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O:\【新】07参事官（高齢社会対策担当）\090高齢社会対策\広報・啓発（フォーラム、意識調査）\高齢者の意識に関する調査（政策、総合）\国際比較調査\R2年度（2020年度）第９回\WW_2021-11月～―クロス集計表にアスタリスク付\e-stat用\"/>
    </mc:Choice>
  </mc:AlternateContent>
  <bookViews>
    <workbookView xWindow="480" yWindow="60" windowWidth="18080" windowHeight="9900"/>
  </bookViews>
  <sheets>
    <sheet name="目次" sheetId="1" r:id="rId1"/>
    <sheet name="P(2)" sheetId="3" r:id="rId2"/>
  </sheets>
  <definedNames>
    <definedName name="_xlnm.Print_Area" localSheetId="0">目次!$A:$I</definedName>
    <definedName name="_xlnm.Print_Titles" localSheetId="1">'P(2)'!$A:$G,'P(2)'!$1:$2</definedName>
    <definedName name="_xlnm.Print_Titles" localSheetId="0">目次!$1:$5</definedName>
  </definedNames>
  <calcPr calcId="162913"/>
</workbook>
</file>

<file path=xl/calcChain.xml><?xml version="1.0" encoding="utf-8"?>
<calcChain xmlns="http://schemas.openxmlformats.org/spreadsheetml/2006/main">
  <c r="I62" i="1" l="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c r="I19" i="1"/>
  <c r="I18" i="1"/>
  <c r="I17" i="1"/>
  <c r="I16" i="1"/>
  <c r="I15" i="1"/>
  <c r="I14" i="1"/>
  <c r="I13" i="1"/>
  <c r="I12" i="1"/>
  <c r="I11" i="1"/>
  <c r="I10" i="1"/>
  <c r="I9" i="1"/>
  <c r="I8" i="1"/>
  <c r="I7" i="1"/>
  <c r="F7112" i="3" l="1"/>
  <c r="F7111" i="3"/>
  <c r="F7110" i="3"/>
  <c r="F7109" i="3"/>
  <c r="F7108" i="3"/>
  <c r="F7107" i="3"/>
  <c r="F7106" i="3"/>
  <c r="F7105" i="3"/>
  <c r="F7104" i="3"/>
  <c r="F7103" i="3"/>
  <c r="F7102" i="3"/>
  <c r="F7101" i="3"/>
  <c r="F7100" i="3"/>
  <c r="F7099" i="3"/>
  <c r="F7098" i="3"/>
  <c r="F7097" i="3"/>
  <c r="F7096" i="3"/>
  <c r="F7095" i="3"/>
  <c r="F7094" i="3"/>
  <c r="F7093" i="3"/>
  <c r="F7092" i="3"/>
  <c r="F7091" i="3"/>
  <c r="F7090" i="3"/>
  <c r="F7089" i="3"/>
  <c r="F7088" i="3"/>
  <c r="F7087" i="3"/>
  <c r="F7086" i="3"/>
  <c r="F7085" i="3"/>
  <c r="F7084" i="3"/>
  <c r="F7083" i="3"/>
  <c r="F7082" i="3"/>
  <c r="F7081" i="3"/>
  <c r="F7080" i="3"/>
  <c r="F7079" i="3"/>
  <c r="F7078" i="3"/>
  <c r="F7077" i="3"/>
  <c r="F7076" i="3"/>
  <c r="F7075" i="3"/>
  <c r="F7074" i="3"/>
  <c r="F7073" i="3"/>
  <c r="F7072" i="3"/>
  <c r="F7071" i="3"/>
  <c r="F7070" i="3"/>
  <c r="F7069" i="3"/>
  <c r="F7068" i="3"/>
  <c r="F7067" i="3"/>
  <c r="F7066" i="3"/>
  <c r="F7065" i="3"/>
  <c r="F7064" i="3"/>
  <c r="F7063" i="3"/>
  <c r="F7062" i="3"/>
  <c r="F7061" i="3"/>
  <c r="F7060" i="3"/>
  <c r="F7059" i="3"/>
  <c r="F7058" i="3"/>
  <c r="F7057" i="3"/>
  <c r="F7056" i="3"/>
  <c r="F7055" i="3"/>
  <c r="F7054" i="3"/>
  <c r="F7053" i="3"/>
  <c r="F7052" i="3"/>
  <c r="F7051" i="3"/>
  <c r="F7050" i="3"/>
  <c r="F7049" i="3"/>
  <c r="F7048" i="3"/>
  <c r="F7047" i="3"/>
  <c r="F7046" i="3"/>
  <c r="F7045" i="3"/>
  <c r="F7044" i="3"/>
  <c r="F7043" i="3"/>
  <c r="F7042" i="3"/>
  <c r="F7041" i="3"/>
  <c r="F7040" i="3"/>
  <c r="F7039" i="3"/>
  <c r="F7038" i="3"/>
  <c r="F7037" i="3"/>
  <c r="F7036" i="3"/>
  <c r="F7035" i="3"/>
  <c r="F7034" i="3"/>
  <c r="F7033" i="3"/>
  <c r="F7032" i="3"/>
  <c r="F7031" i="3"/>
  <c r="F7030" i="3"/>
  <c r="F7029" i="3"/>
  <c r="F7028" i="3"/>
  <c r="F7027" i="3"/>
  <c r="F7026" i="3"/>
  <c r="F7025" i="3"/>
  <c r="F7024" i="3"/>
  <c r="F7023" i="3"/>
  <c r="F7022" i="3"/>
  <c r="F7021" i="3"/>
  <c r="F7020" i="3"/>
  <c r="F7019" i="3"/>
  <c r="F7018" i="3"/>
  <c r="F7017" i="3"/>
  <c r="F7016" i="3"/>
  <c r="F7015" i="3"/>
  <c r="F7014" i="3"/>
  <c r="F7013" i="3"/>
  <c r="F7012" i="3"/>
  <c r="F7011" i="3"/>
  <c r="F7010" i="3"/>
  <c r="F7009" i="3"/>
  <c r="F7008" i="3"/>
  <c r="F7007" i="3"/>
  <c r="F7006" i="3"/>
  <c r="F7005" i="3"/>
  <c r="F7004" i="3"/>
  <c r="F7003" i="3"/>
  <c r="F7002" i="3"/>
  <c r="F7001" i="3"/>
  <c r="F7000" i="3"/>
  <c r="F6999" i="3"/>
  <c r="F6998" i="3"/>
  <c r="F6997" i="3"/>
  <c r="F6996" i="3"/>
  <c r="F6995" i="3"/>
  <c r="F6994" i="3"/>
  <c r="F6993" i="3"/>
  <c r="F6992" i="3"/>
  <c r="F6991" i="3"/>
  <c r="F6990" i="3"/>
  <c r="F6989" i="3"/>
  <c r="F6988" i="3"/>
  <c r="F6987" i="3"/>
  <c r="F6986" i="3"/>
  <c r="F6985" i="3"/>
  <c r="F6984" i="3"/>
  <c r="F6983" i="3"/>
  <c r="F6982" i="3"/>
  <c r="F6981" i="3"/>
  <c r="F6980" i="3"/>
  <c r="F6979" i="3"/>
  <c r="F6978" i="3"/>
  <c r="F6977" i="3"/>
  <c r="F6976" i="3"/>
  <c r="F6975" i="3"/>
  <c r="F6974" i="3"/>
  <c r="F6973" i="3"/>
  <c r="F6972" i="3"/>
  <c r="F6971" i="3"/>
  <c r="F6970" i="3"/>
  <c r="F6969" i="3"/>
  <c r="F6968" i="3"/>
  <c r="F6967" i="3"/>
  <c r="F6966" i="3"/>
  <c r="F6965" i="3"/>
  <c r="F6964" i="3"/>
  <c r="F6963" i="3"/>
  <c r="F6962" i="3"/>
  <c r="F6480" i="3"/>
  <c r="F6479" i="3"/>
  <c r="F6478" i="3"/>
  <c r="F6477" i="3"/>
  <c r="F6476" i="3"/>
  <c r="F6475" i="3"/>
  <c r="F6474" i="3"/>
  <c r="F6473" i="3"/>
  <c r="F6472" i="3"/>
  <c r="F6471" i="3"/>
  <c r="F6470" i="3"/>
  <c r="F6469" i="3"/>
  <c r="F6468" i="3"/>
  <c r="F6467" i="3"/>
  <c r="F6466" i="3"/>
  <c r="F6465" i="3"/>
  <c r="F6464" i="3"/>
  <c r="F6463" i="3"/>
  <c r="F6462" i="3"/>
  <c r="F6461" i="3"/>
  <c r="F6460" i="3"/>
  <c r="F6459" i="3"/>
  <c r="F6458" i="3"/>
  <c r="F6457" i="3"/>
  <c r="F6456" i="3"/>
  <c r="F6455" i="3"/>
  <c r="F6454" i="3"/>
  <c r="F6453" i="3"/>
  <c r="F6452" i="3"/>
  <c r="F6451" i="3"/>
  <c r="F6450" i="3"/>
  <c r="F6449" i="3"/>
  <c r="F6448" i="3"/>
  <c r="F6447" i="3"/>
  <c r="F6446" i="3"/>
  <c r="F6445" i="3"/>
  <c r="F6444" i="3"/>
  <c r="F6443" i="3"/>
  <c r="F6442" i="3"/>
  <c r="F6441" i="3"/>
  <c r="F6440" i="3"/>
  <c r="F6439" i="3"/>
  <c r="F6438" i="3"/>
  <c r="F6437" i="3"/>
  <c r="F6436" i="3"/>
  <c r="F6435" i="3"/>
  <c r="F6434" i="3"/>
  <c r="F6433" i="3"/>
  <c r="F6432" i="3"/>
  <c r="F6431" i="3"/>
  <c r="F6430" i="3"/>
  <c r="F6429" i="3"/>
  <c r="F6428" i="3"/>
  <c r="F6427" i="3"/>
  <c r="F6426" i="3"/>
  <c r="F6425" i="3"/>
  <c r="F6424" i="3"/>
  <c r="F6423" i="3"/>
  <c r="F6422" i="3"/>
  <c r="F6421" i="3"/>
  <c r="F6420" i="3"/>
  <c r="F6419" i="3"/>
  <c r="F6418" i="3"/>
  <c r="F6417" i="3"/>
  <c r="F6416" i="3"/>
  <c r="F6415" i="3"/>
  <c r="F6414" i="3"/>
  <c r="F6413" i="3"/>
  <c r="F6412" i="3"/>
  <c r="F6411" i="3"/>
  <c r="F6410" i="3"/>
  <c r="F6409" i="3"/>
  <c r="F6408" i="3"/>
  <c r="F6407" i="3"/>
  <c r="F6406" i="3"/>
  <c r="F6405" i="3"/>
  <c r="F6404" i="3"/>
  <c r="F6403" i="3"/>
  <c r="F6402" i="3"/>
  <c r="F6401" i="3"/>
  <c r="F6400" i="3"/>
  <c r="F6399" i="3"/>
  <c r="F6398" i="3"/>
  <c r="F6397" i="3"/>
  <c r="F6396" i="3"/>
  <c r="F6395" i="3"/>
  <c r="F6394" i="3"/>
  <c r="F6393" i="3"/>
  <c r="F6392" i="3"/>
  <c r="F6391" i="3"/>
  <c r="F6390" i="3"/>
  <c r="F6389" i="3"/>
  <c r="F6388" i="3"/>
  <c r="F6387" i="3"/>
  <c r="F6386" i="3"/>
  <c r="F6385" i="3"/>
  <c r="F6384" i="3"/>
  <c r="F6383" i="3"/>
  <c r="F6382" i="3"/>
  <c r="F6381" i="3"/>
  <c r="F6380" i="3"/>
  <c r="F6379" i="3"/>
  <c r="F6378" i="3"/>
  <c r="F6377" i="3"/>
  <c r="F6376" i="3"/>
  <c r="F6375" i="3"/>
  <c r="F6374" i="3"/>
  <c r="F6373" i="3"/>
  <c r="F6372" i="3"/>
  <c r="F6371" i="3"/>
  <c r="F6370" i="3"/>
  <c r="F6369" i="3"/>
  <c r="F6368" i="3"/>
  <c r="F6367" i="3"/>
  <c r="F6366" i="3"/>
  <c r="F6365" i="3"/>
  <c r="F6364" i="3"/>
  <c r="F6363" i="3"/>
  <c r="F6362" i="3"/>
  <c r="F6361" i="3"/>
  <c r="F6360" i="3"/>
  <c r="F6359" i="3"/>
  <c r="F6358" i="3"/>
  <c r="F6357" i="3"/>
  <c r="F6356" i="3"/>
  <c r="F6355" i="3"/>
  <c r="F6354" i="3"/>
  <c r="F6353" i="3"/>
  <c r="F6352" i="3"/>
  <c r="F6351" i="3"/>
  <c r="F6350" i="3"/>
  <c r="F6349" i="3"/>
  <c r="F6348" i="3"/>
  <c r="F6347" i="3"/>
  <c r="F6346" i="3"/>
  <c r="F6345" i="3"/>
  <c r="F6344" i="3"/>
  <c r="F6343" i="3"/>
  <c r="F6342" i="3"/>
  <c r="F6341" i="3"/>
  <c r="F6340" i="3"/>
  <c r="F6339" i="3"/>
  <c r="F6338" i="3"/>
  <c r="F6337" i="3"/>
  <c r="F6336" i="3"/>
  <c r="F6335" i="3"/>
  <c r="F6334" i="3"/>
  <c r="F6333" i="3"/>
  <c r="F6332" i="3"/>
  <c r="F6331" i="3"/>
  <c r="F6330" i="3"/>
  <c r="F4742" i="3"/>
  <c r="F4741" i="3"/>
  <c r="F4740" i="3"/>
  <c r="F4739" i="3"/>
  <c r="F4738" i="3"/>
  <c r="F4737" i="3"/>
  <c r="F4736" i="3"/>
  <c r="F4735" i="3"/>
  <c r="F4734" i="3"/>
  <c r="F4733" i="3"/>
  <c r="F4732" i="3"/>
  <c r="F4731" i="3"/>
  <c r="F4730" i="3"/>
  <c r="F4729" i="3"/>
  <c r="F4728" i="3"/>
  <c r="F4727" i="3"/>
  <c r="F4726" i="3"/>
  <c r="F4725" i="3"/>
  <c r="F4724" i="3"/>
  <c r="F4723" i="3"/>
  <c r="F4722" i="3"/>
  <c r="F4721" i="3"/>
  <c r="F4720" i="3"/>
  <c r="F4719" i="3"/>
  <c r="F4718" i="3"/>
  <c r="F4717" i="3"/>
  <c r="F4716" i="3"/>
  <c r="F4715" i="3"/>
  <c r="F4714" i="3"/>
  <c r="F4713" i="3"/>
  <c r="F4712" i="3"/>
  <c r="F4711" i="3"/>
  <c r="F4710" i="3"/>
  <c r="F4709" i="3"/>
  <c r="F4708" i="3"/>
  <c r="F4707" i="3"/>
  <c r="F4706" i="3"/>
  <c r="F4705" i="3"/>
  <c r="F4704" i="3"/>
  <c r="F4703" i="3"/>
  <c r="F4702" i="3"/>
  <c r="F4701" i="3"/>
  <c r="F4700" i="3"/>
  <c r="F4699" i="3"/>
  <c r="F4698" i="3"/>
  <c r="F4697" i="3"/>
  <c r="F4696" i="3"/>
  <c r="F4695" i="3"/>
  <c r="F4694" i="3"/>
  <c r="F4693" i="3"/>
  <c r="F4692" i="3"/>
  <c r="F4691" i="3"/>
  <c r="F4690" i="3"/>
  <c r="F4689" i="3"/>
  <c r="F4688" i="3"/>
  <c r="F4687" i="3"/>
  <c r="F4686" i="3"/>
  <c r="F4685" i="3"/>
  <c r="F4684" i="3"/>
  <c r="F4683" i="3"/>
  <c r="F4682" i="3"/>
  <c r="F4681" i="3"/>
  <c r="F4680" i="3"/>
  <c r="F4679" i="3"/>
  <c r="F4678" i="3"/>
  <c r="F4677" i="3"/>
  <c r="F4676" i="3"/>
  <c r="F4675" i="3"/>
  <c r="F4674" i="3"/>
  <c r="F4673" i="3"/>
  <c r="F4672" i="3"/>
  <c r="F4671" i="3"/>
  <c r="F4670" i="3"/>
  <c r="F4669" i="3"/>
  <c r="F4668" i="3"/>
  <c r="F4667" i="3"/>
  <c r="F4666" i="3"/>
  <c r="F4665" i="3"/>
  <c r="F4664" i="3"/>
  <c r="F4663" i="3"/>
  <c r="F4662" i="3"/>
  <c r="F4661" i="3"/>
  <c r="F4660" i="3"/>
  <c r="F4659" i="3"/>
  <c r="F4658" i="3"/>
  <c r="F4657" i="3"/>
  <c r="F4656" i="3"/>
  <c r="F4655" i="3"/>
  <c r="F4654" i="3"/>
  <c r="F4653" i="3"/>
  <c r="F4652" i="3"/>
  <c r="F4651" i="3"/>
  <c r="F4650" i="3"/>
  <c r="F4649" i="3"/>
  <c r="F4648" i="3"/>
  <c r="F4647" i="3"/>
  <c r="F4646" i="3"/>
  <c r="F4645" i="3"/>
  <c r="F4644" i="3"/>
  <c r="F4643" i="3"/>
  <c r="F4642" i="3"/>
  <c r="F4641" i="3"/>
  <c r="F4640" i="3"/>
  <c r="F4639" i="3"/>
  <c r="F4638" i="3"/>
  <c r="F4637" i="3"/>
  <c r="F4636" i="3"/>
  <c r="F4635" i="3"/>
  <c r="F4634" i="3"/>
  <c r="F4633" i="3"/>
  <c r="F4632" i="3"/>
  <c r="F4631" i="3"/>
  <c r="F4630" i="3"/>
  <c r="F4629" i="3"/>
  <c r="F4628" i="3"/>
  <c r="F4627" i="3"/>
  <c r="F4626" i="3"/>
  <c r="F4625" i="3"/>
  <c r="F4624" i="3"/>
  <c r="F4623" i="3"/>
  <c r="F4622" i="3"/>
  <c r="F4621" i="3"/>
  <c r="F4620" i="3"/>
  <c r="F4619" i="3"/>
  <c r="F4618" i="3"/>
  <c r="F4617" i="3"/>
  <c r="F4616" i="3"/>
  <c r="F4615" i="3"/>
  <c r="F4614" i="3"/>
  <c r="F4613" i="3"/>
  <c r="F4612" i="3"/>
  <c r="F4611" i="3"/>
  <c r="F4610" i="3"/>
  <c r="F4609" i="3"/>
  <c r="F4608" i="3"/>
  <c r="F4607" i="3"/>
  <c r="F4606" i="3"/>
  <c r="F4605" i="3"/>
  <c r="F4604" i="3"/>
  <c r="F4603" i="3"/>
  <c r="F4602" i="3"/>
  <c r="F4601" i="3"/>
  <c r="F4600" i="3"/>
  <c r="F4599" i="3"/>
  <c r="F4598" i="3"/>
  <c r="F4597" i="3"/>
  <c r="F4596" i="3"/>
  <c r="F4595" i="3"/>
  <c r="F4594" i="3"/>
  <c r="F4593" i="3"/>
  <c r="F4592" i="3"/>
  <c r="F4584" i="3"/>
  <c r="F4583" i="3"/>
  <c r="F4582" i="3"/>
  <c r="F4581" i="3"/>
  <c r="F4580" i="3"/>
  <c r="F4579" i="3"/>
  <c r="F4578" i="3"/>
  <c r="F4577" i="3"/>
  <c r="F4576" i="3"/>
  <c r="F4575" i="3"/>
  <c r="F4574" i="3"/>
  <c r="F4573" i="3"/>
  <c r="F4572" i="3"/>
  <c r="F4571" i="3"/>
  <c r="F4570" i="3"/>
  <c r="F4569" i="3"/>
  <c r="F4568" i="3"/>
  <c r="F4567" i="3"/>
  <c r="F4566" i="3"/>
  <c r="F4565" i="3"/>
  <c r="F4564" i="3"/>
  <c r="F4563" i="3"/>
  <c r="F4562" i="3"/>
  <c r="F4561" i="3"/>
  <c r="F4560" i="3"/>
  <c r="F4559" i="3"/>
  <c r="F4558" i="3"/>
  <c r="F4557" i="3"/>
  <c r="F4556" i="3"/>
  <c r="F4555" i="3"/>
  <c r="F4554" i="3"/>
  <c r="F4553" i="3"/>
  <c r="F4552" i="3"/>
  <c r="F4551" i="3"/>
  <c r="F4550" i="3"/>
  <c r="F4549" i="3"/>
  <c r="F4548" i="3"/>
  <c r="F4547" i="3"/>
  <c r="F4546" i="3"/>
  <c r="F4545" i="3"/>
  <c r="F4544" i="3"/>
  <c r="F4543" i="3"/>
  <c r="F4542" i="3"/>
  <c r="F4541" i="3"/>
  <c r="F4540" i="3"/>
  <c r="F4539" i="3"/>
  <c r="F4538" i="3"/>
  <c r="F4537" i="3"/>
  <c r="F4536" i="3"/>
  <c r="F4535" i="3"/>
  <c r="F4534" i="3"/>
  <c r="F4533" i="3"/>
  <c r="F4532" i="3"/>
  <c r="F4531" i="3"/>
  <c r="F4530" i="3"/>
  <c r="F4529" i="3"/>
  <c r="F4528" i="3"/>
  <c r="F4527" i="3"/>
  <c r="F4526" i="3"/>
  <c r="F4525" i="3"/>
  <c r="F4524" i="3"/>
  <c r="F4523" i="3"/>
  <c r="F4522" i="3"/>
  <c r="F4521" i="3"/>
  <c r="F4520" i="3"/>
  <c r="F4519" i="3"/>
  <c r="F4518" i="3"/>
  <c r="F4517" i="3"/>
  <c r="F4516" i="3"/>
  <c r="F4515" i="3"/>
  <c r="F4514" i="3"/>
  <c r="F4513" i="3"/>
  <c r="F4512" i="3"/>
  <c r="F4511" i="3"/>
  <c r="F4510" i="3"/>
  <c r="F4509" i="3"/>
  <c r="F4508" i="3"/>
  <c r="F4507" i="3"/>
  <c r="F4506" i="3"/>
  <c r="F4505" i="3"/>
  <c r="F4504" i="3"/>
  <c r="F4503" i="3"/>
  <c r="F4502" i="3"/>
  <c r="F4501" i="3"/>
  <c r="F4500" i="3"/>
  <c r="F4499" i="3"/>
  <c r="F4498" i="3"/>
  <c r="F4497" i="3"/>
  <c r="F4496" i="3"/>
  <c r="F4495" i="3"/>
  <c r="F4494" i="3"/>
  <c r="F4493" i="3"/>
  <c r="F4492" i="3"/>
  <c r="F4491" i="3"/>
  <c r="F4490" i="3"/>
  <c r="F4489" i="3"/>
  <c r="F4488" i="3"/>
  <c r="F4487" i="3"/>
  <c r="F4486" i="3"/>
  <c r="F4485" i="3"/>
  <c r="F4484" i="3"/>
  <c r="F4483" i="3"/>
  <c r="F4482" i="3"/>
  <c r="F4481" i="3"/>
  <c r="F4480" i="3"/>
  <c r="F4479" i="3"/>
  <c r="F4478" i="3"/>
  <c r="F4477" i="3"/>
  <c r="F4476" i="3"/>
  <c r="F4475" i="3"/>
  <c r="F4474" i="3"/>
  <c r="F4473" i="3"/>
  <c r="F4472" i="3"/>
  <c r="F4471" i="3"/>
  <c r="F4470" i="3"/>
  <c r="F4469" i="3"/>
  <c r="F4468" i="3"/>
  <c r="F4467" i="3"/>
  <c r="F4466" i="3"/>
  <c r="F4465" i="3"/>
  <c r="F4464" i="3"/>
  <c r="F4463" i="3"/>
  <c r="F4462" i="3"/>
  <c r="F4461" i="3"/>
  <c r="F4460" i="3"/>
  <c r="F4459" i="3"/>
  <c r="F4458" i="3"/>
  <c r="F4457" i="3"/>
  <c r="F4456" i="3"/>
  <c r="F4455" i="3"/>
  <c r="F4454" i="3"/>
  <c r="F4453" i="3"/>
  <c r="F4452" i="3"/>
  <c r="F4451" i="3"/>
  <c r="F4450" i="3"/>
  <c r="F4449" i="3"/>
  <c r="F4448" i="3"/>
  <c r="F4447" i="3"/>
  <c r="F4446" i="3"/>
  <c r="F4445" i="3"/>
  <c r="F4444" i="3"/>
  <c r="F4443" i="3"/>
  <c r="F4442" i="3"/>
  <c r="F4441" i="3"/>
  <c r="F4440" i="3"/>
  <c r="F4439" i="3"/>
  <c r="F4438" i="3"/>
  <c r="F4437" i="3"/>
  <c r="F4436" i="3"/>
  <c r="F4435" i="3"/>
  <c r="F4434" i="3"/>
  <c r="F4268" i="3"/>
  <c r="F4267" i="3"/>
  <c r="F4266" i="3"/>
  <c r="F4265" i="3"/>
  <c r="F4264" i="3"/>
  <c r="F4263" i="3"/>
  <c r="F4262" i="3"/>
  <c r="F4261" i="3"/>
  <c r="F4260" i="3"/>
  <c r="F4259" i="3"/>
  <c r="F4258" i="3"/>
  <c r="F4257" i="3"/>
  <c r="F4256" i="3"/>
  <c r="F4255" i="3"/>
  <c r="F4254" i="3"/>
  <c r="F4253" i="3"/>
  <c r="F4252" i="3"/>
  <c r="F4251" i="3"/>
  <c r="F4250" i="3"/>
  <c r="F4249" i="3"/>
  <c r="F4248" i="3"/>
  <c r="F4247" i="3"/>
  <c r="F4246" i="3"/>
  <c r="F4245" i="3"/>
  <c r="F4244" i="3"/>
  <c r="F4243" i="3"/>
  <c r="F4242" i="3"/>
  <c r="F4241" i="3"/>
  <c r="F4240" i="3"/>
  <c r="F4239" i="3"/>
  <c r="F4238" i="3"/>
  <c r="F4237" i="3"/>
  <c r="F4236" i="3"/>
  <c r="F4235" i="3"/>
  <c r="F4234" i="3"/>
  <c r="F4233" i="3"/>
  <c r="F4232" i="3"/>
  <c r="F4231" i="3"/>
  <c r="F4230" i="3"/>
  <c r="F4229" i="3"/>
  <c r="F4228" i="3"/>
  <c r="F4227" i="3"/>
  <c r="F4226" i="3"/>
  <c r="F4225" i="3"/>
  <c r="F4224" i="3"/>
  <c r="F4223" i="3"/>
  <c r="F4222" i="3"/>
  <c r="F4221" i="3"/>
  <c r="F4220" i="3"/>
  <c r="F4219" i="3"/>
  <c r="F4218" i="3"/>
  <c r="F4217" i="3"/>
  <c r="F4216" i="3"/>
  <c r="F4215" i="3"/>
  <c r="F4214" i="3"/>
  <c r="F4213" i="3"/>
  <c r="F4212" i="3"/>
  <c r="F4211" i="3"/>
  <c r="F4210" i="3"/>
  <c r="F4209" i="3"/>
  <c r="F4208" i="3"/>
  <c r="F4207" i="3"/>
  <c r="F4206" i="3"/>
  <c r="F4205" i="3"/>
  <c r="F4204" i="3"/>
  <c r="F4203" i="3"/>
  <c r="F4202" i="3"/>
  <c r="F4201" i="3"/>
  <c r="F4200" i="3"/>
  <c r="F4199" i="3"/>
  <c r="F4198" i="3"/>
  <c r="F4197" i="3"/>
  <c r="F4196" i="3"/>
  <c r="F4195" i="3"/>
  <c r="F4194" i="3"/>
  <c r="F4193" i="3"/>
  <c r="F4192" i="3"/>
  <c r="F4191" i="3"/>
  <c r="F4190" i="3"/>
  <c r="F4189" i="3"/>
  <c r="F4188" i="3"/>
  <c r="F4187" i="3"/>
  <c r="F4186" i="3"/>
  <c r="F4185" i="3"/>
  <c r="F4184" i="3"/>
  <c r="F4183" i="3"/>
  <c r="F4182" i="3"/>
  <c r="F4181" i="3"/>
  <c r="F4180" i="3"/>
  <c r="F4179" i="3"/>
  <c r="F4178" i="3"/>
  <c r="F4177" i="3"/>
  <c r="F4176" i="3"/>
  <c r="F4175" i="3"/>
  <c r="F4174" i="3"/>
  <c r="F4173" i="3"/>
  <c r="F4172" i="3"/>
  <c r="F4171" i="3"/>
  <c r="F4170" i="3"/>
  <c r="F4169" i="3"/>
  <c r="F4168" i="3"/>
  <c r="F4167" i="3"/>
  <c r="F4166" i="3"/>
  <c r="F4165" i="3"/>
  <c r="F4164" i="3"/>
  <c r="F4163" i="3"/>
  <c r="F4162" i="3"/>
  <c r="F4161" i="3"/>
  <c r="F4160" i="3"/>
  <c r="F4159" i="3"/>
  <c r="F4158" i="3"/>
  <c r="F4157" i="3"/>
  <c r="F4156" i="3"/>
  <c r="F4155" i="3"/>
  <c r="F4154" i="3"/>
  <c r="F4153" i="3"/>
  <c r="F4152" i="3"/>
  <c r="F4151" i="3"/>
  <c r="F4150" i="3"/>
  <c r="F4149" i="3"/>
  <c r="F4148" i="3"/>
  <c r="F4147" i="3"/>
  <c r="F4146" i="3"/>
  <c r="F4145" i="3"/>
  <c r="F4144" i="3"/>
  <c r="F4143" i="3"/>
  <c r="F4142" i="3"/>
  <c r="F4141" i="3"/>
  <c r="F4140" i="3"/>
  <c r="F4139" i="3"/>
  <c r="F4138" i="3"/>
  <c r="F4137" i="3"/>
  <c r="F4136" i="3"/>
  <c r="F4135" i="3"/>
  <c r="F4134" i="3"/>
  <c r="F4133" i="3"/>
  <c r="F4132" i="3"/>
  <c r="F4131" i="3"/>
  <c r="F4130" i="3"/>
  <c r="F4129" i="3"/>
  <c r="F4128" i="3"/>
  <c r="F4127" i="3"/>
  <c r="F4126" i="3"/>
  <c r="F4125" i="3"/>
  <c r="F4124" i="3"/>
  <c r="F4123" i="3"/>
  <c r="F4122" i="3"/>
  <c r="F4121" i="3"/>
  <c r="F4120" i="3"/>
  <c r="F4119" i="3"/>
  <c r="F4118" i="3"/>
  <c r="F2846" i="3"/>
  <c r="F2845" i="3"/>
  <c r="F2844" i="3"/>
  <c r="F2843" i="3"/>
  <c r="F2842" i="3"/>
  <c r="F2841" i="3"/>
  <c r="F2840" i="3"/>
  <c r="F2839" i="3"/>
  <c r="F2838" i="3"/>
  <c r="F2837" i="3"/>
  <c r="F2836" i="3"/>
  <c r="F2835" i="3"/>
  <c r="F2834" i="3"/>
  <c r="F2833" i="3"/>
  <c r="F2832" i="3"/>
  <c r="F2831" i="3"/>
  <c r="F2830" i="3"/>
  <c r="F2829" i="3"/>
  <c r="F2828" i="3"/>
  <c r="F2827" i="3"/>
  <c r="F2826" i="3"/>
  <c r="F2825" i="3"/>
  <c r="F2824" i="3"/>
  <c r="F2823" i="3"/>
  <c r="F2822" i="3"/>
  <c r="F2821" i="3"/>
  <c r="F2820" i="3"/>
  <c r="F2819" i="3"/>
  <c r="F2818" i="3"/>
  <c r="F2817" i="3"/>
  <c r="F2816" i="3"/>
  <c r="F2815" i="3"/>
  <c r="F2814" i="3"/>
  <c r="F2813" i="3"/>
  <c r="F2812" i="3"/>
  <c r="F2811" i="3"/>
  <c r="F2810" i="3"/>
  <c r="F2809" i="3"/>
  <c r="F2808" i="3"/>
  <c r="F2807" i="3"/>
  <c r="F2806" i="3"/>
  <c r="F2805" i="3"/>
  <c r="F2804" i="3"/>
  <c r="F2803" i="3"/>
  <c r="F2802" i="3"/>
  <c r="F2801" i="3"/>
  <c r="F2800" i="3"/>
  <c r="F2799" i="3"/>
  <c r="F2798" i="3"/>
  <c r="F2797" i="3"/>
  <c r="F2796" i="3"/>
  <c r="F2795" i="3"/>
  <c r="F2794" i="3"/>
  <c r="F2793" i="3"/>
  <c r="F2792" i="3"/>
  <c r="F2791" i="3"/>
  <c r="F2790" i="3"/>
  <c r="F2789" i="3"/>
  <c r="F2788" i="3"/>
  <c r="F2787" i="3"/>
  <c r="F2786" i="3"/>
  <c r="F2785" i="3"/>
  <c r="F2784" i="3"/>
  <c r="F2783" i="3"/>
  <c r="F2782" i="3"/>
  <c r="F2781" i="3"/>
  <c r="F2780" i="3"/>
  <c r="F2779" i="3"/>
  <c r="F2778" i="3"/>
  <c r="F2777" i="3"/>
  <c r="F2776" i="3"/>
  <c r="F2775" i="3"/>
  <c r="F2774" i="3"/>
  <c r="F2773" i="3"/>
  <c r="F2772" i="3"/>
  <c r="F2771" i="3"/>
  <c r="F2770" i="3"/>
  <c r="F2769" i="3"/>
  <c r="F2768" i="3"/>
  <c r="F2767" i="3"/>
  <c r="F2766" i="3"/>
  <c r="F2765" i="3"/>
  <c r="F2764" i="3"/>
  <c r="F2763" i="3"/>
  <c r="F2762" i="3"/>
  <c r="F2761" i="3"/>
  <c r="F2760" i="3"/>
  <c r="F2759" i="3"/>
  <c r="F2758" i="3"/>
  <c r="F2757" i="3"/>
  <c r="F2756" i="3"/>
  <c r="F2755" i="3"/>
  <c r="F2754" i="3"/>
  <c r="F2753" i="3"/>
  <c r="F2752" i="3"/>
  <c r="F2751" i="3"/>
  <c r="F2750" i="3"/>
  <c r="F2749" i="3"/>
  <c r="F2748" i="3"/>
  <c r="F2747" i="3"/>
  <c r="F2746" i="3"/>
  <c r="F2745" i="3"/>
  <c r="F2744" i="3"/>
  <c r="F2743" i="3"/>
  <c r="F2742" i="3"/>
  <c r="F2741" i="3"/>
  <c r="F2740" i="3"/>
  <c r="F2739" i="3"/>
  <c r="F2738" i="3"/>
  <c r="F2737" i="3"/>
  <c r="F2736" i="3"/>
  <c r="F2735" i="3"/>
  <c r="F2734" i="3"/>
  <c r="F2733" i="3"/>
  <c r="F2732" i="3"/>
  <c r="F2731" i="3"/>
  <c r="F2730" i="3"/>
  <c r="F2729" i="3"/>
  <c r="F2728" i="3"/>
  <c r="F2727" i="3"/>
  <c r="F2726" i="3"/>
  <c r="F2725" i="3"/>
  <c r="F2724" i="3"/>
  <c r="F2723" i="3"/>
  <c r="F2722" i="3"/>
  <c r="F2721" i="3"/>
  <c r="F2720" i="3"/>
  <c r="F2719" i="3"/>
  <c r="F2718" i="3"/>
  <c r="F2717" i="3"/>
  <c r="F2716" i="3"/>
  <c r="F2715" i="3"/>
  <c r="F2714" i="3"/>
  <c r="F2713" i="3"/>
  <c r="F2712" i="3"/>
  <c r="F2711" i="3"/>
  <c r="F2710" i="3"/>
  <c r="F2709" i="3"/>
  <c r="F2708" i="3"/>
  <c r="F2707" i="3"/>
  <c r="F2706" i="3"/>
  <c r="F2705" i="3"/>
  <c r="F2704" i="3"/>
  <c r="F2703" i="3"/>
  <c r="F2702" i="3"/>
  <c r="F2701" i="3"/>
  <c r="F2700" i="3"/>
  <c r="F2699" i="3"/>
  <c r="F2698" i="3"/>
  <c r="F2697" i="3"/>
  <c r="F2696"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B8694" i="3" l="1"/>
  <c r="B8536" i="3"/>
  <c r="B8378" i="3"/>
  <c r="B8220" i="3"/>
  <c r="B8062" i="3"/>
  <c r="B7904" i="3"/>
  <c r="B7746" i="3"/>
  <c r="B7588" i="3"/>
  <c r="B7430" i="3"/>
  <c r="B7272" i="3"/>
  <c r="B7114" i="3"/>
  <c r="B6956" i="3"/>
  <c r="B6798" i="3"/>
  <c r="B6640" i="3"/>
  <c r="B6482" i="3"/>
  <c r="B6324" i="3"/>
  <c r="B6166" i="3"/>
  <c r="B6008" i="3"/>
  <c r="B5850" i="3"/>
  <c r="B5692" i="3"/>
  <c r="B5534" i="3"/>
  <c r="B5376" i="3"/>
  <c r="B5218" i="3"/>
  <c r="B5060" i="3"/>
  <c r="B4902" i="3"/>
  <c r="B4744" i="3"/>
  <c r="B4586" i="3"/>
  <c r="B4428" i="3"/>
  <c r="B4270" i="3"/>
  <c r="B4112" i="3"/>
  <c r="B3954" i="3"/>
  <c r="B3796" i="3"/>
  <c r="B3638" i="3"/>
  <c r="B3480" i="3"/>
  <c r="B3322" i="3"/>
  <c r="B3164" i="3"/>
  <c r="B3006" i="3"/>
  <c r="B2848" i="3"/>
  <c r="B2690" i="3"/>
  <c r="B2532" i="3"/>
  <c r="B2374" i="3"/>
  <c r="B2216" i="3"/>
  <c r="B2058" i="3"/>
  <c r="B1900" i="3"/>
  <c r="B1742" i="3"/>
  <c r="B1584" i="3"/>
  <c r="B1426" i="3"/>
  <c r="B1268" i="3"/>
  <c r="B1110" i="3"/>
  <c r="B952" i="3"/>
  <c r="B794" i="3"/>
  <c r="B636" i="3"/>
  <c r="B478" i="3"/>
  <c r="B320" i="3"/>
  <c r="B162" i="3"/>
  <c r="B4" i="3"/>
</calcChain>
</file>

<file path=xl/sharedStrings.xml><?xml version="1.0" encoding="utf-8"?>
<sst xmlns="http://schemas.openxmlformats.org/spreadsheetml/2006/main" count="31464" uniqueCount="626">
  <si>
    <t>第９回高齢者の生活と意識に関する国際比較調査_質問間クロス_GR</t>
  </si>
  <si>
    <t xml:space="preserve">    共通条件:Country(3)</t>
  </si>
  <si>
    <t>No</t>
  </si>
  <si>
    <t>表頭</t>
  </si>
  <si>
    <t>アイテム名</t>
  </si>
  <si>
    <t>タイトル</t>
  </si>
  <si>
    <t>型</t>
  </si>
  <si>
    <t>表側</t>
  </si>
  <si>
    <t>%</t>
  </si>
  <si>
    <t>アイテム条件</t>
  </si>
  <si>
    <t>出力条件</t>
  </si>
  <si>
    <t>表肩</t>
  </si>
  <si>
    <t>表頭:[F1]F1　あなたの性別(SA)</t>
  </si>
  <si>
    <t>表側:[Axis2]＜質問間クロス＞(MA)</t>
  </si>
  <si>
    <t>全体</t>
  </si>
  <si>
    <t>男</t>
  </si>
  <si>
    <t>女</t>
  </si>
  <si>
    <t>無回答</t>
  </si>
  <si>
    <t>Q4 健康状態</t>
  </si>
  <si>
    <t>健康である</t>
  </si>
  <si>
    <t>あまり健康とはいえないが、病気ではない</t>
  </si>
  <si>
    <t>病気がちで、寝込むことがある</t>
  </si>
  <si>
    <t>病気で、一日中寝込んでいる</t>
  </si>
  <si>
    <t>不明・無回答</t>
  </si>
  <si>
    <t>Q6 健康について心がけていること</t>
  </si>
  <si>
    <t>休養や睡眠を十分とる</t>
  </si>
  <si>
    <t>規則正しい生活を送る</t>
  </si>
  <si>
    <t>栄養のバランスがとれた食事をする</t>
  </si>
  <si>
    <t>保健薬や強壮剤などを飲む</t>
  </si>
  <si>
    <t>健康診断などを定期的に受ける</t>
  </si>
  <si>
    <t>酒やタバコをひかえる</t>
  </si>
  <si>
    <t>散歩や運動をする</t>
  </si>
  <si>
    <t>地域の活動に参加する</t>
  </si>
  <si>
    <t>気持ちをなるべく明るく持つ</t>
  </si>
  <si>
    <t>趣味を持つ</t>
  </si>
  <si>
    <t>なるべく外出する</t>
  </si>
  <si>
    <t>その他</t>
  </si>
  <si>
    <t>特に心がけていることはない</t>
  </si>
  <si>
    <t>心がけていることがある（再掲）</t>
  </si>
  <si>
    <t>Q11 １か月の平均収入額（夫婦合計）</t>
  </si>
  <si>
    <t>5万円未満（年額では60万円未満）</t>
  </si>
  <si>
    <t>5万円～10万円未満（年額では60万円～120万円未満）</t>
  </si>
  <si>
    <t>10万円～20万円未満（年額では120万円～240万円未満）</t>
  </si>
  <si>
    <t>20万円～30万円未満（年額では240万円～360万円未満）</t>
  </si>
  <si>
    <t>30万円～40万円未満（年額では360万円～480万円未満）</t>
  </si>
  <si>
    <t>40万円～50万円未満（年額では480万円～600万円未満）</t>
  </si>
  <si>
    <t>50万円～60万円未満（年額では600万円～720万円未満）</t>
  </si>
  <si>
    <t>60万円以上（年額では720万円以上）</t>
  </si>
  <si>
    <t>収入はない</t>
  </si>
  <si>
    <t>Q12 日々の暮らしに困ることがあるか</t>
  </si>
  <si>
    <t>困っている</t>
  </si>
  <si>
    <t>少し困っている</t>
  </si>
  <si>
    <t>あまり困っていない</t>
  </si>
  <si>
    <t>困っていない</t>
  </si>
  <si>
    <t>困っている（再掲）</t>
  </si>
  <si>
    <t>困っていない（再掲）</t>
  </si>
  <si>
    <t>Q15 就業形態</t>
  </si>
  <si>
    <t>自営農林漁業（家族従業者も含む）</t>
  </si>
  <si>
    <t>自営商工サービス業（家族従業者も含む）</t>
  </si>
  <si>
    <t>会社又は団体の役員</t>
  </si>
  <si>
    <t>フルタイムの被雇用者</t>
  </si>
  <si>
    <t>パートタイム・臨時の被雇用者</t>
  </si>
  <si>
    <t>収入の伴う仕事はしていない</t>
  </si>
  <si>
    <t>収入の伴う仕事をしている（再掲）</t>
  </si>
  <si>
    <t>Q16 これまで一番長くした仕事</t>
  </si>
  <si>
    <t>収入の伴う仕事をしたことはない</t>
  </si>
  <si>
    <t>収入の伴う仕事をしたことがある（再掲）</t>
  </si>
  <si>
    <t>Q28 近所の人とのふだんのつきあい方</t>
  </si>
  <si>
    <t>お茶や食事を一緒にする</t>
  </si>
  <si>
    <t>趣味をともにする</t>
  </si>
  <si>
    <t>相談ごとがあった時、相談したり、相談されたりする</t>
  </si>
  <si>
    <t>家事やちょっとした用事をしたり、してもらったりする</t>
  </si>
  <si>
    <t>病気の時に助け合う</t>
  </si>
  <si>
    <t>物をあげたりもらったりする</t>
  </si>
  <si>
    <t>外でちょっと立ち話をする程度</t>
  </si>
  <si>
    <t>Q30 ボランティア活動その他の社会活動</t>
  </si>
  <si>
    <t>近隣の公園や通りなどの清掃等の美化活動</t>
  </si>
  <si>
    <t>地域行事、まちづくり活動</t>
  </si>
  <si>
    <t>環境保全・自然保護活動</t>
  </si>
  <si>
    <t>交通安全や防犯・防災に関する活動</t>
  </si>
  <si>
    <t>子供や青少年の健全育成に関する活動</t>
  </si>
  <si>
    <t>趣味やスポーツ、学習活動などの指導</t>
  </si>
  <si>
    <t>高齢者や障害者の話し相手や身の回りの世話</t>
  </si>
  <si>
    <t>医療機関や福祉施設等での手伝い・支援活動</t>
  </si>
  <si>
    <t>国際交流・国際支援活動</t>
  </si>
  <si>
    <t>消費者活動</t>
  </si>
  <si>
    <t>宗教・政治活動</t>
  </si>
  <si>
    <t>自分の趣味や技能などを活かした支援活動</t>
  </si>
  <si>
    <t>以前には参加していたが、今は参加していない</t>
  </si>
  <si>
    <t>全く参加したことがない</t>
  </si>
  <si>
    <t>社会活動に参加している（再掲）</t>
  </si>
  <si>
    <t>Q34 通信機器の利用内容</t>
  </si>
  <si>
    <t>ファックスで家族・友人などと連絡をとる</t>
  </si>
  <si>
    <t>パソコンの電子メールで家族・友人などと連絡をとる※１</t>
  </si>
  <si>
    <t>携帯電話・スマホで家族・友人などと連絡をとる（携帯電話のメールを含む。）※２</t>
  </si>
  <si>
    <t>インターネットで情報を集めたり、ショッピングをする※３</t>
  </si>
  <si>
    <t>SＮS(Facebook,Twitter,Line,Instagramなど)を利用する※４</t>
  </si>
  <si>
    <t>ホームページやブログへの書き込みまたは開設・更新をする※５</t>
  </si>
  <si>
    <t>ネットバンキングや金融取引（証券・保険取引など）をする※６</t>
  </si>
  <si>
    <t>国や行政の手続きをインターネットで行う（電子政府・電子自治体）</t>
  </si>
  <si>
    <t>いずれも使わない</t>
  </si>
  <si>
    <t>※1～3の使い方をする（再掲）</t>
  </si>
  <si>
    <t>※4～6の使い方をする（再掲）</t>
  </si>
  <si>
    <t>Q36 生きがいを感じている程度</t>
  </si>
  <si>
    <t>大変感じている</t>
  </si>
  <si>
    <t>多少感じている</t>
  </si>
  <si>
    <t>どちらとも言えない</t>
  </si>
  <si>
    <t>あまり感じていない</t>
  </si>
  <si>
    <t>まったく感じていない</t>
  </si>
  <si>
    <t>感じている（再掲）</t>
  </si>
  <si>
    <t>感じていない（再掲）</t>
  </si>
  <si>
    <t>Q37 生きがいを感じる時</t>
  </si>
  <si>
    <t>仕事にうちこんでいる時</t>
  </si>
  <si>
    <t>勉強や教養などに身をいれている時</t>
  </si>
  <si>
    <t>趣味に熱中している時</t>
  </si>
  <si>
    <t>スポーツに熱中している時</t>
  </si>
  <si>
    <t>夫婦団らんの時</t>
  </si>
  <si>
    <t>子供や孫など家族との団らんの時</t>
  </si>
  <si>
    <t>友人や知人と食事、雑談している時</t>
  </si>
  <si>
    <t>テレビを見たり、ラジオを聞いている時</t>
  </si>
  <si>
    <t>社会奉仕や地域活動をしている時</t>
  </si>
  <si>
    <t>旅行に行っている時</t>
  </si>
  <si>
    <t>他人から感謝された時</t>
  </si>
  <si>
    <t>収入があった時</t>
  </si>
  <si>
    <t>おいしい物を食べている時</t>
  </si>
  <si>
    <t>若い世代と交流している時</t>
  </si>
  <si>
    <t>おしゃれをする時</t>
  </si>
  <si>
    <t>犬や猫などのペットと過ごす時</t>
  </si>
  <si>
    <t>わからない</t>
  </si>
  <si>
    <t>Q38 生活満足度</t>
  </si>
  <si>
    <t>満足している</t>
  </si>
  <si>
    <t>まあ満足している</t>
  </si>
  <si>
    <t>やや不満である</t>
  </si>
  <si>
    <t>不満である</t>
  </si>
  <si>
    <t>満足している（再掲）</t>
  </si>
  <si>
    <t>不満である（再掲）</t>
  </si>
  <si>
    <t>Q39 高齢者や若者に対する対策への考え</t>
  </si>
  <si>
    <t>高齢者をもっと重視すべき</t>
  </si>
  <si>
    <t>現状のままでよい</t>
  </si>
  <si>
    <t>若い世代をもっと重視すべき</t>
  </si>
  <si>
    <t>Q43 新型コロナウィルス感染症の拡大により受けた影響</t>
  </si>
  <si>
    <t>仕事をやめた（仕事がなくなった）※１</t>
  </si>
  <si>
    <t>仕事をする日数や時間数が減った※２</t>
  </si>
  <si>
    <t>ボランティア活動をやめた（中止になった）※３</t>
  </si>
  <si>
    <t>ボランティア活動をする日数や時間数が減った※４</t>
  </si>
  <si>
    <t>旅行や買い物などで外出することが減った</t>
  </si>
  <si>
    <t>友人・知人や近所付き合いが減った※５</t>
  </si>
  <si>
    <t>別居している家族と会う機会が減った※６</t>
  </si>
  <si>
    <t>家族と過ごす時間が増えた</t>
  </si>
  <si>
    <t>医療を受ける回数（通院回数など）が減った※７</t>
  </si>
  <si>
    <t>医療を受ける医療費の支出が増えた※８</t>
  </si>
  <si>
    <t>介護サービスを受ける回数が減った※９</t>
  </si>
  <si>
    <t>メール、電話、オンラインでの連絡が増えた</t>
  </si>
  <si>
    <t>その他の影響</t>
  </si>
  <si>
    <t>特に影響はない（特に影響はなかった）</t>
  </si>
  <si>
    <t>影響がある（影響があった）（再掲）</t>
  </si>
  <si>
    <t>※1～2仕事に影響あり（再掲）</t>
  </si>
  <si>
    <t>※3～4ボランティア活動に影響あり（再掲）</t>
  </si>
  <si>
    <t>※5～6つきあい・会合に影響あり（再掲）</t>
  </si>
  <si>
    <t>※7～9医療・介護サービスに影響あり（再掲）</t>
  </si>
  <si>
    <t>-</t>
  </si>
  <si>
    <t>F1</t>
  </si>
  <si>
    <t>F1　あなたの性別</t>
  </si>
  <si>
    <t>SA</t>
  </si>
  <si>
    <t>Axis2</t>
  </si>
  <si>
    <t>＜質問間クロス＞</t>
  </si>
  <si>
    <t>MA</t>
  </si>
  <si>
    <t xml:space="preserve"> </t>
  </si>
  <si>
    <t>表頭:[F2SA]F2　あなたは、満年齢でおいくつですか(SA)</t>
  </si>
  <si>
    <t>６０～６４歳</t>
  </si>
  <si>
    <t>６５～６９歳</t>
  </si>
  <si>
    <t>７０～７４歳</t>
  </si>
  <si>
    <t>７５～７９歳</t>
  </si>
  <si>
    <t>８０～８４歳</t>
  </si>
  <si>
    <t>８５歳以上</t>
  </si>
  <si>
    <t>平均値（歳）</t>
  </si>
  <si>
    <t>標準偏差</t>
  </si>
  <si>
    <t>F2SA</t>
  </si>
  <si>
    <t>F2　あなたは、満年齢でおいくつですか</t>
  </si>
  <si>
    <t>表頭:[nF1F2]性×年齢(MA)</t>
  </si>
  <si>
    <t>男性（再掲）</t>
  </si>
  <si>
    <t>女性（再掲）</t>
  </si>
  <si>
    <t>nF1F2</t>
  </si>
  <si>
    <t>性×年齢</t>
  </si>
  <si>
    <t>表頭:[F3]F3　あなたは、現在、結婚していますか。事実婚も含めて下さい。(SA)</t>
  </si>
  <si>
    <t>結婚したことがない</t>
  </si>
  <si>
    <t>現在、配偶者あるいはパートナーと同居している（仕事上の別居を含む）</t>
  </si>
  <si>
    <t>配偶者あるいはパートナーとは、健康・介護上の理由で別居中である（病院・老人ホーム、子供・親族の世帯などで介護を受けている等)</t>
  </si>
  <si>
    <t>配偶者あるいはパートナーとは、別居あるいは離婚している</t>
  </si>
  <si>
    <t>配偶者あるいはパートナーは、死亡している</t>
  </si>
  <si>
    <t>配偶者あるいはパートナーと同居していない(再掲）</t>
  </si>
  <si>
    <t>F3</t>
  </si>
  <si>
    <t>F3　あなたは、現在、結婚していますか。事実婚も含めて下さい。</t>
  </si>
  <si>
    <t>表頭:[F4]F4　あなたは、現在、どなたと一緒に暮らしていますか。養子の方も含めて下さい。(SA)</t>
  </si>
  <si>
    <t>単身世帯</t>
  </si>
  <si>
    <t>夫婦二人世帯</t>
  </si>
  <si>
    <t>本人（配偶者がいる場合を含む。）と親の世帯</t>
  </si>
  <si>
    <t>本人と子（配偶者がいる場合を含む。）の世帯</t>
  </si>
  <si>
    <t>本人と子と孫（子、孫ともに配偶者がいる場合を含む。）の世帯</t>
  </si>
  <si>
    <t>F4</t>
  </si>
  <si>
    <t>F4　あなたは、現在、どなたと一緒に暮らしていますか。養子の方も含めて下さい。</t>
  </si>
  <si>
    <t>表頭:[F4_2SA]F４-２　あなたを含む同居している方の人数をお知らせください。（人）(SA)</t>
  </si>
  <si>
    <t>１人</t>
  </si>
  <si>
    <t>２人</t>
  </si>
  <si>
    <t>３人</t>
  </si>
  <si>
    <t>４人</t>
  </si>
  <si>
    <t>５人</t>
  </si>
  <si>
    <t>６人以上</t>
  </si>
  <si>
    <t>平均値（人）</t>
  </si>
  <si>
    <t>F4_2SA</t>
  </si>
  <si>
    <t>F４-２　あなたを含む同居している方の人数をお知らせください。（人）</t>
  </si>
  <si>
    <t>表頭:[nF1F4]性×同居家族・同居形態(MA)</t>
  </si>
  <si>
    <t>nF1F4</t>
  </si>
  <si>
    <t>性×同居家族・同居形態</t>
  </si>
  <si>
    <t>表頭:[F5]F5　あなたは、現在、お子さんがいらっしゃいますか。(SA)</t>
  </si>
  <si>
    <t>子供あり（同居のみ）</t>
  </si>
  <si>
    <t>子供あり（別居のみ）</t>
  </si>
  <si>
    <t>子供あり（同居・別居ともに）</t>
  </si>
  <si>
    <t>子供あり（再掲）</t>
  </si>
  <si>
    <t>子供はいない</t>
  </si>
  <si>
    <t>F5</t>
  </si>
  <si>
    <t>F5　あなたは、現在、お子さんがいらっしゃいますか。</t>
  </si>
  <si>
    <t>表頭:[F6]F6　あなたが最後に卒業（中退）したのは、どんな学校でしたか。(SA)</t>
  </si>
  <si>
    <t>初等・前期中等教育（小学校・中学校）</t>
  </si>
  <si>
    <t>後期中等教育（高等学校）</t>
  </si>
  <si>
    <t>高等教育（短期大学・高専・専門学校（専修学校専門課程）・大学以上）</t>
  </si>
  <si>
    <t>その他（進学予備校・その他の学校）</t>
  </si>
  <si>
    <t>F6</t>
  </si>
  <si>
    <t>F6　あなたが最後に卒業（中退）したのは、どんな学校でしたか。</t>
  </si>
  <si>
    <t>表頭:[F7]F7　あなたがお住まいの住宅は、次のどれにあたりますか。(SA)</t>
  </si>
  <si>
    <t>持家（一戸建て）</t>
  </si>
  <si>
    <t>持家（分譲マンション等の集合住宅）</t>
  </si>
  <si>
    <t>賃貸住宅（一戸建て）</t>
  </si>
  <si>
    <t>賃貸住宅（アパート、マンション、公営・公団等の集合住宅）</t>
  </si>
  <si>
    <t>高齢者向け住宅・施設</t>
  </si>
  <si>
    <t>持家（再掲）</t>
  </si>
  <si>
    <t>賃貸住宅（再掲）</t>
  </si>
  <si>
    <t>F7</t>
  </si>
  <si>
    <t>F7　あなたがお住まいの住宅は、次のどれにあたりますか。</t>
  </si>
  <si>
    <t>表頭:[Q1]Q1　あなたは、ご家族や親族の方々のなかでどのような役割を果たしていますか。次の中からいくつでもあげて下さい。(MA)</t>
  </si>
  <si>
    <t>家事を担っている</t>
  </si>
  <si>
    <t>小さな子供の世話をしている</t>
  </si>
  <si>
    <t>家族・親族の相談相手になっている</t>
  </si>
  <si>
    <t>家計の支え手（かせぎ手）である</t>
  </si>
  <si>
    <t>家族や親族関係の中の長（まとめ役）である</t>
  </si>
  <si>
    <t>病気や障害を持つ家族・親族の世話や介護をしている</t>
  </si>
  <si>
    <t>特に役割はない</t>
  </si>
  <si>
    <t>役割がある（再掲）</t>
  </si>
  <si>
    <t>延回答数</t>
  </si>
  <si>
    <t>Q1</t>
  </si>
  <si>
    <t>Q1　あなたは、ご家族や親族の方々のなかでどのような役割を果たしていますか。次の中からいくつでもあげて下さい。</t>
  </si>
  <si>
    <t>表頭:[Q2]Q2　別居しているお子さん方とは、どのくらいの頻度で会ったり、電話等で連絡をとったりしていますか。(SA)</t>
  </si>
  <si>
    <t>ほとんど毎日</t>
  </si>
  <si>
    <t>週に１回以上</t>
  </si>
  <si>
    <t>月に１～２回</t>
  </si>
  <si>
    <t>年に数回</t>
  </si>
  <si>
    <t>ほとんどない</t>
  </si>
  <si>
    <t>別居している子供はいない</t>
  </si>
  <si>
    <t>別居している子供がいる（再掲）</t>
  </si>
  <si>
    <t>Q2</t>
  </si>
  <si>
    <t>Q2　別居しているお子さん方とは、どのくらいの頻度で会ったり、電話等で連絡をとったりしていますか。</t>
  </si>
  <si>
    <t>表頭:[Q3]Q3　 老後における子供や孫とのつきあいについて、あなたはどのようにお考えですか。あなたの　お考えに近いものを１つだけあげて下さい。(SA)</t>
  </si>
  <si>
    <t>子供や孫とは、いつも一緒に生活できるのがよい</t>
  </si>
  <si>
    <t>子供や孫とは、ときどき会って食事や会話をするのがよい</t>
  </si>
  <si>
    <t>子供や孫とは、たまに会話をする程度でよい</t>
  </si>
  <si>
    <t>子供や孫とは、全くつき合わずに生活するのがよい</t>
  </si>
  <si>
    <t>Q3</t>
  </si>
  <si>
    <t>Q3　 老後における子供や孫とのつきあいについて、あなたはどのようにお考えですか。あなたの　お考えに近いものを１つだけあげて下さい。</t>
  </si>
  <si>
    <t>表頭:[Q4]Q4　あなたは、現在、健康ですか。(SA)</t>
  </si>
  <si>
    <t>Q4</t>
  </si>
  <si>
    <t>Q4　あなたは、現在、健康ですか。</t>
  </si>
  <si>
    <t>表頭:[Q5]Q5　あなたは日常生活を送る上で、誰かの介助や介護が必要ですか。(SA)</t>
  </si>
  <si>
    <t>まったく不自由なく過ごせる</t>
  </si>
  <si>
    <t>少し不自由だが何とか自分でできる</t>
  </si>
  <si>
    <t>不自由で、一部ほかの人の世話や介護を受けている</t>
  </si>
  <si>
    <t>不自由で、全面的にほかの人の世話や介護を受けている</t>
  </si>
  <si>
    <t>Q5</t>
  </si>
  <si>
    <t>Q5　あなたは日常生活を送る上で、誰かの介助や介護が必要ですか。</t>
  </si>
  <si>
    <t>表頭:[Q6]Q6　あなたは、日頃ご自分の健康についてどんなことを心がけていますか。(MA)</t>
  </si>
  <si>
    <t>Q6</t>
  </si>
  <si>
    <t>Q6　あなたは、日頃ご自分の健康についてどんなことを心がけていますか。</t>
  </si>
  <si>
    <t>表頭:[Q7]Q7　あなたは、病院や診療所などの医療施設へ通院したり、往診に来てもらうなど、「医療サービス」を日頃どのくらい利用しますか。(SA)</t>
  </si>
  <si>
    <t>ほぼ毎日</t>
  </si>
  <si>
    <t>週に４、５回くらい</t>
  </si>
  <si>
    <t>週に２、３回くらい</t>
  </si>
  <si>
    <t>週に１回くらい</t>
  </si>
  <si>
    <t>月に２、３回くらい</t>
  </si>
  <si>
    <t>月に１回くらい</t>
  </si>
  <si>
    <t>利用していない</t>
  </si>
  <si>
    <t>「医療サービス」を利用している（再掲）</t>
  </si>
  <si>
    <t>Q7</t>
  </si>
  <si>
    <t>Q7　あなたは、病院や診療所などの医療施設へ通院したり、往診に来てもらうなど、「医療サービス」を日頃どのくらい利用しますか。</t>
  </si>
  <si>
    <t>表頭:[Q8]Q8　あなたは、主に利用している「医療サービス」について、どのような不満や問題をお感じですか。(MA)</t>
  </si>
  <si>
    <t xml:space="preserve">    アイテム条件:Q7(1:7)</t>
  </si>
  <si>
    <t>費用が高い</t>
  </si>
  <si>
    <t>医師、看護師などの説明が足りない</t>
  </si>
  <si>
    <t>施設が近くにない</t>
  </si>
  <si>
    <t>施設や設備が古い</t>
  </si>
  <si>
    <t>手術などの日を待たされる</t>
  </si>
  <si>
    <t>診察の時に待たされる</t>
  </si>
  <si>
    <t>プライバシーが守られていない</t>
  </si>
  <si>
    <t>医師、看護師などの職員の対応や態度がよくない</t>
  </si>
  <si>
    <t>十分な治療が受けられない</t>
  </si>
  <si>
    <t>特に不満はない</t>
  </si>
  <si>
    <t>不満がある（再掲）</t>
  </si>
  <si>
    <t>Q8</t>
  </si>
  <si>
    <t>Q8　あなたは、主に利用している「医療サービス」について、どのような不満や問題をお感じですか。</t>
  </si>
  <si>
    <t>Q7(1:7)</t>
  </si>
  <si>
    <t>表頭:[Q9]Q9　もし、利用している医療や福祉サービスに不満がある場合、あなたはどのような対応をすると思いますか。(MA)</t>
  </si>
  <si>
    <t>利用している医療や福祉サービスを提供している機関をかえる</t>
  </si>
  <si>
    <t>利用している医療や福祉サービスを提供している機関に直接苦情を申し立てる</t>
  </si>
  <si>
    <t>家族・友人に相談する</t>
  </si>
  <si>
    <t>苦情処理するための公的機関(オンブズマン制度など)に申し立てる</t>
  </si>
  <si>
    <t>苦情処理するための私的機関に申し立てる</t>
  </si>
  <si>
    <t>弁護士を立てて訴訟を起こす</t>
  </si>
  <si>
    <t>不満があっても我慢する</t>
  </si>
  <si>
    <t>Q9</t>
  </si>
  <si>
    <t>Q9　もし、利用している医療や福祉サービスに不満がある場合、あなたはどのような対応をすると思いますか。</t>
  </si>
  <si>
    <t>表頭:[Q10]Q10　あなたの主な収入源はどれですか。(SA)</t>
  </si>
  <si>
    <t>仕事による収入</t>
  </si>
  <si>
    <t>公的な年金（国民年金、厚生年金など）</t>
  </si>
  <si>
    <t>私的な年金（企業年金、個人年金など）</t>
  </si>
  <si>
    <t>預貯金などの引き出し</t>
  </si>
  <si>
    <t>財産からの収入（利子、配当金、家賃、地代など）</t>
  </si>
  <si>
    <t>子供などからの援助</t>
  </si>
  <si>
    <t>生活保護</t>
  </si>
  <si>
    <t>Q10</t>
  </si>
  <si>
    <t>Q10　あなたの主な収入源はどれですか。</t>
  </si>
  <si>
    <t>表頭:[Q11]Q11　あなたの収入をすべて合計すると、税込みで１か月当たりの平均額ボーナスがある場合は、それを含めて平均した額）はおよそいくらくらいになりますか。(SA)</t>
  </si>
  <si>
    <t>平均値(万円）</t>
  </si>
  <si>
    <t>(2.5)</t>
  </si>
  <si>
    <t>(7.5)</t>
  </si>
  <si>
    <t>(15)</t>
  </si>
  <si>
    <t>(25)</t>
  </si>
  <si>
    <t>(35)</t>
  </si>
  <si>
    <t>(45)</t>
  </si>
  <si>
    <t>(55)</t>
  </si>
  <si>
    <t>(72.5)</t>
  </si>
  <si>
    <t>(0)</t>
  </si>
  <si>
    <t>Q11</t>
  </si>
  <si>
    <t>Q11　あなたの収入をすべて合計すると、税込みで１か月当たりの平均額ボーナスがある場合は、それを含めて平均した額）はおよそいくらくらいになりますか。</t>
  </si>
  <si>
    <t>表頭:[Q12]Q12　あなたは、経済的な意味で、日々の暮らしに困ることがありますか。(SA)</t>
  </si>
  <si>
    <t>平均値</t>
  </si>
  <si>
    <t>(4)</t>
  </si>
  <si>
    <t>(3)</t>
  </si>
  <si>
    <t>(2)</t>
  </si>
  <si>
    <t>(1)</t>
  </si>
  <si>
    <t>Q12</t>
  </si>
  <si>
    <t>Q12　あなたは、経済的な意味で、日々の暮らしに困ることがありますか。</t>
  </si>
  <si>
    <t>表頭:[Q13]Q13　あなた（配偶者あるいはパートナーがいる場合はお二人）は、５０歳代までに、老後の経済生活に備えて特に何かしていましたか。(MA)</t>
  </si>
  <si>
    <t>預貯金</t>
  </si>
  <si>
    <t>個人年金への加入</t>
  </si>
  <si>
    <t>債券・株式の保有、投資信託</t>
  </si>
  <si>
    <t>不動産取得（賃貸収入を得るための不動産の取得等）</t>
  </si>
  <si>
    <t>貴金属の保有（金、宝石等）</t>
  </si>
  <si>
    <t>老後も働いて収入が得られるように職業能力を高める</t>
  </si>
  <si>
    <t>特に何もしていない</t>
  </si>
  <si>
    <t>備えをしている（再掲）</t>
  </si>
  <si>
    <t>Q13</t>
  </si>
  <si>
    <t>Q13　あなた（配偶者あるいはパートナーがいる場合はお二人）は、５０歳代までに、老後の経済生活に備えて特に何かしていましたか。</t>
  </si>
  <si>
    <t>表頭:[Q14]Q14　現在の貯蓄や資産は、今後、あなた（配偶者あるいはパートナーがいる場合はお二人）の老後の備えとして十分だと思いますか。(SA)</t>
  </si>
  <si>
    <t>社会保障で基本的な生活は満たされているので、資産保有の必要性がない</t>
  </si>
  <si>
    <t>十分だと思う</t>
  </si>
  <si>
    <t>まあ十分だと思う</t>
  </si>
  <si>
    <t>やや足りないと思う</t>
  </si>
  <si>
    <t>まったく足りないと思う</t>
  </si>
  <si>
    <t>十分だと思う（再掲）</t>
  </si>
  <si>
    <t>足りないと思う（再掲）</t>
  </si>
  <si>
    <t>Q14</t>
  </si>
  <si>
    <t>Q14　現在の貯蓄や資産は、今後、あなた（配偶者あるいはパートナーがいる場合はお二人）の老後の備えとして十分だと思いますか。</t>
  </si>
  <si>
    <t>表頭:[Q15]Q15　あなたは、現在、次のような収入の伴う仕事をしていますか。(SA)</t>
  </si>
  <si>
    <t>Q15</t>
  </si>
  <si>
    <t>Q15　あなたは、現在、次のような収入の伴う仕事をしていますか。</t>
  </si>
  <si>
    <t>表頭:[Q16]Q16　あなたが、これまでに一番長くした仕事はどのような仕事でしたか。(SA)</t>
  </si>
  <si>
    <t>Q16</t>
  </si>
  <si>
    <t>Q16　あなたが、これまでに一番長くした仕事はどのような仕事でしたか。</t>
  </si>
  <si>
    <t>表頭:[Q17]Q17　あなたが最終的に収入の伴う仕事を辞めたのは何歳のときですか。(SA)</t>
  </si>
  <si>
    <t xml:space="preserve">    アイテム条件:Q16(1:5)</t>
  </si>
  <si>
    <t>２０歳代ないしはそれ以前</t>
  </si>
  <si>
    <t>３０歳代</t>
  </si>
  <si>
    <t>４０歳代</t>
  </si>
  <si>
    <t>５０歳代</t>
  </si>
  <si>
    <t>６０歳代前半（６０～６４歳）</t>
  </si>
  <si>
    <t>６０歳代後半（６５～６９歳）</t>
  </si>
  <si>
    <t>７０歳以降</t>
  </si>
  <si>
    <t>まだ仕事を辞めていない</t>
  </si>
  <si>
    <t>(62)</t>
  </si>
  <si>
    <t>(67)</t>
  </si>
  <si>
    <t>(72)</t>
  </si>
  <si>
    <t>Q17</t>
  </si>
  <si>
    <t>Q17　あなたが最終的に収入の伴う仕事を辞めたのは何歳のときですか。</t>
  </si>
  <si>
    <t>Q16(1:5)</t>
  </si>
  <si>
    <t>表頭:[Q18]Q18　今後、あなたは、収入の伴う仕事をしたいと思いますか。現在、収入の伴う仕事をされている方は、今後も収入の伴う仕事を続けたいと思いますか。(SA)</t>
  </si>
  <si>
    <t>収入の伴う仕事をしたい（続けたい）</t>
  </si>
  <si>
    <t>収入の伴う仕事をしたくない（辞めたい）</t>
  </si>
  <si>
    <t>Q18</t>
  </si>
  <si>
    <t>Q18　今後、あなたは、収入の伴う仕事をしたいと思いますか。現在、収入の伴う仕事をされている方は、今後も収入の伴う仕事を続けたいと思いますか。</t>
  </si>
  <si>
    <t>表頭:[Q19]Q19　あなたが収入の伴う仕事をしたい（続けたい）と思われるのは主にどのような理由からですか。(SA)</t>
  </si>
  <si>
    <t xml:space="preserve">    アイテム条件:Q18(1)</t>
  </si>
  <si>
    <t>収入がほしいから</t>
  </si>
  <si>
    <t>仕事そのものが面白い、自分の活力になるから</t>
  </si>
  <si>
    <t>仕事を通じて友人や仲間を得ることができるから</t>
  </si>
  <si>
    <t>働くのは体によいから、老化を防ぐから</t>
  </si>
  <si>
    <t>Q19</t>
  </si>
  <si>
    <t>Q19　あなたが収入の伴う仕事をしたい（続けたい）と思われるのは主にどのような理由からですか。</t>
  </si>
  <si>
    <t>Q18(1)</t>
  </si>
  <si>
    <t>表頭:[Q20]Q20　あなたが収入の伴う仕事を辞めたい、あるいは仕事をしたくないと思われるのは主にどのような理由からですか。(SA)</t>
  </si>
  <si>
    <t xml:space="preserve">    アイテム条件:Q18(2)</t>
  </si>
  <si>
    <t>仕事以外にしたい事があるから</t>
  </si>
  <si>
    <t>健康上の理由で働けないから</t>
  </si>
  <si>
    <t>自分に適した仕事がないから</t>
  </si>
  <si>
    <t>ゆっくりとした生活がしたいから</t>
  </si>
  <si>
    <t>家族の介護のため働けないから</t>
  </si>
  <si>
    <t>Q20</t>
  </si>
  <si>
    <t>Q20　あなたが収入の伴う仕事を辞めたい、あるいは仕事をしたくないと思われるのは主にどのような理由からですか。</t>
  </si>
  <si>
    <t>Q18(2)</t>
  </si>
  <si>
    <t>表頭:[Q21]Q21　あなたは、現在お住まいの住宅にどのような問題を感じていますか。(MA)</t>
  </si>
  <si>
    <t>住宅が狭い</t>
  </si>
  <si>
    <t>部屋数が少ない</t>
  </si>
  <si>
    <t>住宅が広すぎて管理がたいへんである</t>
  </si>
  <si>
    <t>台所、便所、浴室などの設備が高齢者には使いにくい</t>
  </si>
  <si>
    <t>住宅の構造（段差や階段等）や造りが高齢者には使いにくい</t>
  </si>
  <si>
    <t>住まいが古くなり、いたんでいる</t>
  </si>
  <si>
    <t>家賃、税金、住宅維持費など住宅に関する経済的負担が重い</t>
  </si>
  <si>
    <t>転居を迫られる心配がある</t>
  </si>
  <si>
    <t>日当たりや風通しが悪い</t>
  </si>
  <si>
    <t>防犯設備が整っていない</t>
  </si>
  <si>
    <t>地震、火事などに対する防災設備が不十分である</t>
  </si>
  <si>
    <t>何も問題を感じていない</t>
  </si>
  <si>
    <t>問題を感じている（再掲）</t>
  </si>
  <si>
    <t>Q21</t>
  </si>
  <si>
    <t>Q21　あなたは、現在お住まいの住宅にどのような問題を感じていますか。</t>
  </si>
  <si>
    <t>表頭:[Q22]Q22　もし、あなたの身体の機能が低下して、車いすや介助者が必要になった場合、あなたの住宅は住みやすいですか。現在、車いすや介助者を必要としている場合は、現状をお答え下さい。(SA)</t>
  </si>
  <si>
    <t>住みやすい</t>
  </si>
  <si>
    <t>まあ住みやすい</t>
  </si>
  <si>
    <t>多少問題がある</t>
  </si>
  <si>
    <t>非常に問題がある</t>
  </si>
  <si>
    <t>住みやすい（再掲）</t>
  </si>
  <si>
    <t>問題がある（再掲）</t>
  </si>
  <si>
    <t>Q22</t>
  </si>
  <si>
    <t>Q22　もし、あなたの身体の機能が低下して、車いすや介助者が必要になった場合、あなたの住宅は住みやすいですか。現在、車いすや介助者を必要としている場合は、現状をお答え下さい。</t>
  </si>
  <si>
    <t>表頭:[Q23]Q23　もし、あなたの身体の機能が低下して、車いすや介助者が必要になった場合、自宅に留まりたいですか。それともどこかへ引っ越したいですか。(SA)</t>
  </si>
  <si>
    <t>現在のまま、自宅に留まりたい</t>
  </si>
  <si>
    <t>改築の上、自宅に留まりたい</t>
  </si>
  <si>
    <t>子供の住宅へ引っ越したい</t>
  </si>
  <si>
    <t>高齢者用住宅へ引っ越したい</t>
  </si>
  <si>
    <t>老人ホームへ入居したい</t>
  </si>
  <si>
    <t>病院に入院したい</t>
  </si>
  <si>
    <t>Q23</t>
  </si>
  <si>
    <t>Q23　もし、あなたの身体の機能が低下して、車いすや介助者が必要になった場合、自宅に留まりたいですか。それともどこかへ引っ越したいですか。</t>
  </si>
  <si>
    <t>表頭:[Q24]Q24　あなたは、ふだん外出する時に何を利用しますか。(MA)</t>
  </si>
  <si>
    <t>徒歩</t>
  </si>
  <si>
    <t>自転車</t>
  </si>
  <si>
    <t>バイク・スクーター</t>
  </si>
  <si>
    <t>自分で運転する自動車</t>
  </si>
  <si>
    <t>家族などの運転する自動車</t>
  </si>
  <si>
    <t>バス・路面電車</t>
  </si>
  <si>
    <t>電車・地下鉄</t>
  </si>
  <si>
    <t>タクシー</t>
  </si>
  <si>
    <t>自分で操作する車いす</t>
  </si>
  <si>
    <t>介助者が必要な車いす</t>
  </si>
  <si>
    <t>Q24</t>
  </si>
  <si>
    <t>Q24　あなたは、ふだん外出する時に何を利用しますか。</t>
  </si>
  <si>
    <t>表頭:[Q25]Q25　あなたは、外出するにあたって不便に思ったり、気になったりすることがありますか。(MA)</t>
  </si>
  <si>
    <t>道路に段差があったり、道路が狭い、滑りやすい</t>
  </si>
  <si>
    <t>歩道がない、または歩道が狭い、歩きにくい</t>
  </si>
  <si>
    <t>信号機がない、歩道橋を渡るなど、道路の横断がしにくい</t>
  </si>
  <si>
    <t>道路や歩道が混雑している、人込みが激しい</t>
  </si>
  <si>
    <t>放置自転車や看板などのために歩きにくい</t>
  </si>
  <si>
    <t>標識や案内表示が少ない、わかりにくい</t>
  </si>
  <si>
    <t>夜間の道路照明が暗い、街路灯が少ない</t>
  </si>
  <si>
    <t>バスや電車の車両のステップが高く、利用しにくい</t>
  </si>
  <si>
    <t>駅に階段が多く、エスカレーター、エレベーターが少ない</t>
  </si>
  <si>
    <t>駅などの料金表示が見づらい、自動販売機などが使いにくい</t>
  </si>
  <si>
    <t>駐車場、駐輪場が少ない</t>
  </si>
  <si>
    <t>トイレが少ない、汚い、使いづらい</t>
  </si>
  <si>
    <t>ちょっと休むベンチや休憩所が少ない</t>
  </si>
  <si>
    <t>特に不便なことはない</t>
  </si>
  <si>
    <t>不便なことがある（再掲）</t>
  </si>
  <si>
    <t>Q25</t>
  </si>
  <si>
    <t>Q25　あなたは、外出するにあたって不便に思ったり、気になったりすることがありますか。</t>
  </si>
  <si>
    <t>表頭:[Q26]Q26　あなたは、ふだんどの程度人（同居の家族、ホームヘルパー等を含む）と直接会って話をしますか。(SA)</t>
  </si>
  <si>
    <t>週に４、５回</t>
  </si>
  <si>
    <t>週に２、３回</t>
  </si>
  <si>
    <t>週に１回</t>
  </si>
  <si>
    <t>(7)</t>
  </si>
  <si>
    <t>(4.5)</t>
  </si>
  <si>
    <t>Q26</t>
  </si>
  <si>
    <t>Q26　あなたは、ふだんどの程度人（同居の家族、ホームヘルパー等を含む）と直接会って話をしますか。</t>
  </si>
  <si>
    <t>表頭:[Q27]Q27　あなたは、病気のときや、一人ではできない日常生活に必要な作業（電球の交換や庭の手入れなど）が必要なとき、同居の家族以外に頼れる人がいますか。(MA)</t>
  </si>
  <si>
    <t>別居の家族・親族</t>
  </si>
  <si>
    <t>友 人</t>
  </si>
  <si>
    <t>近所の人</t>
  </si>
  <si>
    <t>頼れる人はいない</t>
  </si>
  <si>
    <t>頼れる人がいる（再掲）</t>
  </si>
  <si>
    <t>Q27</t>
  </si>
  <si>
    <t>Q27　あなたは、病気のときや、一人ではできない日常生活に必要な作業（電球の交換や庭の手入れなど）が必要なとき、同居の家族以外に頼れる人がいますか。</t>
  </si>
  <si>
    <t>表頭:[Q28]Q28　近所の人とは、どのようなお付き合いをなさっていますか。(MA)</t>
  </si>
  <si>
    <t>Q28</t>
  </si>
  <si>
    <t>Q28　近所の人とは、どのようなお付き合いをなさっていますか。</t>
  </si>
  <si>
    <t>表頭:[Q29]Q29　あなたは、家族以外の人で相談し合ったり、世話をし合ったりする親しい友人がいますか。(SA)</t>
  </si>
  <si>
    <t>同性の友人がいる</t>
  </si>
  <si>
    <t>異性の友人がいる</t>
  </si>
  <si>
    <t>同性・異性の両方の友人がいる</t>
  </si>
  <si>
    <t>いずれもいない</t>
  </si>
  <si>
    <t>友人がいる（再掲）</t>
  </si>
  <si>
    <t>Q29</t>
  </si>
  <si>
    <t>Q29　あなたは、家族以外の人で相談し合ったり、世話をし合ったりする親しい友人がいますか。</t>
  </si>
  <si>
    <t>表頭:[Q30]Q30　あなたは福祉や環境を改善することなどを目的としたボランティア活動その他の社会活動を行っていますか。(MA)</t>
  </si>
  <si>
    <t>Q30</t>
  </si>
  <si>
    <t>Q30　あなたは福祉や環境を改善することなどを目的としたボランティア活動その他の社会活動を行っていますか。</t>
  </si>
  <si>
    <t>表頭:[Q31]Q31　あなたがこのような社会活動に現在参加していない理由をお答え下さい。(MA)</t>
  </si>
  <si>
    <t xml:space="preserve">    アイテム条件:Q30(14:15)</t>
  </si>
  <si>
    <t>関心がない</t>
  </si>
  <si>
    <t>やりたい活動がみつからない</t>
  </si>
  <si>
    <t>近くに適当な場が見つからない</t>
  </si>
  <si>
    <t>一緒にやる仲間がみつからない</t>
  </si>
  <si>
    <t>家族や周囲の理解が得にくい</t>
  </si>
  <si>
    <t>家族の介護をしている</t>
  </si>
  <si>
    <t>これまでのキャリアにふさわしくない</t>
  </si>
  <si>
    <t>他にやりたいことがある</t>
  </si>
  <si>
    <t>時間的・精神的ゆとりがない</t>
  </si>
  <si>
    <t>健康上の理由、体力に自信がない</t>
  </si>
  <si>
    <t>団体内での人間関係がわずらわしい</t>
  </si>
  <si>
    <t>経済的余裕がない</t>
  </si>
  <si>
    <t>Q31</t>
  </si>
  <si>
    <t>Q31　あなたがこのような社会活動に現在参加していない理由をお答え下さい。</t>
  </si>
  <si>
    <t>Q30(14:15)</t>
  </si>
  <si>
    <t>表頭:[Q32]Q32　あなた（配偶者あるいはパートナーがいる場合はお二人）が、情報収集や情報伝達のために、所有している情報通信機器を、すべてお知らせください。(MA)</t>
  </si>
  <si>
    <t>固定電話</t>
  </si>
  <si>
    <t>ファックス</t>
  </si>
  <si>
    <t>テレビ</t>
  </si>
  <si>
    <t>ラジオ</t>
  </si>
  <si>
    <t>携帯電話</t>
  </si>
  <si>
    <t>スマートフォン</t>
  </si>
  <si>
    <t>タブレット</t>
  </si>
  <si>
    <t>パソコン</t>
  </si>
  <si>
    <t>インターネット接続ゲーム機</t>
  </si>
  <si>
    <t>この中にない</t>
  </si>
  <si>
    <t>所有している通信機器がある（再掲）</t>
  </si>
  <si>
    <t>Q32</t>
  </si>
  <si>
    <t>Q32　あなた（配偶者あるいはパートナーがいる場合はお二人）が、情報収集や情報伝達のために、所有している情報通信機器を、すべてお知らせください。</t>
  </si>
  <si>
    <t>表頭:[Q33]Q33　あなたが、ふだん、利用しているものをすべてお知らせください。(MA)</t>
  </si>
  <si>
    <t>利用している通信機器がある（再掲）</t>
  </si>
  <si>
    <t>Q33</t>
  </si>
  <si>
    <t>Q33　あなたが、ふだん、利用しているものをすべてお知らせください。</t>
  </si>
  <si>
    <t>表頭:[Q34]Q34　あなたは、情報機器を使って、どのようなことをされますか。あてはまるものをすべてあげて下さい。(MA)</t>
  </si>
  <si>
    <t>Q34</t>
  </si>
  <si>
    <t>Q34　あなたは、情報機器を使って、どのようなことをされますか。あてはまるものをすべてあげて下さい。</t>
  </si>
  <si>
    <t>表頭:[Q35]Q35　では、情報機器をお使いにならないのはなぜですか。(MA)</t>
  </si>
  <si>
    <t xml:space="preserve">    アイテム条件:Q34(9)</t>
  </si>
  <si>
    <t>必要性を感じないから</t>
  </si>
  <si>
    <t>使い方が分からないので、面倒だから</t>
  </si>
  <si>
    <t>興味はあるが購入場所、購入方法などがわからないから</t>
  </si>
  <si>
    <t>使い方を覚えたいが、教えてくれる人がいないから</t>
  </si>
  <si>
    <t>お金がかかるから</t>
  </si>
  <si>
    <t>文字が見にくいから</t>
  </si>
  <si>
    <t>Q35</t>
  </si>
  <si>
    <t>Q35　では、情報機器をお使いにならないのはなぜですか。</t>
  </si>
  <si>
    <t>Q34(9)</t>
  </si>
  <si>
    <t>表頭:[Q36]Q36　あなたは、現在、どの程度生きがい(喜びや楽しみ)を感じていますか。(SA)</t>
  </si>
  <si>
    <t>(5)</t>
  </si>
  <si>
    <t>Q36</t>
  </si>
  <si>
    <t>Q36　あなたは、現在、どの程度生きがい(喜びや楽しみ)を感じていますか。</t>
  </si>
  <si>
    <t>表頭:[Q37]Q37　あなたが生きがい（生きていることの喜びや楽しみを実感すること）を感じるのはどのような時ですか。(MA)</t>
  </si>
  <si>
    <t>Q37</t>
  </si>
  <si>
    <t>Q37　あなたが生きがい（生きていることの喜びや楽しみを実感すること）を感じるのはどのような時ですか。</t>
  </si>
  <si>
    <t>表頭:[Q38]Q38　総合的にみて、あなたは現在の生活に満足していますか。(SA)</t>
  </si>
  <si>
    <t>Q38</t>
  </si>
  <si>
    <t>Q38　総合的にみて、あなたは現在の生活に満足していますか。</t>
  </si>
  <si>
    <t>表頭:[Q39]Q39　今後、政府の政策全般において、高齢者や若い世代に対する対応をどのようにしていくべきだと考えますか。(SA)</t>
  </si>
  <si>
    <t>Q39</t>
  </si>
  <si>
    <t>Q39　今後、政府の政策全般において、高齢者や若い世代に対する対応をどのようにしていくべきだと考えますか。</t>
  </si>
  <si>
    <t>表頭:[Q40]Q40　あなたが大切だと思う、高齢者に対する政策や支援はどれですか。(MA)</t>
  </si>
  <si>
    <t>働く場の確保</t>
  </si>
  <si>
    <t>公的な年金制度</t>
  </si>
  <si>
    <t>老後のための個人的な財産形成（財形、個人年金等）の支援</t>
  </si>
  <si>
    <t>医療サービス</t>
  </si>
  <si>
    <t>介護や福祉サービス</t>
  </si>
  <si>
    <t>ボランティア活動のための場の確保</t>
  </si>
  <si>
    <t>学習のための場の確保</t>
  </si>
  <si>
    <t>高齢者向けの住宅</t>
  </si>
  <si>
    <t>高齢者に配慮した街づくり（交通機関、道路等の整備）</t>
  </si>
  <si>
    <t>事故や犯罪防止（財産目当ての犯罪、交通事故等）</t>
  </si>
  <si>
    <t>高齢者の人権について一般市民の理解の促進</t>
  </si>
  <si>
    <t>Q40</t>
  </si>
  <si>
    <t>Q40　あなたが大切だと思う、高齢者に対する政策や支援はどれですか。</t>
  </si>
  <si>
    <t>表頭:[Q41]Q41　社会保障制度の水準や負担の在り方について、あなたはどの考えに近いですか。(SA)</t>
  </si>
  <si>
    <t>たとえ、今後、税や保険料の負担を増やすこととなっても、社会保障制度の現在の水準は向上させるべき</t>
  </si>
  <si>
    <t>たとえ、今後、税や保険料の負担を増やすこととなっても、社会保障制度の現在の水準はできるだけ維持すべき</t>
  </si>
  <si>
    <t>できるだけ、今後、税や保険料の負担を増やさないようにするためには、社会保障制度の現在の水準が下がってもやむを得ない</t>
  </si>
  <si>
    <t>Q41</t>
  </si>
  <si>
    <t>Q41　社会保障制度の水準や負担の在り方について、あなたはどの考えに近いですか。</t>
  </si>
  <si>
    <t>表頭:[Q42]Q42　「老後の生活」における生活費について、あなたは、主にどのようにまかなわれるべきだと思いますか。(SA)</t>
  </si>
  <si>
    <t>老後の生活費は、働けるうちに準備し、家族や公的な援助には頼らないようにすべきである</t>
  </si>
  <si>
    <t>老後の生活費は、家族が面倒をみるべきである</t>
  </si>
  <si>
    <t>老後の生活費は、社会保障など公的な援助によってまかなわれるべきである</t>
  </si>
  <si>
    <t>Q42</t>
  </si>
  <si>
    <t>Q42　「老後の生活」における生活費について、あなたは、主にどのようにまかなわれるべきだと思いますか。</t>
  </si>
  <si>
    <t>表頭:[Q43]Q43　最後の質問になりますが、新型コロナウイルス感染症（COVID-19)の拡大により、あなたの生活にはどのような影響がありましたか。(MA)</t>
  </si>
  <si>
    <t>Q43</t>
  </si>
  <si>
    <t>Q43　最後の質問になりますが、新型コロナウイルス感染症（COVID-19)の拡大により、あなたの生活にはどのような影響がありましたか。</t>
  </si>
  <si>
    <t>表頭:[n_Region_GR]地域（ドイツ）(SA)</t>
  </si>
  <si>
    <t xml:space="preserve">    アイテム条件:Country(3)</t>
  </si>
  <si>
    <t>北部</t>
  </si>
  <si>
    <t>東部</t>
  </si>
  <si>
    <t>中央</t>
  </si>
  <si>
    <t>南部</t>
  </si>
  <si>
    <t>n_Region_GR</t>
  </si>
  <si>
    <t>地域（ドイツ）</t>
  </si>
  <si>
    <t>Country(3)</t>
  </si>
  <si>
    <t>表頭:[n_Size_GR]都市規模（ドイツ）(SA)</t>
  </si>
  <si>
    <t>人口50万以上市</t>
  </si>
  <si>
    <t>人口10万以上市</t>
  </si>
  <si>
    <t>人口10万未満市</t>
  </si>
  <si>
    <t>町村（人口5万人未満）</t>
  </si>
  <si>
    <t>n_Size_GR</t>
  </si>
  <si>
    <t>都市規模（ドイツ）</t>
  </si>
  <si>
    <t>表頭:[Mode_GR]回収方法（ドイツ）(SA)</t>
  </si>
  <si>
    <t>対面</t>
  </si>
  <si>
    <t>電話</t>
  </si>
  <si>
    <t>Mode_GR</t>
  </si>
  <si>
    <t>回収方法（ドイツ）</t>
  </si>
  <si>
    <t/>
  </si>
  <si>
    <t>*</t>
  </si>
  <si>
    <t>※集計区毎に標本数が50人未満のものについては標本誤差が大きくなるため、「*（アスタリスク）」で示している。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</si>
</sst>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0"/>
  </numFmts>
  <fonts count="6" x14ac:knownFonts="1">
    <font>
      <sz val="11"/>
      <color theme="1"/>
      <name val="游ゴシック"/>
      <family val="2"/>
      <scheme val="minor"/>
    </font>
    <font>
      <sz val="11"/>
      <color theme="1"/>
      <name val="ＭＳ ゴシック"/>
      <family val="3"/>
      <charset val="128"/>
    </font>
    <font>
      <sz val="11"/>
      <color rgb="FF0000FF"/>
      <name val="ＭＳ ゴシック"/>
      <family val="3"/>
      <charset val="128"/>
    </font>
    <font>
      <sz val="9"/>
      <color theme="1"/>
      <name val="ＭＳ ゴシック"/>
      <family val="3"/>
      <charset val="128"/>
    </font>
    <font>
      <sz val="6"/>
      <name val="游ゴシック"/>
      <family val="3"/>
      <charset val="128"/>
      <scheme val="minor"/>
    </font>
    <font>
      <u/>
      <sz val="11"/>
      <color theme="10"/>
      <name val="游ゴシック"/>
      <family val="2"/>
      <scheme val="minor"/>
    </font>
  </fonts>
  <fills count="4">
    <fill>
      <patternFill patternType="none"/>
    </fill>
    <fill>
      <patternFill patternType="gray125"/>
    </fill>
    <fill>
      <patternFill patternType="solid">
        <fgColor rgb="FFFFFFFF"/>
        <bgColor indexed="64"/>
      </patternFill>
    </fill>
    <fill>
      <patternFill patternType="solid">
        <fgColor rgb="FFDAEEF3"/>
        <bgColor indexed="64"/>
      </patternFill>
    </fill>
  </fills>
  <borders count="34">
    <border>
      <left/>
      <right/>
      <top/>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diagonal/>
    </border>
    <border>
      <left style="thin">
        <color indexed="64"/>
      </left>
      <right/>
      <top/>
      <bottom/>
      <diagonal/>
    </border>
    <border>
      <left style="thin">
        <color indexed="64"/>
      </left>
      <right style="thin">
        <color indexed="64"/>
      </right>
      <top style="thin">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hair">
        <color indexed="64"/>
      </right>
      <top/>
      <bottom style="thin">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hair">
        <color indexed="64"/>
      </right>
      <top style="thin">
        <color indexed="64"/>
      </top>
      <bottom/>
      <diagonal/>
    </border>
    <border>
      <left/>
      <right/>
      <top style="thin">
        <color indexed="64"/>
      </top>
      <bottom style="thin">
        <color indexed="64"/>
      </bottom>
      <diagonal/>
    </border>
    <border>
      <left style="hair">
        <color indexed="64"/>
      </left>
      <right style="thin">
        <color indexed="64"/>
      </right>
      <top/>
      <bottom style="thin">
        <color indexed="64"/>
      </bottom>
      <diagonal/>
    </border>
    <border>
      <left style="thin">
        <color indexed="64"/>
      </left>
      <right/>
      <top style="hair">
        <color indexed="64"/>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68">
    <xf numFmtId="0" fontId="0" fillId="0" borderId="0" xfId="0"/>
    <xf numFmtId="177" fontId="1" fillId="2" borderId="1" xfId="0" applyNumberFormat="1" applyFont="1" applyFill="1" applyBorder="1"/>
    <xf numFmtId="0" fontId="1" fillId="2" borderId="1" xfId="0" applyFont="1" applyFill="1" applyBorder="1" applyAlignment="1">
      <alignment horizontal="right"/>
    </xf>
    <xf numFmtId="177" fontId="1" fillId="2" borderId="2" xfId="0" applyNumberFormat="1" applyFont="1" applyFill="1" applyBorder="1"/>
    <xf numFmtId="176" fontId="1" fillId="2" borderId="4" xfId="0" applyNumberFormat="1" applyFont="1" applyFill="1" applyBorder="1"/>
    <xf numFmtId="49" fontId="1" fillId="2" borderId="7" xfId="0" applyNumberFormat="1" applyFont="1" applyFill="1" applyBorder="1" applyAlignment="1">
      <alignment horizontal="left" wrapText="1"/>
    </xf>
    <xf numFmtId="176" fontId="1" fillId="2" borderId="9" xfId="0" applyNumberFormat="1" applyFont="1" applyFill="1" applyBorder="1"/>
    <xf numFmtId="49" fontId="1" fillId="2" borderId="5" xfId="0" applyNumberFormat="1" applyFont="1" applyFill="1" applyBorder="1" applyAlignment="1">
      <alignment horizontal="left" wrapText="1"/>
    </xf>
    <xf numFmtId="177" fontId="1" fillId="2" borderId="10" xfId="0" applyNumberFormat="1" applyFont="1" applyFill="1" applyBorder="1"/>
    <xf numFmtId="0" fontId="1" fillId="2" borderId="2" xfId="0" applyFont="1" applyFill="1" applyBorder="1" applyAlignment="1">
      <alignment horizontal="right"/>
    </xf>
    <xf numFmtId="177" fontId="1" fillId="2" borderId="11" xfId="0" applyNumberFormat="1" applyFont="1" applyFill="1" applyBorder="1"/>
    <xf numFmtId="49" fontId="1" fillId="2" borderId="2" xfId="0" applyNumberFormat="1" applyFont="1" applyFill="1" applyBorder="1" applyAlignment="1">
      <alignment horizontal="left" vertical="top" wrapText="1"/>
    </xf>
    <xf numFmtId="0" fontId="1" fillId="2" borderId="12" xfId="0" applyFont="1" applyFill="1" applyBorder="1"/>
    <xf numFmtId="177" fontId="1" fillId="2" borderId="14" xfId="0" applyNumberFormat="1" applyFont="1" applyFill="1" applyBorder="1"/>
    <xf numFmtId="177" fontId="1" fillId="2" borderId="13" xfId="0" applyNumberFormat="1" applyFont="1" applyFill="1" applyBorder="1"/>
    <xf numFmtId="0" fontId="1" fillId="2" borderId="10" xfId="0" applyFont="1" applyFill="1" applyBorder="1" applyAlignment="1">
      <alignment horizontal="right"/>
    </xf>
    <xf numFmtId="177" fontId="1" fillId="2" borderId="15" xfId="0" applyNumberFormat="1" applyFont="1" applyFill="1" applyBorder="1"/>
    <xf numFmtId="0" fontId="1" fillId="2" borderId="11" xfId="0" applyFont="1" applyFill="1" applyBorder="1" applyAlignment="1">
      <alignment horizontal="right"/>
    </xf>
    <xf numFmtId="177" fontId="1" fillId="2" borderId="16" xfId="0" applyNumberFormat="1" applyFont="1" applyFill="1" applyBorder="1"/>
    <xf numFmtId="0" fontId="1" fillId="2" borderId="14" xfId="0" applyFont="1" applyFill="1" applyBorder="1" applyAlignment="1">
      <alignment horizontal="right"/>
    </xf>
    <xf numFmtId="49" fontId="1" fillId="2" borderId="14" xfId="0" applyNumberFormat="1" applyFont="1" applyFill="1" applyBorder="1" applyAlignment="1">
      <alignment horizontal="left" vertical="top" wrapText="1"/>
    </xf>
    <xf numFmtId="176" fontId="1" fillId="2" borderId="20" xfId="0" applyNumberFormat="1" applyFont="1" applyFill="1" applyBorder="1"/>
    <xf numFmtId="0" fontId="1" fillId="2" borderId="21" xfId="0" applyFont="1" applyFill="1" applyBorder="1"/>
    <xf numFmtId="0" fontId="1" fillId="2" borderId="22" xfId="0" applyFont="1" applyFill="1" applyBorder="1"/>
    <xf numFmtId="0" fontId="2" fillId="0" borderId="0" xfId="0" applyFont="1"/>
    <xf numFmtId="176" fontId="1" fillId="2" borderId="23" xfId="0" applyNumberFormat="1" applyFont="1" applyFill="1" applyBorder="1"/>
    <xf numFmtId="49" fontId="1" fillId="2" borderId="25"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26" xfId="0" applyNumberFormat="1" applyFont="1" applyFill="1" applyBorder="1" applyAlignment="1">
      <alignment horizontal="left"/>
    </xf>
    <xf numFmtId="0" fontId="1" fillId="2" borderId="27" xfId="0" applyFont="1" applyFill="1" applyBorder="1"/>
    <xf numFmtId="49" fontId="1" fillId="2" borderId="28" xfId="0" applyNumberFormat="1" applyFont="1" applyFill="1" applyBorder="1" applyAlignment="1">
      <alignment horizontal="left" wrapText="1"/>
    </xf>
    <xf numFmtId="0" fontId="1" fillId="2" borderId="29" xfId="0" applyFont="1" applyFill="1" applyBorder="1"/>
    <xf numFmtId="0" fontId="1" fillId="2" borderId="13" xfId="0" applyFont="1" applyFill="1" applyBorder="1" applyAlignment="1">
      <alignment horizontal="right"/>
    </xf>
    <xf numFmtId="49" fontId="1" fillId="2" borderId="12" xfId="0" applyNumberFormat="1" applyFont="1" applyFill="1" applyBorder="1" applyAlignment="1">
      <alignment horizontal="right"/>
    </xf>
    <xf numFmtId="177" fontId="1" fillId="2" borderId="30" xfId="0" applyNumberFormat="1" applyFont="1" applyFill="1" applyBorder="1"/>
    <xf numFmtId="177" fontId="1" fillId="2" borderId="31" xfId="0" applyNumberFormat="1" applyFont="1" applyFill="1" applyBorder="1"/>
    <xf numFmtId="177" fontId="1" fillId="2" borderId="32" xfId="0" applyNumberFormat="1" applyFont="1" applyFill="1" applyBorder="1"/>
    <xf numFmtId="0" fontId="1" fillId="2" borderId="16" xfId="0" applyFont="1" applyFill="1" applyBorder="1" applyAlignment="1">
      <alignment horizontal="right"/>
    </xf>
    <xf numFmtId="49" fontId="1" fillId="2" borderId="29" xfId="0" applyNumberFormat="1" applyFont="1" applyFill="1" applyBorder="1" applyAlignment="1">
      <alignment horizontal="right"/>
    </xf>
    <xf numFmtId="0" fontId="3" fillId="3" borderId="33" xfId="0" applyFont="1" applyFill="1" applyBorder="1" applyAlignment="1">
      <alignment horizontal="center" vertical="center"/>
    </xf>
    <xf numFmtId="0" fontId="3" fillId="0" borderId="33" xfId="0" applyFont="1" applyBorder="1" applyAlignment="1">
      <alignment vertical="center" wrapText="1"/>
    </xf>
    <xf numFmtId="0" fontId="1" fillId="2" borderId="15" xfId="0" applyFont="1" applyFill="1" applyBorder="1" applyAlignment="1">
      <alignment horizontal="right"/>
    </xf>
    <xf numFmtId="0" fontId="1" fillId="2" borderId="31" xfId="0" applyFont="1" applyFill="1" applyBorder="1" applyAlignment="1">
      <alignment horizontal="right"/>
    </xf>
    <xf numFmtId="0" fontId="1" fillId="2" borderId="30" xfId="0" applyFont="1" applyFill="1" applyBorder="1" applyAlignment="1">
      <alignment horizontal="right"/>
    </xf>
    <xf numFmtId="0" fontId="1" fillId="2" borderId="32" xfId="0" applyFont="1" applyFill="1" applyBorder="1" applyAlignment="1">
      <alignment horizontal="right"/>
    </xf>
    <xf numFmtId="0" fontId="1" fillId="0" borderId="0" xfId="0" applyFont="1"/>
    <xf numFmtId="0" fontId="3" fillId="0" borderId="0" xfId="0" applyFont="1" applyAlignment="1">
      <alignment vertical="center"/>
    </xf>
    <xf numFmtId="0" fontId="3" fillId="0" borderId="0" xfId="0" applyFont="1"/>
    <xf numFmtId="0" fontId="1" fillId="0" borderId="0" xfId="0" applyFont="1" applyAlignment="1">
      <alignment horizontal="right"/>
    </xf>
    <xf numFmtId="0" fontId="1" fillId="2" borderId="19" xfId="0" applyFont="1" applyFill="1" applyBorder="1" applyAlignment="1">
      <alignment horizontal="right"/>
    </xf>
    <xf numFmtId="0" fontId="1" fillId="2" borderId="6" xfId="0" applyFont="1" applyFill="1" applyBorder="1" applyAlignment="1">
      <alignment horizontal="right"/>
    </xf>
    <xf numFmtId="0" fontId="1" fillId="2" borderId="3" xfId="0" applyFont="1" applyFill="1" applyBorder="1" applyAlignment="1">
      <alignment horizontal="right"/>
    </xf>
    <xf numFmtId="0" fontId="1" fillId="2" borderId="18" xfId="0" applyFont="1" applyFill="1" applyBorder="1" applyAlignment="1">
      <alignment horizontal="right"/>
    </xf>
    <xf numFmtId="0" fontId="1" fillId="2" borderId="19" xfId="0" applyFont="1" applyFill="1" applyBorder="1" applyAlignment="1">
      <alignment horizontal="right" wrapText="1"/>
    </xf>
    <xf numFmtId="0" fontId="3" fillId="3" borderId="33" xfId="0" applyFont="1" applyFill="1" applyBorder="1" applyAlignment="1">
      <alignment horizontal="center" vertical="center"/>
    </xf>
    <xf numFmtId="0" fontId="3" fillId="3" borderId="22" xfId="0" applyFont="1" applyFill="1" applyBorder="1" applyAlignment="1">
      <alignment horizontal="center" vertical="center"/>
    </xf>
    <xf numFmtId="0" fontId="3" fillId="3" borderId="26" xfId="0" applyFont="1" applyFill="1" applyBorder="1" applyAlignment="1">
      <alignment horizontal="center" vertical="center"/>
    </xf>
    <xf numFmtId="0" fontId="3" fillId="3" borderId="19" xfId="0" applyFont="1" applyFill="1" applyBorder="1" applyAlignment="1">
      <alignment horizontal="center" vertical="center"/>
    </xf>
    <xf numFmtId="49" fontId="1" fillId="2" borderId="5" xfId="0" applyNumberFormat="1" applyFont="1" applyFill="1" applyBorder="1" applyAlignment="1">
      <alignment horizontal="left" vertical="top" wrapText="1"/>
    </xf>
    <xf numFmtId="49" fontId="1" fillId="2" borderId="8" xfId="0" applyNumberFormat="1" applyFont="1" applyFill="1" applyBorder="1" applyAlignment="1">
      <alignment horizontal="left"/>
    </xf>
    <xf numFmtId="49" fontId="1" fillId="2" borderId="24" xfId="0" applyNumberFormat="1" applyFont="1" applyFill="1" applyBorder="1" applyAlignment="1">
      <alignment horizontal="left"/>
    </xf>
    <xf numFmtId="0" fontId="1" fillId="0" borderId="0" xfId="0" applyFont="1" applyAlignment="1">
      <alignment vertical="top" wrapText="1"/>
    </xf>
    <xf numFmtId="0" fontId="1" fillId="0" borderId="0" xfId="0" applyFont="1" applyAlignment="1">
      <alignment wrapText="1"/>
    </xf>
    <xf numFmtId="0" fontId="1" fillId="2" borderId="5" xfId="0" applyFont="1" applyFill="1" applyBorder="1" applyAlignment="1">
      <alignment vertical="top" wrapText="1"/>
    </xf>
    <xf numFmtId="0" fontId="1" fillId="2" borderId="6" xfId="0" applyFont="1" applyFill="1" applyBorder="1" applyAlignment="1">
      <alignment vertical="top" wrapText="1"/>
    </xf>
    <xf numFmtId="0" fontId="1" fillId="2" borderId="24" xfId="0" applyFont="1" applyFill="1" applyBorder="1" applyAlignment="1">
      <alignment vertical="top" wrapText="1"/>
    </xf>
    <xf numFmtId="0" fontId="1" fillId="2" borderId="17" xfId="0" applyFont="1" applyFill="1" applyBorder="1" applyAlignment="1">
      <alignment vertical="top" wrapText="1"/>
    </xf>
    <xf numFmtId="0" fontId="5" fillId="0" borderId="33" xfId="1" applyBorder="1" applyAlignment="1">
      <alignment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2"/>
  <sheetViews>
    <sheetView tabSelected="1" topLeftCell="A58" workbookViewId="0">
      <selection activeCell="I63" sqref="I63"/>
    </sheetView>
  </sheetViews>
  <sheetFormatPr defaultColWidth="8.9140625" defaultRowHeight="11" x14ac:dyDescent="0.2"/>
  <cols>
    <col min="1" max="1" width="3.58203125" style="47" customWidth="1"/>
    <col min="2" max="2" width="5.58203125" style="47" customWidth="1"/>
    <col min="3" max="3" width="7.58203125" style="47" customWidth="1"/>
    <col min="4" max="4" width="26.58203125" style="47" customWidth="1"/>
    <col min="5" max="6" width="7.58203125" style="47" customWidth="1"/>
    <col min="7" max="7" width="16.75" style="47" customWidth="1"/>
    <col min="8" max="8" width="7.58203125" style="47" customWidth="1"/>
    <col min="9" max="9" width="10.58203125" style="47" customWidth="1"/>
    <col min="10" max="12" width="26.58203125" style="47" customWidth="1"/>
    <col min="13" max="16384" width="8.9140625" style="47"/>
  </cols>
  <sheetData>
    <row r="1" spans="2:12" x14ac:dyDescent="0.2">
      <c r="B1" s="46"/>
    </row>
    <row r="2" spans="2:12" x14ac:dyDescent="0.2">
      <c r="B2" s="47" t="s">
        <v>0</v>
      </c>
    </row>
    <row r="3" spans="2:12" x14ac:dyDescent="0.2">
      <c r="C3" s="47" t="s">
        <v>1</v>
      </c>
    </row>
    <row r="5" spans="2:12" x14ac:dyDescent="0.2">
      <c r="B5" s="54" t="s">
        <v>2</v>
      </c>
      <c r="C5" s="55" t="s">
        <v>3</v>
      </c>
      <c r="D5" s="56"/>
      <c r="E5" s="57"/>
      <c r="F5" s="55" t="s">
        <v>7</v>
      </c>
      <c r="G5" s="56"/>
      <c r="H5" s="57"/>
      <c r="I5" s="54" t="s">
        <v>8</v>
      </c>
      <c r="J5" s="54" t="s">
        <v>9</v>
      </c>
      <c r="K5" s="54" t="s">
        <v>10</v>
      </c>
      <c r="L5" s="54" t="s">
        <v>11</v>
      </c>
    </row>
    <row r="6" spans="2:12" x14ac:dyDescent="0.2">
      <c r="B6" s="54"/>
      <c r="C6" s="39" t="s">
        <v>4</v>
      </c>
      <c r="D6" s="39" t="s">
        <v>5</v>
      </c>
      <c r="E6" s="39" t="s">
        <v>6</v>
      </c>
      <c r="F6" s="39" t="s">
        <v>4</v>
      </c>
      <c r="G6" s="39" t="s">
        <v>5</v>
      </c>
      <c r="H6" s="39" t="s">
        <v>6</v>
      </c>
      <c r="I6" s="54"/>
      <c r="J6" s="54"/>
      <c r="K6" s="54"/>
      <c r="L6" s="54"/>
    </row>
    <row r="7" spans="2:12" ht="18" x14ac:dyDescent="0.2">
      <c r="B7" s="40">
        <v>1</v>
      </c>
      <c r="C7" s="40" t="s">
        <v>161</v>
      </c>
      <c r="D7" s="40" t="s">
        <v>162</v>
      </c>
      <c r="E7" s="40" t="s">
        <v>163</v>
      </c>
      <c r="F7" s="40" t="s">
        <v>164</v>
      </c>
      <c r="G7" s="40" t="s">
        <v>165</v>
      </c>
      <c r="H7" s="40" t="s">
        <v>166</v>
      </c>
      <c r="I7" s="67" t="str">
        <f xml:space="preserve"> HYPERLINK("#'P(2)'!B4:J161", "P(2)")</f>
        <v>P(2)</v>
      </c>
      <c r="J7" s="40"/>
      <c r="K7" s="40"/>
      <c r="L7" s="40" t="s">
        <v>167</v>
      </c>
    </row>
    <row r="8" spans="2:12" ht="22" x14ac:dyDescent="0.2">
      <c r="B8" s="40">
        <v>2</v>
      </c>
      <c r="C8" s="40" t="s">
        <v>177</v>
      </c>
      <c r="D8" s="40" t="s">
        <v>178</v>
      </c>
      <c r="E8" s="40" t="s">
        <v>163</v>
      </c>
      <c r="F8" s="40" t="s">
        <v>164</v>
      </c>
      <c r="G8" s="40" t="s">
        <v>165</v>
      </c>
      <c r="H8" s="40" t="s">
        <v>166</v>
      </c>
      <c r="I8" s="67" t="str">
        <f xml:space="preserve"> HYPERLINK("#'P(2)'!B162:O319", "P(2)")</f>
        <v>P(2)</v>
      </c>
      <c r="J8" s="40"/>
      <c r="K8" s="40"/>
      <c r="L8" s="40" t="s">
        <v>167</v>
      </c>
    </row>
    <row r="9" spans="2:12" ht="18" x14ac:dyDescent="0.2">
      <c r="B9" s="40">
        <v>3</v>
      </c>
      <c r="C9" s="40" t="s">
        <v>182</v>
      </c>
      <c r="D9" s="40" t="s">
        <v>183</v>
      </c>
      <c r="E9" s="40" t="s">
        <v>166</v>
      </c>
      <c r="F9" s="40" t="s">
        <v>164</v>
      </c>
      <c r="G9" s="40" t="s">
        <v>165</v>
      </c>
      <c r="H9" s="40" t="s">
        <v>166</v>
      </c>
      <c r="I9" s="67" t="str">
        <f xml:space="preserve"> HYPERLINK("#'P(2)'!B320:U477", "P(2)")</f>
        <v>P(2)</v>
      </c>
      <c r="J9" s="40"/>
      <c r="K9" s="40"/>
      <c r="L9" s="40" t="s">
        <v>167</v>
      </c>
    </row>
    <row r="10" spans="2:12" ht="22" x14ac:dyDescent="0.2">
      <c r="B10" s="40">
        <v>4</v>
      </c>
      <c r="C10" s="40" t="s">
        <v>191</v>
      </c>
      <c r="D10" s="40" t="s">
        <v>192</v>
      </c>
      <c r="E10" s="40" t="s">
        <v>163</v>
      </c>
      <c r="F10" s="40" t="s">
        <v>164</v>
      </c>
      <c r="G10" s="40" t="s">
        <v>165</v>
      </c>
      <c r="H10" s="40" t="s">
        <v>166</v>
      </c>
      <c r="I10" s="67" t="str">
        <f xml:space="preserve"> HYPERLINK("#'P(2)'!B478:N635", "P(2)")</f>
        <v>P(2)</v>
      </c>
      <c r="J10" s="40"/>
      <c r="K10" s="40"/>
      <c r="L10" s="40" t="s">
        <v>167</v>
      </c>
    </row>
    <row r="11" spans="2:12" ht="33" x14ac:dyDescent="0.2">
      <c r="B11" s="40">
        <v>5</v>
      </c>
      <c r="C11" s="40" t="s">
        <v>199</v>
      </c>
      <c r="D11" s="40" t="s">
        <v>200</v>
      </c>
      <c r="E11" s="40" t="s">
        <v>163</v>
      </c>
      <c r="F11" s="40" t="s">
        <v>164</v>
      </c>
      <c r="G11" s="40" t="s">
        <v>165</v>
      </c>
      <c r="H11" s="40" t="s">
        <v>166</v>
      </c>
      <c r="I11" s="67" t="str">
        <f xml:space="preserve"> HYPERLINK("#'P(2)'!B636:N793", "P(2)")</f>
        <v>P(2)</v>
      </c>
      <c r="J11" s="40"/>
      <c r="K11" s="40"/>
      <c r="L11" s="40" t="s">
        <v>167</v>
      </c>
    </row>
    <row r="12" spans="2:12" ht="22" x14ac:dyDescent="0.2">
      <c r="B12" s="40">
        <v>6</v>
      </c>
      <c r="C12" s="40" t="s">
        <v>209</v>
      </c>
      <c r="D12" s="40" t="s">
        <v>210</v>
      </c>
      <c r="E12" s="40" t="s">
        <v>163</v>
      </c>
      <c r="F12" s="40" t="s">
        <v>164</v>
      </c>
      <c r="G12" s="40" t="s">
        <v>165</v>
      </c>
      <c r="H12" s="40" t="s">
        <v>166</v>
      </c>
      <c r="I12" s="67" t="str">
        <f xml:space="preserve"> HYPERLINK("#'P(2)'!B794:P951", "P(2)")</f>
        <v>P(2)</v>
      </c>
      <c r="J12" s="40"/>
      <c r="K12" s="40"/>
      <c r="L12" s="40" t="s">
        <v>167</v>
      </c>
    </row>
    <row r="13" spans="2:12" ht="18" x14ac:dyDescent="0.2">
      <c r="B13" s="40">
        <v>7</v>
      </c>
      <c r="C13" s="40" t="s">
        <v>212</v>
      </c>
      <c r="D13" s="40" t="s">
        <v>213</v>
      </c>
      <c r="E13" s="40" t="s">
        <v>166</v>
      </c>
      <c r="F13" s="40" t="s">
        <v>164</v>
      </c>
      <c r="G13" s="40" t="s">
        <v>165</v>
      </c>
      <c r="H13" s="40" t="s">
        <v>166</v>
      </c>
      <c r="I13" s="67" t="str">
        <f xml:space="preserve"> HYPERLINK("#'P(2)'!B952:W1109", "P(2)")</f>
        <v>P(2)</v>
      </c>
      <c r="J13" s="40"/>
      <c r="K13" s="40"/>
      <c r="L13" s="40" t="s">
        <v>167</v>
      </c>
    </row>
    <row r="14" spans="2:12" ht="22" x14ac:dyDescent="0.2">
      <c r="B14" s="40">
        <v>8</v>
      </c>
      <c r="C14" s="40" t="s">
        <v>220</v>
      </c>
      <c r="D14" s="40" t="s">
        <v>221</v>
      </c>
      <c r="E14" s="40" t="s">
        <v>163</v>
      </c>
      <c r="F14" s="40" t="s">
        <v>164</v>
      </c>
      <c r="G14" s="40" t="s">
        <v>165</v>
      </c>
      <c r="H14" s="40" t="s">
        <v>166</v>
      </c>
      <c r="I14" s="67" t="str">
        <f xml:space="preserve"> HYPERLINK("#'P(2)'!B1110:M1267", "P(2)")</f>
        <v>P(2)</v>
      </c>
      <c r="J14" s="40"/>
      <c r="K14" s="40"/>
      <c r="L14" s="40" t="s">
        <v>167</v>
      </c>
    </row>
    <row r="15" spans="2:12" ht="22" x14ac:dyDescent="0.2">
      <c r="B15" s="40">
        <v>9</v>
      </c>
      <c r="C15" s="40" t="s">
        <v>227</v>
      </c>
      <c r="D15" s="40" t="s">
        <v>228</v>
      </c>
      <c r="E15" s="40" t="s">
        <v>163</v>
      </c>
      <c r="F15" s="40" t="s">
        <v>164</v>
      </c>
      <c r="G15" s="40" t="s">
        <v>165</v>
      </c>
      <c r="H15" s="40" t="s">
        <v>166</v>
      </c>
      <c r="I15" s="67" t="str">
        <f xml:space="preserve"> HYPERLINK("#'P(2)'!B1268:M1425", "P(2)")</f>
        <v>P(2)</v>
      </c>
      <c r="J15" s="40"/>
      <c r="K15" s="40"/>
      <c r="L15" s="40" t="s">
        <v>167</v>
      </c>
    </row>
    <row r="16" spans="2:12" ht="22" x14ac:dyDescent="0.2">
      <c r="B16" s="40">
        <v>10</v>
      </c>
      <c r="C16" s="40" t="s">
        <v>237</v>
      </c>
      <c r="D16" s="40" t="s">
        <v>238</v>
      </c>
      <c r="E16" s="40" t="s">
        <v>163</v>
      </c>
      <c r="F16" s="40" t="s">
        <v>164</v>
      </c>
      <c r="G16" s="40" t="s">
        <v>165</v>
      </c>
      <c r="H16" s="40" t="s">
        <v>166</v>
      </c>
      <c r="I16" s="67" t="str">
        <f xml:space="preserve"> HYPERLINK("#'P(2)'!B1426:P1583", "P(2)")</f>
        <v>P(2)</v>
      </c>
      <c r="J16" s="40"/>
      <c r="K16" s="40"/>
      <c r="L16" s="40" t="s">
        <v>167</v>
      </c>
    </row>
    <row r="17" spans="2:12" ht="44" x14ac:dyDescent="0.2">
      <c r="B17" s="40">
        <v>11</v>
      </c>
      <c r="C17" s="40" t="s">
        <v>249</v>
      </c>
      <c r="D17" s="40" t="s">
        <v>250</v>
      </c>
      <c r="E17" s="40" t="s">
        <v>166</v>
      </c>
      <c r="F17" s="40" t="s">
        <v>164</v>
      </c>
      <c r="G17" s="40" t="s">
        <v>165</v>
      </c>
      <c r="H17" s="40" t="s">
        <v>166</v>
      </c>
      <c r="I17" s="67" t="str">
        <f xml:space="preserve"> HYPERLINK("#'P(2)'!B1584:R1741", "P(2)")</f>
        <v>P(2)</v>
      </c>
      <c r="J17" s="40"/>
      <c r="K17" s="40"/>
      <c r="L17" s="40" t="s">
        <v>167</v>
      </c>
    </row>
    <row r="18" spans="2:12" ht="33" x14ac:dyDescent="0.2">
      <c r="B18" s="40">
        <v>12</v>
      </c>
      <c r="C18" s="40" t="s">
        <v>259</v>
      </c>
      <c r="D18" s="40" t="s">
        <v>260</v>
      </c>
      <c r="E18" s="40" t="s">
        <v>163</v>
      </c>
      <c r="F18" s="40" t="s">
        <v>164</v>
      </c>
      <c r="G18" s="40" t="s">
        <v>165</v>
      </c>
      <c r="H18" s="40" t="s">
        <v>166</v>
      </c>
      <c r="I18" s="67" t="str">
        <f xml:space="preserve"> HYPERLINK("#'P(2)'!B1742:O1899", "P(2)")</f>
        <v>P(2)</v>
      </c>
      <c r="J18" s="40"/>
      <c r="K18" s="40"/>
      <c r="L18" s="40" t="s">
        <v>167</v>
      </c>
    </row>
    <row r="19" spans="2:12" ht="44" x14ac:dyDescent="0.2">
      <c r="B19" s="40">
        <v>13</v>
      </c>
      <c r="C19" s="40" t="s">
        <v>266</v>
      </c>
      <c r="D19" s="40" t="s">
        <v>267</v>
      </c>
      <c r="E19" s="40" t="s">
        <v>163</v>
      </c>
      <c r="F19" s="40" t="s">
        <v>164</v>
      </c>
      <c r="G19" s="40" t="s">
        <v>165</v>
      </c>
      <c r="H19" s="40" t="s">
        <v>166</v>
      </c>
      <c r="I19" s="67" t="str">
        <f xml:space="preserve"> HYPERLINK("#'P(2)'!B1900:M2057", "P(2)")</f>
        <v>P(2)</v>
      </c>
      <c r="J19" s="40"/>
      <c r="K19" s="40"/>
      <c r="L19" s="40" t="s">
        <v>167</v>
      </c>
    </row>
    <row r="20" spans="2:12" ht="18" x14ac:dyDescent="0.2">
      <c r="B20" s="40">
        <v>14</v>
      </c>
      <c r="C20" s="40" t="s">
        <v>269</v>
      </c>
      <c r="D20" s="40" t="s">
        <v>270</v>
      </c>
      <c r="E20" s="40" t="s">
        <v>163</v>
      </c>
      <c r="F20" s="40" t="s">
        <v>164</v>
      </c>
      <c r="G20" s="40" t="s">
        <v>165</v>
      </c>
      <c r="H20" s="40" t="s">
        <v>166</v>
      </c>
      <c r="I20" s="67" t="str">
        <f xml:space="preserve"> HYPERLINK("#'P(2)'!B2058:L2215", "P(2)")</f>
        <v>P(2)</v>
      </c>
      <c r="J20" s="40"/>
      <c r="K20" s="40"/>
      <c r="L20" s="40" t="s">
        <v>167</v>
      </c>
    </row>
    <row r="21" spans="2:12" ht="22" x14ac:dyDescent="0.2">
      <c r="B21" s="40">
        <v>15</v>
      </c>
      <c r="C21" s="40" t="s">
        <v>276</v>
      </c>
      <c r="D21" s="40" t="s">
        <v>277</v>
      </c>
      <c r="E21" s="40" t="s">
        <v>163</v>
      </c>
      <c r="F21" s="40" t="s">
        <v>164</v>
      </c>
      <c r="G21" s="40" t="s">
        <v>165</v>
      </c>
      <c r="H21" s="40" t="s">
        <v>166</v>
      </c>
      <c r="I21" s="67" t="str">
        <f xml:space="preserve"> HYPERLINK("#'P(2)'!B2216:L2373", "P(2)")</f>
        <v>P(2)</v>
      </c>
      <c r="J21" s="40"/>
      <c r="K21" s="40"/>
      <c r="L21" s="40" t="s">
        <v>167</v>
      </c>
    </row>
    <row r="22" spans="2:12" ht="22" x14ac:dyDescent="0.2">
      <c r="B22" s="40">
        <v>16</v>
      </c>
      <c r="C22" s="40" t="s">
        <v>279</v>
      </c>
      <c r="D22" s="40" t="s">
        <v>280</v>
      </c>
      <c r="E22" s="40" t="s">
        <v>166</v>
      </c>
      <c r="F22" s="40" t="s">
        <v>164</v>
      </c>
      <c r="G22" s="40" t="s">
        <v>165</v>
      </c>
      <c r="H22" s="40" t="s">
        <v>166</v>
      </c>
      <c r="I22" s="67" t="str">
        <f xml:space="preserve"> HYPERLINK("#'P(2)'!B2374:W2531", "P(2)")</f>
        <v>P(2)</v>
      </c>
      <c r="J22" s="40"/>
      <c r="K22" s="40"/>
      <c r="L22" s="40" t="s">
        <v>167</v>
      </c>
    </row>
    <row r="23" spans="2:12" ht="44" x14ac:dyDescent="0.2">
      <c r="B23" s="40">
        <v>17</v>
      </c>
      <c r="C23" s="40" t="s">
        <v>290</v>
      </c>
      <c r="D23" s="40" t="s">
        <v>291</v>
      </c>
      <c r="E23" s="40" t="s">
        <v>163</v>
      </c>
      <c r="F23" s="40" t="s">
        <v>164</v>
      </c>
      <c r="G23" s="40" t="s">
        <v>165</v>
      </c>
      <c r="H23" s="40" t="s">
        <v>166</v>
      </c>
      <c r="I23" s="67" t="str">
        <f xml:space="preserve"> HYPERLINK("#'P(2)'!B2532:Q2689", "P(2)")</f>
        <v>P(2)</v>
      </c>
      <c r="J23" s="40"/>
      <c r="K23" s="40"/>
      <c r="L23" s="40" t="s">
        <v>167</v>
      </c>
    </row>
    <row r="24" spans="2:12" ht="33" x14ac:dyDescent="0.2">
      <c r="B24" s="40">
        <v>18</v>
      </c>
      <c r="C24" s="40" t="s">
        <v>305</v>
      </c>
      <c r="D24" s="40" t="s">
        <v>306</v>
      </c>
      <c r="E24" s="40" t="s">
        <v>166</v>
      </c>
      <c r="F24" s="40" t="s">
        <v>164</v>
      </c>
      <c r="G24" s="40" t="s">
        <v>165</v>
      </c>
      <c r="H24" s="40" t="s">
        <v>166</v>
      </c>
      <c r="I24" s="67" t="str">
        <f xml:space="preserve"> HYPERLINK("#'P(2)'!B2690:U2847", "P(2)")</f>
        <v>P(2)</v>
      </c>
      <c r="J24" s="40" t="s">
        <v>307</v>
      </c>
      <c r="K24" s="40"/>
      <c r="L24" s="40" t="s">
        <v>167</v>
      </c>
    </row>
    <row r="25" spans="2:12" ht="33" x14ac:dyDescent="0.2">
      <c r="B25" s="40">
        <v>19</v>
      </c>
      <c r="C25" s="40" t="s">
        <v>316</v>
      </c>
      <c r="D25" s="40" t="s">
        <v>317</v>
      </c>
      <c r="E25" s="40" t="s">
        <v>166</v>
      </c>
      <c r="F25" s="40" t="s">
        <v>164</v>
      </c>
      <c r="G25" s="40" t="s">
        <v>165</v>
      </c>
      <c r="H25" s="40" t="s">
        <v>166</v>
      </c>
      <c r="I25" s="67" t="str">
        <f xml:space="preserve"> HYPERLINK("#'P(2)'!B2848:R3005", "P(2)")</f>
        <v>P(2)</v>
      </c>
      <c r="J25" s="40"/>
      <c r="K25" s="40"/>
      <c r="L25" s="40" t="s">
        <v>167</v>
      </c>
    </row>
    <row r="26" spans="2:12" ht="22" x14ac:dyDescent="0.2">
      <c r="B26" s="40">
        <v>20</v>
      </c>
      <c r="C26" s="40" t="s">
        <v>326</v>
      </c>
      <c r="D26" s="40" t="s">
        <v>327</v>
      </c>
      <c r="E26" s="40" t="s">
        <v>163</v>
      </c>
      <c r="F26" s="40" t="s">
        <v>164</v>
      </c>
      <c r="G26" s="40" t="s">
        <v>165</v>
      </c>
      <c r="H26" s="40" t="s">
        <v>166</v>
      </c>
      <c r="I26" s="67" t="str">
        <f xml:space="preserve"> HYPERLINK("#'P(2)'!B3006:P3163", "P(2)")</f>
        <v>P(2)</v>
      </c>
      <c r="J26" s="40"/>
      <c r="K26" s="40"/>
      <c r="L26" s="40" t="s">
        <v>167</v>
      </c>
    </row>
    <row r="27" spans="2:12" ht="55" x14ac:dyDescent="0.2">
      <c r="B27" s="40">
        <v>21</v>
      </c>
      <c r="C27" s="40" t="s">
        <v>339</v>
      </c>
      <c r="D27" s="40" t="s">
        <v>340</v>
      </c>
      <c r="E27" s="40" t="s">
        <v>163</v>
      </c>
      <c r="F27" s="40" t="s">
        <v>164</v>
      </c>
      <c r="G27" s="40" t="s">
        <v>165</v>
      </c>
      <c r="H27" s="40" t="s">
        <v>166</v>
      </c>
      <c r="I27" s="67" t="str">
        <f xml:space="preserve"> HYPERLINK("#'P(2)'!B3164:S3321", "P(2)")</f>
        <v>P(2)</v>
      </c>
      <c r="J27" s="40"/>
      <c r="K27" s="40"/>
      <c r="L27" s="40" t="s">
        <v>167</v>
      </c>
    </row>
    <row r="28" spans="2:12" ht="33" x14ac:dyDescent="0.2">
      <c r="B28" s="40">
        <v>22</v>
      </c>
      <c r="C28" s="40" t="s">
        <v>347</v>
      </c>
      <c r="D28" s="40" t="s">
        <v>348</v>
      </c>
      <c r="E28" s="40" t="s">
        <v>163</v>
      </c>
      <c r="F28" s="40" t="s">
        <v>164</v>
      </c>
      <c r="G28" s="40" t="s">
        <v>165</v>
      </c>
      <c r="H28" s="40" t="s">
        <v>166</v>
      </c>
      <c r="I28" s="67" t="str">
        <f xml:space="preserve"> HYPERLINK("#'P(2)'!B3322:P3479", "P(2)")</f>
        <v>P(2)</v>
      </c>
      <c r="J28" s="40"/>
      <c r="K28" s="40"/>
      <c r="L28" s="40" t="s">
        <v>167</v>
      </c>
    </row>
    <row r="29" spans="2:12" ht="44" x14ac:dyDescent="0.2">
      <c r="B29" s="40">
        <v>23</v>
      </c>
      <c r="C29" s="40" t="s">
        <v>358</v>
      </c>
      <c r="D29" s="40" t="s">
        <v>359</v>
      </c>
      <c r="E29" s="40" t="s">
        <v>166</v>
      </c>
      <c r="F29" s="40" t="s">
        <v>164</v>
      </c>
      <c r="G29" s="40" t="s">
        <v>165</v>
      </c>
      <c r="H29" s="40" t="s">
        <v>166</v>
      </c>
      <c r="I29" s="67" t="str">
        <f xml:space="preserve"> HYPERLINK("#'P(2)'!B3480:R3637", "P(2)")</f>
        <v>P(2)</v>
      </c>
      <c r="J29" s="40"/>
      <c r="K29" s="40"/>
      <c r="L29" s="40" t="s">
        <v>167</v>
      </c>
    </row>
    <row r="30" spans="2:12" ht="44" x14ac:dyDescent="0.2">
      <c r="B30" s="40">
        <v>24</v>
      </c>
      <c r="C30" s="40" t="s">
        <v>368</v>
      </c>
      <c r="D30" s="40" t="s">
        <v>369</v>
      </c>
      <c r="E30" s="40" t="s">
        <v>163</v>
      </c>
      <c r="F30" s="40" t="s">
        <v>164</v>
      </c>
      <c r="G30" s="40" t="s">
        <v>165</v>
      </c>
      <c r="H30" s="40" t="s">
        <v>166</v>
      </c>
      <c r="I30" s="67" t="str">
        <f xml:space="preserve"> HYPERLINK("#'P(2)'!B3638:R3795", "P(2)")</f>
        <v>P(2)</v>
      </c>
      <c r="J30" s="40"/>
      <c r="K30" s="40"/>
      <c r="L30" s="40" t="s">
        <v>167</v>
      </c>
    </row>
    <row r="31" spans="2:12" ht="22" x14ac:dyDescent="0.2">
      <c r="B31" s="40">
        <v>25</v>
      </c>
      <c r="C31" s="40" t="s">
        <v>371</v>
      </c>
      <c r="D31" s="40" t="s">
        <v>372</v>
      </c>
      <c r="E31" s="40" t="s">
        <v>163</v>
      </c>
      <c r="F31" s="40" t="s">
        <v>164</v>
      </c>
      <c r="G31" s="40" t="s">
        <v>165</v>
      </c>
      <c r="H31" s="40" t="s">
        <v>166</v>
      </c>
      <c r="I31" s="67" t="str">
        <f xml:space="preserve"> HYPERLINK("#'P(2)'!B3796:O3953", "P(2)")</f>
        <v>P(2)</v>
      </c>
      <c r="J31" s="40"/>
      <c r="K31" s="40"/>
      <c r="L31" s="40" t="s">
        <v>167</v>
      </c>
    </row>
    <row r="32" spans="2:12" ht="22" x14ac:dyDescent="0.2">
      <c r="B32" s="40">
        <v>26</v>
      </c>
      <c r="C32" s="40" t="s">
        <v>374</v>
      </c>
      <c r="D32" s="40" t="s">
        <v>375</v>
      </c>
      <c r="E32" s="40" t="s">
        <v>163</v>
      </c>
      <c r="F32" s="40" t="s">
        <v>164</v>
      </c>
      <c r="G32" s="40" t="s">
        <v>165</v>
      </c>
      <c r="H32" s="40" t="s">
        <v>166</v>
      </c>
      <c r="I32" s="67" t="str">
        <f xml:space="preserve"> HYPERLINK("#'P(2)'!B3954:O4111", "P(2)")</f>
        <v>P(2)</v>
      </c>
      <c r="J32" s="40"/>
      <c r="K32" s="40"/>
      <c r="L32" s="40" t="s">
        <v>167</v>
      </c>
    </row>
    <row r="33" spans="2:12" ht="22" x14ac:dyDescent="0.2">
      <c r="B33" s="40">
        <v>27</v>
      </c>
      <c r="C33" s="40" t="s">
        <v>389</v>
      </c>
      <c r="D33" s="40" t="s">
        <v>390</v>
      </c>
      <c r="E33" s="40" t="s">
        <v>163</v>
      </c>
      <c r="F33" s="40" t="s">
        <v>164</v>
      </c>
      <c r="G33" s="40" t="s">
        <v>165</v>
      </c>
      <c r="H33" s="40" t="s">
        <v>166</v>
      </c>
      <c r="I33" s="67" t="str">
        <f xml:space="preserve"> HYPERLINK("#'P(2)'!B4112:R4269", "P(2)")</f>
        <v>P(2)</v>
      </c>
      <c r="J33" s="40" t="s">
        <v>391</v>
      </c>
      <c r="K33" s="40"/>
      <c r="L33" s="40" t="s">
        <v>167</v>
      </c>
    </row>
    <row r="34" spans="2:12" ht="55" x14ac:dyDescent="0.2">
      <c r="B34" s="40">
        <v>28</v>
      </c>
      <c r="C34" s="40" t="s">
        <v>395</v>
      </c>
      <c r="D34" s="40" t="s">
        <v>396</v>
      </c>
      <c r="E34" s="40" t="s">
        <v>163</v>
      </c>
      <c r="F34" s="40" t="s">
        <v>164</v>
      </c>
      <c r="G34" s="40" t="s">
        <v>165</v>
      </c>
      <c r="H34" s="40" t="s">
        <v>166</v>
      </c>
      <c r="I34" s="67" t="str">
        <f xml:space="preserve"> HYPERLINK("#'P(2)'!B4270:J4427", "P(2)")</f>
        <v>P(2)</v>
      </c>
      <c r="J34" s="40"/>
      <c r="K34" s="40"/>
      <c r="L34" s="40" t="s">
        <v>167</v>
      </c>
    </row>
    <row r="35" spans="2:12" ht="33" x14ac:dyDescent="0.2">
      <c r="B35" s="40">
        <v>29</v>
      </c>
      <c r="C35" s="40" t="s">
        <v>403</v>
      </c>
      <c r="D35" s="40" t="s">
        <v>404</v>
      </c>
      <c r="E35" s="40" t="s">
        <v>163</v>
      </c>
      <c r="F35" s="40" t="s">
        <v>164</v>
      </c>
      <c r="G35" s="40" t="s">
        <v>165</v>
      </c>
      <c r="H35" s="40" t="s">
        <v>166</v>
      </c>
      <c r="I35" s="67" t="str">
        <f xml:space="preserve"> HYPERLINK("#'P(2)'!B4428:M4585", "P(2)")</f>
        <v>P(2)</v>
      </c>
      <c r="J35" s="40" t="s">
        <v>405</v>
      </c>
      <c r="K35" s="40"/>
      <c r="L35" s="40" t="s">
        <v>167</v>
      </c>
    </row>
    <row r="36" spans="2:12" ht="44" x14ac:dyDescent="0.2">
      <c r="B36" s="40">
        <v>30</v>
      </c>
      <c r="C36" s="40" t="s">
        <v>413</v>
      </c>
      <c r="D36" s="40" t="s">
        <v>414</v>
      </c>
      <c r="E36" s="40" t="s">
        <v>163</v>
      </c>
      <c r="F36" s="40" t="s">
        <v>164</v>
      </c>
      <c r="G36" s="40" t="s">
        <v>165</v>
      </c>
      <c r="H36" s="40" t="s">
        <v>166</v>
      </c>
      <c r="I36" s="67" t="str">
        <f xml:space="preserve"> HYPERLINK("#'P(2)'!B4586:N4743", "P(2)")</f>
        <v>P(2)</v>
      </c>
      <c r="J36" s="40" t="s">
        <v>415</v>
      </c>
      <c r="K36" s="40"/>
      <c r="L36" s="40" t="s">
        <v>167</v>
      </c>
    </row>
    <row r="37" spans="2:12" ht="22" x14ac:dyDescent="0.2">
      <c r="B37" s="40">
        <v>31</v>
      </c>
      <c r="C37" s="40" t="s">
        <v>430</v>
      </c>
      <c r="D37" s="40" t="s">
        <v>431</v>
      </c>
      <c r="E37" s="40" t="s">
        <v>166</v>
      </c>
      <c r="F37" s="40" t="s">
        <v>164</v>
      </c>
      <c r="G37" s="40" t="s">
        <v>165</v>
      </c>
      <c r="H37" s="40" t="s">
        <v>166</v>
      </c>
      <c r="I37" s="67" t="str">
        <f xml:space="preserve"> HYPERLINK("#'P(2)'!B4744:X4901", "P(2)")</f>
        <v>P(2)</v>
      </c>
      <c r="J37" s="40"/>
      <c r="K37" s="40"/>
      <c r="L37" s="40" t="s">
        <v>167</v>
      </c>
    </row>
    <row r="38" spans="2:12" ht="66" x14ac:dyDescent="0.2">
      <c r="B38" s="40">
        <v>32</v>
      </c>
      <c r="C38" s="40" t="s">
        <v>439</v>
      </c>
      <c r="D38" s="40" t="s">
        <v>440</v>
      </c>
      <c r="E38" s="40" t="s">
        <v>163</v>
      </c>
      <c r="F38" s="40" t="s">
        <v>164</v>
      </c>
      <c r="G38" s="40" t="s">
        <v>165</v>
      </c>
      <c r="H38" s="40" t="s">
        <v>166</v>
      </c>
      <c r="I38" s="67" t="str">
        <f xml:space="preserve"> HYPERLINK("#'P(2)'!B4902:P5059", "P(2)")</f>
        <v>P(2)</v>
      </c>
      <c r="J38" s="40"/>
      <c r="K38" s="40"/>
      <c r="L38" s="40" t="s">
        <v>167</v>
      </c>
    </row>
    <row r="39" spans="2:12" ht="44" x14ac:dyDescent="0.2">
      <c r="B39" s="40">
        <v>33</v>
      </c>
      <c r="C39" s="40" t="s">
        <v>448</v>
      </c>
      <c r="D39" s="40" t="s">
        <v>449</v>
      </c>
      <c r="E39" s="40" t="s">
        <v>163</v>
      </c>
      <c r="F39" s="40" t="s">
        <v>164</v>
      </c>
      <c r="G39" s="40" t="s">
        <v>165</v>
      </c>
      <c r="H39" s="40" t="s">
        <v>166</v>
      </c>
      <c r="I39" s="67" t="str">
        <f xml:space="preserve"> HYPERLINK("#'P(2)'!B5060:O5217", "P(2)")</f>
        <v>P(2)</v>
      </c>
      <c r="J39" s="40"/>
      <c r="K39" s="40"/>
      <c r="L39" s="40" t="s">
        <v>167</v>
      </c>
    </row>
    <row r="40" spans="2:12" ht="22" x14ac:dyDescent="0.2">
      <c r="B40" s="40">
        <v>34</v>
      </c>
      <c r="C40" s="40" t="s">
        <v>461</v>
      </c>
      <c r="D40" s="40" t="s">
        <v>462</v>
      </c>
      <c r="E40" s="40" t="s">
        <v>166</v>
      </c>
      <c r="F40" s="40" t="s">
        <v>164</v>
      </c>
      <c r="G40" s="40" t="s">
        <v>165</v>
      </c>
      <c r="H40" s="40" t="s">
        <v>166</v>
      </c>
      <c r="I40" s="67" t="str">
        <f xml:space="preserve"> HYPERLINK("#'P(2)'!B5218:T5375", "P(2)")</f>
        <v>P(2)</v>
      </c>
      <c r="J40" s="40"/>
      <c r="K40" s="40"/>
      <c r="L40" s="40" t="s">
        <v>167</v>
      </c>
    </row>
    <row r="41" spans="2:12" ht="33" x14ac:dyDescent="0.2">
      <c r="B41" s="40">
        <v>35</v>
      </c>
      <c r="C41" s="40" t="s">
        <v>479</v>
      </c>
      <c r="D41" s="40" t="s">
        <v>480</v>
      </c>
      <c r="E41" s="40" t="s">
        <v>166</v>
      </c>
      <c r="F41" s="40" t="s">
        <v>164</v>
      </c>
      <c r="G41" s="40" t="s">
        <v>165</v>
      </c>
      <c r="H41" s="40" t="s">
        <v>166</v>
      </c>
      <c r="I41" s="67" t="str">
        <f xml:space="preserve"> HYPERLINK("#'P(2)'!B5376:Y5533", "P(2)")</f>
        <v>P(2)</v>
      </c>
      <c r="J41" s="40"/>
      <c r="K41" s="40"/>
      <c r="L41" s="40" t="s">
        <v>167</v>
      </c>
    </row>
    <row r="42" spans="2:12" ht="33" x14ac:dyDescent="0.2">
      <c r="B42" s="40">
        <v>36</v>
      </c>
      <c r="C42" s="40" t="s">
        <v>487</v>
      </c>
      <c r="D42" s="40" t="s">
        <v>488</v>
      </c>
      <c r="E42" s="40" t="s">
        <v>163</v>
      </c>
      <c r="F42" s="40" t="s">
        <v>164</v>
      </c>
      <c r="G42" s="40" t="s">
        <v>165</v>
      </c>
      <c r="H42" s="40" t="s">
        <v>166</v>
      </c>
      <c r="I42" s="67" t="str">
        <f xml:space="preserve"> HYPERLINK("#'P(2)'!B5534:O5691", "P(2)")</f>
        <v>P(2)</v>
      </c>
      <c r="J42" s="40"/>
      <c r="K42" s="40"/>
      <c r="L42" s="40" t="s">
        <v>167</v>
      </c>
    </row>
    <row r="43" spans="2:12" ht="55" x14ac:dyDescent="0.2">
      <c r="B43" s="40">
        <v>37</v>
      </c>
      <c r="C43" s="40" t="s">
        <v>495</v>
      </c>
      <c r="D43" s="40" t="s">
        <v>496</v>
      </c>
      <c r="E43" s="40" t="s">
        <v>166</v>
      </c>
      <c r="F43" s="40" t="s">
        <v>164</v>
      </c>
      <c r="G43" s="40" t="s">
        <v>165</v>
      </c>
      <c r="H43" s="40" t="s">
        <v>166</v>
      </c>
      <c r="I43" s="67" t="str">
        <f xml:space="preserve"> HYPERLINK("#'P(2)'!B5692:O5849", "P(2)")</f>
        <v>P(2)</v>
      </c>
      <c r="J43" s="40"/>
      <c r="K43" s="40"/>
      <c r="L43" s="40" t="s">
        <v>167</v>
      </c>
    </row>
    <row r="44" spans="2:12" ht="22" x14ac:dyDescent="0.2">
      <c r="B44" s="40">
        <v>38</v>
      </c>
      <c r="C44" s="40" t="s">
        <v>498</v>
      </c>
      <c r="D44" s="40" t="s">
        <v>499</v>
      </c>
      <c r="E44" s="40" t="s">
        <v>166</v>
      </c>
      <c r="F44" s="40" t="s">
        <v>164</v>
      </c>
      <c r="G44" s="40" t="s">
        <v>165</v>
      </c>
      <c r="H44" s="40" t="s">
        <v>166</v>
      </c>
      <c r="I44" s="67" t="str">
        <f xml:space="preserve"> HYPERLINK("#'P(2)'!B5850:Q6007", "P(2)")</f>
        <v>P(2)</v>
      </c>
      <c r="J44" s="40"/>
      <c r="K44" s="40"/>
      <c r="L44" s="40" t="s">
        <v>167</v>
      </c>
    </row>
    <row r="45" spans="2:12" ht="33" x14ac:dyDescent="0.2">
      <c r="B45" s="40">
        <v>39</v>
      </c>
      <c r="C45" s="40" t="s">
        <v>506</v>
      </c>
      <c r="D45" s="40" t="s">
        <v>507</v>
      </c>
      <c r="E45" s="40" t="s">
        <v>163</v>
      </c>
      <c r="F45" s="40" t="s">
        <v>164</v>
      </c>
      <c r="G45" s="40" t="s">
        <v>165</v>
      </c>
      <c r="H45" s="40" t="s">
        <v>166</v>
      </c>
      <c r="I45" s="67" t="str">
        <f xml:space="preserve"> HYPERLINK("#'P(2)'!B6008:N6165", "P(2)")</f>
        <v>P(2)</v>
      </c>
      <c r="J45" s="40"/>
      <c r="K45" s="40"/>
      <c r="L45" s="40" t="s">
        <v>167</v>
      </c>
    </row>
    <row r="46" spans="2:12" ht="44" x14ac:dyDescent="0.2">
      <c r="B46" s="40">
        <v>40</v>
      </c>
      <c r="C46" s="40" t="s">
        <v>509</v>
      </c>
      <c r="D46" s="40" t="s">
        <v>510</v>
      </c>
      <c r="E46" s="40" t="s">
        <v>166</v>
      </c>
      <c r="F46" s="40" t="s">
        <v>164</v>
      </c>
      <c r="G46" s="40" t="s">
        <v>165</v>
      </c>
      <c r="H46" s="40" t="s">
        <v>166</v>
      </c>
      <c r="I46" s="67" t="str">
        <f xml:space="preserve"> HYPERLINK("#'P(2)'!B6166:Y6323", "P(2)")</f>
        <v>P(2)</v>
      </c>
      <c r="J46" s="40"/>
      <c r="K46" s="40"/>
      <c r="L46" s="40" t="s">
        <v>167</v>
      </c>
    </row>
    <row r="47" spans="2:12" ht="33" x14ac:dyDescent="0.2">
      <c r="B47" s="40">
        <v>41</v>
      </c>
      <c r="C47" s="40" t="s">
        <v>525</v>
      </c>
      <c r="D47" s="40" t="s">
        <v>526</v>
      </c>
      <c r="E47" s="40" t="s">
        <v>166</v>
      </c>
      <c r="F47" s="40" t="s">
        <v>164</v>
      </c>
      <c r="G47" s="40" t="s">
        <v>165</v>
      </c>
      <c r="H47" s="40" t="s">
        <v>166</v>
      </c>
      <c r="I47" s="67" t="str">
        <f xml:space="preserve"> HYPERLINK("#'P(2)'!B6324:V648x1", "P(2)")</f>
        <v>P(2)</v>
      </c>
      <c r="J47" s="40" t="s">
        <v>527</v>
      </c>
      <c r="K47" s="40"/>
      <c r="L47" s="40" t="s">
        <v>167</v>
      </c>
    </row>
    <row r="48" spans="2:12" ht="55" x14ac:dyDescent="0.2">
      <c r="B48" s="40">
        <v>42</v>
      </c>
      <c r="C48" s="40" t="s">
        <v>540</v>
      </c>
      <c r="D48" s="40" t="s">
        <v>541</v>
      </c>
      <c r="E48" s="40" t="s">
        <v>166</v>
      </c>
      <c r="F48" s="40" t="s">
        <v>164</v>
      </c>
      <c r="G48" s="40" t="s">
        <v>165</v>
      </c>
      <c r="H48" s="40" t="s">
        <v>166</v>
      </c>
      <c r="I48" s="67" t="str">
        <f xml:space="preserve"> HYPERLINK("#'P(2)'!B6482:U6639", "P(2)")</f>
        <v>P(2)</v>
      </c>
      <c r="J48" s="40"/>
      <c r="K48" s="40"/>
      <c r="L48" s="40" t="s">
        <v>167</v>
      </c>
    </row>
    <row r="49" spans="2:12" ht="22" x14ac:dyDescent="0.2">
      <c r="B49" s="40">
        <v>43</v>
      </c>
      <c r="C49" s="40" t="s">
        <v>544</v>
      </c>
      <c r="D49" s="40" t="s">
        <v>545</v>
      </c>
      <c r="E49" s="40" t="s">
        <v>166</v>
      </c>
      <c r="F49" s="40" t="s">
        <v>164</v>
      </c>
      <c r="G49" s="40" t="s">
        <v>165</v>
      </c>
      <c r="H49" s="40" t="s">
        <v>166</v>
      </c>
      <c r="I49" s="67" t="str">
        <f xml:space="preserve"> HYPERLINK("#'P(2)'!B6640:U6797", "P(2)")</f>
        <v>P(2)</v>
      </c>
      <c r="J49" s="40"/>
      <c r="K49" s="40"/>
      <c r="L49" s="40" t="s">
        <v>167</v>
      </c>
    </row>
    <row r="50" spans="2:12" ht="33" x14ac:dyDescent="0.2">
      <c r="B50" s="40">
        <v>44</v>
      </c>
      <c r="C50" s="40" t="s">
        <v>547</v>
      </c>
      <c r="D50" s="40" t="s">
        <v>548</v>
      </c>
      <c r="E50" s="40" t="s">
        <v>166</v>
      </c>
      <c r="F50" s="40" t="s">
        <v>164</v>
      </c>
      <c r="G50" s="40" t="s">
        <v>165</v>
      </c>
      <c r="H50" s="40" t="s">
        <v>166</v>
      </c>
      <c r="I50" s="67" t="str">
        <f xml:space="preserve"> HYPERLINK("#'P(2)'!B6798:T6955", "P(2)")</f>
        <v>P(2)</v>
      </c>
      <c r="J50" s="40"/>
      <c r="K50" s="40"/>
      <c r="L50" s="40" t="s">
        <v>167</v>
      </c>
    </row>
    <row r="51" spans="2:12" ht="22" x14ac:dyDescent="0.2">
      <c r="B51" s="40">
        <v>45</v>
      </c>
      <c r="C51" s="40" t="s">
        <v>557</v>
      </c>
      <c r="D51" s="40" t="s">
        <v>558</v>
      </c>
      <c r="E51" s="40" t="s">
        <v>166</v>
      </c>
      <c r="F51" s="40" t="s">
        <v>164</v>
      </c>
      <c r="G51" s="40" t="s">
        <v>165</v>
      </c>
      <c r="H51" s="40" t="s">
        <v>166</v>
      </c>
      <c r="I51" s="67" t="str">
        <f xml:space="preserve"> HYPERLINK("#'P(2)'!B6956:P7113", "P(2)")</f>
        <v>P(2)</v>
      </c>
      <c r="J51" s="40" t="s">
        <v>559</v>
      </c>
      <c r="K51" s="40"/>
      <c r="L51" s="40" t="s">
        <v>167</v>
      </c>
    </row>
    <row r="52" spans="2:12" ht="33" x14ac:dyDescent="0.2">
      <c r="B52" s="40">
        <v>46</v>
      </c>
      <c r="C52" s="40" t="s">
        <v>562</v>
      </c>
      <c r="D52" s="40" t="s">
        <v>563</v>
      </c>
      <c r="E52" s="40" t="s">
        <v>163</v>
      </c>
      <c r="F52" s="40" t="s">
        <v>164</v>
      </c>
      <c r="G52" s="40" t="s">
        <v>165</v>
      </c>
      <c r="H52" s="40" t="s">
        <v>166</v>
      </c>
      <c r="I52" s="67" t="str">
        <f xml:space="preserve"> HYPERLINK("#'P(2)'!B7114:Q7271", "P(2)")</f>
        <v>P(2)</v>
      </c>
      <c r="J52" s="40"/>
      <c r="K52" s="40"/>
      <c r="L52" s="40" t="s">
        <v>167</v>
      </c>
    </row>
    <row r="53" spans="2:12" ht="33" x14ac:dyDescent="0.2">
      <c r="B53" s="40">
        <v>47</v>
      </c>
      <c r="C53" s="40" t="s">
        <v>565</v>
      </c>
      <c r="D53" s="40" t="s">
        <v>566</v>
      </c>
      <c r="E53" s="40" t="s">
        <v>166</v>
      </c>
      <c r="F53" s="40" t="s">
        <v>164</v>
      </c>
      <c r="G53" s="40" t="s">
        <v>165</v>
      </c>
      <c r="H53" s="40" t="s">
        <v>166</v>
      </c>
      <c r="I53" s="67" t="str">
        <f xml:space="preserve"> HYPERLINK("#'P(2)'!B7272:AA7429", "P(2)")</f>
        <v>P(2)</v>
      </c>
      <c r="J53" s="40"/>
      <c r="K53" s="40"/>
      <c r="L53" s="40" t="s">
        <v>167</v>
      </c>
    </row>
    <row r="54" spans="2:12" ht="22" x14ac:dyDescent="0.2">
      <c r="B54" s="40">
        <v>48</v>
      </c>
      <c r="C54" s="40" t="s">
        <v>568</v>
      </c>
      <c r="D54" s="40" t="s">
        <v>569</v>
      </c>
      <c r="E54" s="40" t="s">
        <v>163</v>
      </c>
      <c r="F54" s="40" t="s">
        <v>164</v>
      </c>
      <c r="G54" s="40" t="s">
        <v>165</v>
      </c>
      <c r="H54" s="40" t="s">
        <v>166</v>
      </c>
      <c r="I54" s="67" t="str">
        <f xml:space="preserve"> HYPERLINK("#'P(2)'!B7430:P7587", "P(2)")</f>
        <v>P(2)</v>
      </c>
      <c r="J54" s="40"/>
      <c r="K54" s="40"/>
      <c r="L54" s="40" t="s">
        <v>167</v>
      </c>
    </row>
    <row r="55" spans="2:12" ht="44" x14ac:dyDescent="0.2">
      <c r="B55" s="40">
        <v>49</v>
      </c>
      <c r="C55" s="40" t="s">
        <v>571</v>
      </c>
      <c r="D55" s="40" t="s">
        <v>572</v>
      </c>
      <c r="E55" s="40" t="s">
        <v>163</v>
      </c>
      <c r="F55" s="40" t="s">
        <v>164</v>
      </c>
      <c r="G55" s="40" t="s">
        <v>165</v>
      </c>
      <c r="H55" s="40" t="s">
        <v>166</v>
      </c>
      <c r="I55" s="67" t="str">
        <f xml:space="preserve"> HYPERLINK("#'P(2)'!B7588:L7745", "P(2)")</f>
        <v>P(2)</v>
      </c>
      <c r="J55" s="40"/>
      <c r="K55" s="40"/>
      <c r="L55" s="40" t="s">
        <v>167</v>
      </c>
    </row>
    <row r="56" spans="2:12" ht="22" x14ac:dyDescent="0.2">
      <c r="B56" s="40">
        <v>50</v>
      </c>
      <c r="C56" s="40" t="s">
        <v>585</v>
      </c>
      <c r="D56" s="40" t="s">
        <v>586</v>
      </c>
      <c r="E56" s="40" t="s">
        <v>166</v>
      </c>
      <c r="F56" s="40" t="s">
        <v>164</v>
      </c>
      <c r="G56" s="40" t="s">
        <v>165</v>
      </c>
      <c r="H56" s="40" t="s">
        <v>166</v>
      </c>
      <c r="I56" s="67" t="str">
        <f xml:space="preserve"> HYPERLINK("#'P(2)'!B7746:U7903", "P(2)")</f>
        <v>P(2)</v>
      </c>
      <c r="J56" s="40"/>
      <c r="K56" s="40"/>
      <c r="L56" s="40" t="s">
        <v>167</v>
      </c>
    </row>
    <row r="57" spans="2:12" ht="33" x14ac:dyDescent="0.2">
      <c r="B57" s="40">
        <v>51</v>
      </c>
      <c r="C57" s="40" t="s">
        <v>591</v>
      </c>
      <c r="D57" s="40" t="s">
        <v>592</v>
      </c>
      <c r="E57" s="40" t="s">
        <v>163</v>
      </c>
      <c r="F57" s="40" t="s">
        <v>164</v>
      </c>
      <c r="G57" s="40" t="s">
        <v>165</v>
      </c>
      <c r="H57" s="40" t="s">
        <v>166</v>
      </c>
      <c r="I57" s="67" t="str">
        <f xml:space="preserve"> HYPERLINK("#'P(2)'!B7904:L8061", "P(2)")</f>
        <v>P(2)</v>
      </c>
      <c r="J57" s="40"/>
      <c r="K57" s="40"/>
      <c r="L57" s="40" t="s">
        <v>167</v>
      </c>
    </row>
    <row r="58" spans="2:12" ht="33" x14ac:dyDescent="0.2">
      <c r="B58" s="40">
        <v>52</v>
      </c>
      <c r="C58" s="40" t="s">
        <v>597</v>
      </c>
      <c r="D58" s="40" t="s">
        <v>598</v>
      </c>
      <c r="E58" s="40" t="s">
        <v>163</v>
      </c>
      <c r="F58" s="40" t="s">
        <v>164</v>
      </c>
      <c r="G58" s="40" t="s">
        <v>165</v>
      </c>
      <c r="H58" s="40" t="s">
        <v>166</v>
      </c>
      <c r="I58" s="67" t="str">
        <f xml:space="preserve"> HYPERLINK("#'P(2)'!B8062:L8219", "P(2)")</f>
        <v>P(2)</v>
      </c>
      <c r="J58" s="40"/>
      <c r="K58" s="40"/>
      <c r="L58" s="40" t="s">
        <v>167</v>
      </c>
    </row>
    <row r="59" spans="2:12" ht="44" x14ac:dyDescent="0.2">
      <c r="B59" s="40">
        <v>53</v>
      </c>
      <c r="C59" s="40" t="s">
        <v>600</v>
      </c>
      <c r="D59" s="40" t="s">
        <v>601</v>
      </c>
      <c r="E59" s="40" t="s">
        <v>166</v>
      </c>
      <c r="F59" s="40" t="s">
        <v>164</v>
      </c>
      <c r="G59" s="40" t="s">
        <v>165</v>
      </c>
      <c r="H59" s="40" t="s">
        <v>166</v>
      </c>
      <c r="I59" s="67" t="str">
        <f xml:space="preserve"> HYPERLINK("#'P(2)'!B8220:AB8377", "P(2)")</f>
        <v>P(2)</v>
      </c>
      <c r="J59" s="40"/>
      <c r="K59" s="40"/>
      <c r="L59" s="40" t="s">
        <v>167</v>
      </c>
    </row>
    <row r="60" spans="2:12" ht="22" x14ac:dyDescent="0.2">
      <c r="B60" s="40">
        <v>54</v>
      </c>
      <c r="C60" s="40" t="s">
        <v>608</v>
      </c>
      <c r="D60" s="40" t="s">
        <v>609</v>
      </c>
      <c r="E60" s="40" t="s">
        <v>163</v>
      </c>
      <c r="F60" s="40" t="s">
        <v>164</v>
      </c>
      <c r="G60" s="40" t="s">
        <v>165</v>
      </c>
      <c r="H60" s="40" t="s">
        <v>166</v>
      </c>
      <c r="I60" s="67" t="str">
        <f xml:space="preserve"> HYPERLINK("#'P(2)'!B8378:K8535", "P(2)")</f>
        <v>P(2)</v>
      </c>
      <c r="J60" s="40" t="s">
        <v>610</v>
      </c>
      <c r="K60" s="40"/>
      <c r="L60" s="40" t="s">
        <v>167</v>
      </c>
    </row>
    <row r="61" spans="2:12" ht="18" x14ac:dyDescent="0.2">
      <c r="B61" s="40">
        <v>55</v>
      </c>
      <c r="C61" s="40" t="s">
        <v>616</v>
      </c>
      <c r="D61" s="40" t="s">
        <v>617</v>
      </c>
      <c r="E61" s="40" t="s">
        <v>163</v>
      </c>
      <c r="F61" s="40" t="s">
        <v>164</v>
      </c>
      <c r="G61" s="40" t="s">
        <v>165</v>
      </c>
      <c r="H61" s="40" t="s">
        <v>166</v>
      </c>
      <c r="I61" s="67" t="str">
        <f xml:space="preserve"> HYPERLINK("#'P(2)'!B8536:K8693", "P(2)")</f>
        <v>P(2)</v>
      </c>
      <c r="J61" s="40" t="s">
        <v>610</v>
      </c>
      <c r="K61" s="40"/>
      <c r="L61" s="40" t="s">
        <v>167</v>
      </c>
    </row>
    <row r="62" spans="2:12" ht="18" x14ac:dyDescent="0.2">
      <c r="B62" s="40">
        <v>56</v>
      </c>
      <c r="C62" s="40" t="s">
        <v>621</v>
      </c>
      <c r="D62" s="40" t="s">
        <v>622</v>
      </c>
      <c r="E62" s="40" t="s">
        <v>163</v>
      </c>
      <c r="F62" s="40" t="s">
        <v>164</v>
      </c>
      <c r="G62" s="40" t="s">
        <v>165</v>
      </c>
      <c r="H62" s="40" t="s">
        <v>166</v>
      </c>
      <c r="I62" s="67" t="str">
        <f xml:space="preserve"> HYPERLINK("#'P(2)'!B8694:J8851", "P(2)")</f>
        <v>P(2)</v>
      </c>
      <c r="J62" s="40" t="s">
        <v>610</v>
      </c>
      <c r="K62" s="40"/>
      <c r="L62" s="40" t="s">
        <v>167</v>
      </c>
    </row>
  </sheetData>
  <mergeCells count="7">
    <mergeCell ref="L5:L6"/>
    <mergeCell ref="F5:H5"/>
    <mergeCell ref="C5:E5"/>
    <mergeCell ref="B5:B6"/>
    <mergeCell ref="I5:I6"/>
    <mergeCell ref="J5:J6"/>
    <mergeCell ref="K5:K6"/>
  </mergeCells>
  <phoneticPr fontId="4"/>
  <pageMargins left="0.7" right="0.7" top="0.75" bottom="0.75" header="0.3" footer="0.3"/>
  <pageSetup paperSize="9" scale="63"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B8851"/>
  <sheetViews>
    <sheetView topLeftCell="B1733" workbookViewId="0">
      <selection activeCell="B1742" sqref="B1742"/>
    </sheetView>
  </sheetViews>
  <sheetFormatPr defaultColWidth="8.9140625" defaultRowHeight="13" x14ac:dyDescent="0.2"/>
  <cols>
    <col min="1" max="1" width="8.9140625" style="45" hidden="1" customWidth="1"/>
    <col min="2" max="2" width="4.58203125" style="45" customWidth="1"/>
    <col min="3" max="4" width="7.58203125" style="45" customWidth="1"/>
    <col min="5" max="5" width="25.58203125" style="45" customWidth="1"/>
    <col min="6" max="6" width="3.75" style="48" customWidth="1"/>
    <col min="7" max="28" width="8.33203125" style="45" customWidth="1"/>
    <col min="29" max="16384" width="8.9140625" style="45"/>
  </cols>
  <sheetData>
    <row r="3" spans="2:22" x14ac:dyDescent="0.2">
      <c r="C3" s="45" t="s">
        <v>1</v>
      </c>
    </row>
    <row r="4" spans="2:22" x14ac:dyDescent="0.2">
      <c r="B4" s="24" t="str">
        <f xml:space="preserve"> HYPERLINK("#'目次'!B7", "[1]")</f>
        <v>[1]</v>
      </c>
      <c r="C4" s="61" t="s">
        <v>12</v>
      </c>
      <c r="D4" s="62"/>
      <c r="E4" s="62"/>
      <c r="F4" s="62"/>
      <c r="G4" s="62"/>
      <c r="H4" s="62"/>
      <c r="I4" s="62"/>
      <c r="J4" s="62"/>
      <c r="K4" s="62"/>
      <c r="L4" s="62"/>
      <c r="M4" s="62"/>
      <c r="N4" s="62"/>
      <c r="O4" s="62"/>
      <c r="P4" s="62"/>
      <c r="Q4" s="62"/>
      <c r="R4" s="62"/>
      <c r="S4" s="62"/>
      <c r="T4" s="62"/>
      <c r="U4" s="62"/>
      <c r="V4" s="62"/>
    </row>
    <row r="7" spans="2:22" x14ac:dyDescent="0.2">
      <c r="C7" s="61" t="s">
        <v>13</v>
      </c>
      <c r="D7" s="62"/>
      <c r="E7" s="62"/>
      <c r="F7" s="62"/>
      <c r="G7" s="62"/>
      <c r="H7" s="62"/>
      <c r="I7" s="62"/>
      <c r="J7" s="62"/>
      <c r="K7" s="62"/>
      <c r="L7" s="62"/>
      <c r="M7" s="62"/>
      <c r="N7" s="62"/>
      <c r="O7" s="62"/>
      <c r="P7" s="62"/>
      <c r="Q7" s="62"/>
      <c r="R7" s="62"/>
      <c r="S7" s="62"/>
      <c r="T7" s="62"/>
      <c r="U7" s="62"/>
      <c r="V7" s="62"/>
    </row>
    <row r="8" spans="2:22" x14ac:dyDescent="0.2">
      <c r="D8" s="63"/>
      <c r="E8" s="64"/>
      <c r="F8" s="64"/>
      <c r="G8" s="27" t="s">
        <v>14</v>
      </c>
      <c r="H8" s="26" t="s">
        <v>15</v>
      </c>
      <c r="I8" s="11" t="s">
        <v>16</v>
      </c>
      <c r="J8" s="20" t="s">
        <v>17</v>
      </c>
    </row>
    <row r="9" spans="2:22" x14ac:dyDescent="0.2">
      <c r="D9" s="65"/>
      <c r="E9" s="66"/>
      <c r="F9" s="66"/>
      <c r="G9" s="22"/>
      <c r="H9" s="31"/>
      <c r="I9" s="12"/>
      <c r="J9" s="29"/>
    </row>
    <row r="10" spans="2:22" x14ac:dyDescent="0.2">
      <c r="D10" s="23"/>
      <c r="E10" s="28" t="s">
        <v>14</v>
      </c>
      <c r="F10" s="49" t="str">
        <f>IF(G10=0,"",IF(G10&lt;=49,"*",""))</f>
        <v/>
      </c>
      <c r="G10" s="25">
        <v>1043</v>
      </c>
      <c r="H10" s="16">
        <v>44.96644295302</v>
      </c>
      <c r="I10" s="16">
        <v>55.03355704698</v>
      </c>
      <c r="J10" s="43" t="s">
        <v>160</v>
      </c>
    </row>
    <row r="11" spans="2:22" x14ac:dyDescent="0.2">
      <c r="D11" s="58" t="s">
        <v>18</v>
      </c>
      <c r="E11" s="7" t="s">
        <v>19</v>
      </c>
      <c r="F11" s="50" t="str">
        <f t="shared" ref="F11:F74" si="0">IF(G11=0,"",IF(G11&lt;=49,"*",""))</f>
        <v/>
      </c>
      <c r="G11" s="6">
        <v>342</v>
      </c>
      <c r="H11" s="14">
        <v>43.567251461988</v>
      </c>
      <c r="I11" s="3">
        <v>56.432748538012</v>
      </c>
      <c r="J11" s="19" t="s">
        <v>160</v>
      </c>
    </row>
    <row r="12" spans="2:22" ht="26" x14ac:dyDescent="0.2">
      <c r="D12" s="59"/>
      <c r="E12" s="5" t="s">
        <v>20</v>
      </c>
      <c r="F12" s="51" t="str">
        <f t="shared" si="0"/>
        <v/>
      </c>
      <c r="G12" s="4">
        <v>620</v>
      </c>
      <c r="H12" s="10">
        <v>45.645161290323003</v>
      </c>
      <c r="I12" s="1">
        <v>54.354838709676997</v>
      </c>
      <c r="J12" s="15" t="s">
        <v>160</v>
      </c>
    </row>
    <row r="13" spans="2:22" ht="26" x14ac:dyDescent="0.2">
      <c r="D13" s="59"/>
      <c r="E13" s="5" t="s">
        <v>21</v>
      </c>
      <c r="F13" s="51" t="str">
        <f t="shared" si="0"/>
        <v/>
      </c>
      <c r="G13" s="4">
        <v>76</v>
      </c>
      <c r="H13" s="10">
        <v>43.421052631579002</v>
      </c>
      <c r="I13" s="1">
        <v>56.578947368420998</v>
      </c>
      <c r="J13" s="15" t="s">
        <v>160</v>
      </c>
    </row>
    <row r="14" spans="2:22" x14ac:dyDescent="0.2">
      <c r="D14" s="59"/>
      <c r="E14" s="5" t="s">
        <v>22</v>
      </c>
      <c r="F14" s="51" t="str">
        <f t="shared" si="0"/>
        <v>*</v>
      </c>
      <c r="G14" s="4">
        <v>2</v>
      </c>
      <c r="H14" s="10">
        <v>50</v>
      </c>
      <c r="I14" s="1">
        <v>50</v>
      </c>
      <c r="J14" s="15" t="s">
        <v>160</v>
      </c>
    </row>
    <row r="15" spans="2:22" x14ac:dyDescent="0.2">
      <c r="D15" s="59"/>
      <c r="E15" s="5" t="s">
        <v>23</v>
      </c>
      <c r="F15" s="51" t="str">
        <f t="shared" si="0"/>
        <v>*</v>
      </c>
      <c r="G15" s="4">
        <v>3</v>
      </c>
      <c r="H15" s="10">
        <v>100</v>
      </c>
      <c r="I15" s="2" t="s">
        <v>160</v>
      </c>
      <c r="J15" s="15" t="s">
        <v>160</v>
      </c>
    </row>
    <row r="16" spans="2:22" x14ac:dyDescent="0.2">
      <c r="D16" s="58" t="s">
        <v>24</v>
      </c>
      <c r="E16" s="7" t="s">
        <v>25</v>
      </c>
      <c r="F16" s="50" t="str">
        <f t="shared" si="0"/>
        <v/>
      </c>
      <c r="G16" s="6">
        <v>765</v>
      </c>
      <c r="H16" s="14">
        <v>43.790849673202999</v>
      </c>
      <c r="I16" s="3">
        <v>56.209150326797001</v>
      </c>
      <c r="J16" s="19" t="s">
        <v>160</v>
      </c>
    </row>
    <row r="17" spans="4:10" x14ac:dyDescent="0.2">
      <c r="D17" s="59"/>
      <c r="E17" s="5" t="s">
        <v>26</v>
      </c>
      <c r="F17" s="51" t="str">
        <f t="shared" si="0"/>
        <v/>
      </c>
      <c r="G17" s="4">
        <v>796</v>
      </c>
      <c r="H17" s="10">
        <v>43.718592964823998</v>
      </c>
      <c r="I17" s="1">
        <v>56.281407035176002</v>
      </c>
      <c r="J17" s="15" t="s">
        <v>160</v>
      </c>
    </row>
    <row r="18" spans="4:10" ht="26" x14ac:dyDescent="0.2">
      <c r="D18" s="59"/>
      <c r="E18" s="5" t="s">
        <v>27</v>
      </c>
      <c r="F18" s="51" t="str">
        <f t="shared" si="0"/>
        <v/>
      </c>
      <c r="G18" s="4">
        <v>683</v>
      </c>
      <c r="H18" s="10">
        <v>41.581259150805003</v>
      </c>
      <c r="I18" s="1">
        <v>58.418740849194997</v>
      </c>
      <c r="J18" s="15" t="s">
        <v>160</v>
      </c>
    </row>
    <row r="19" spans="4:10" x14ac:dyDescent="0.2">
      <c r="D19" s="59"/>
      <c r="E19" s="5" t="s">
        <v>28</v>
      </c>
      <c r="F19" s="51" t="str">
        <f t="shared" si="0"/>
        <v/>
      </c>
      <c r="G19" s="4">
        <v>438</v>
      </c>
      <c r="H19" s="10">
        <v>40.182648401826</v>
      </c>
      <c r="I19" s="1">
        <v>59.817351598174</v>
      </c>
      <c r="J19" s="15" t="s">
        <v>160</v>
      </c>
    </row>
    <row r="20" spans="4:10" ht="26" x14ac:dyDescent="0.2">
      <c r="D20" s="59"/>
      <c r="E20" s="5" t="s">
        <v>29</v>
      </c>
      <c r="F20" s="51" t="str">
        <f t="shared" si="0"/>
        <v/>
      </c>
      <c r="G20" s="4">
        <v>680</v>
      </c>
      <c r="H20" s="10">
        <v>45.735294117647001</v>
      </c>
      <c r="I20" s="1">
        <v>54.264705882352999</v>
      </c>
      <c r="J20" s="15" t="s">
        <v>160</v>
      </c>
    </row>
    <row r="21" spans="4:10" x14ac:dyDescent="0.2">
      <c r="D21" s="59"/>
      <c r="E21" s="5" t="s">
        <v>30</v>
      </c>
      <c r="F21" s="51" t="str">
        <f t="shared" si="0"/>
        <v/>
      </c>
      <c r="G21" s="4">
        <v>242</v>
      </c>
      <c r="H21" s="10">
        <v>55.785123966942002</v>
      </c>
      <c r="I21" s="1">
        <v>44.214876033057998</v>
      </c>
      <c r="J21" s="15" t="s">
        <v>160</v>
      </c>
    </row>
    <row r="22" spans="4:10" x14ac:dyDescent="0.2">
      <c r="D22" s="59"/>
      <c r="E22" s="5" t="s">
        <v>31</v>
      </c>
      <c r="F22" s="51" t="str">
        <f t="shared" si="0"/>
        <v/>
      </c>
      <c r="G22" s="4">
        <v>609</v>
      </c>
      <c r="H22" s="10">
        <v>45.155993431855997</v>
      </c>
      <c r="I22" s="1">
        <v>54.844006568144003</v>
      </c>
      <c r="J22" s="15" t="s">
        <v>160</v>
      </c>
    </row>
    <row r="23" spans="4:10" x14ac:dyDescent="0.2">
      <c r="D23" s="59"/>
      <c r="E23" s="5" t="s">
        <v>32</v>
      </c>
      <c r="F23" s="51" t="str">
        <f t="shared" si="0"/>
        <v/>
      </c>
      <c r="G23" s="4">
        <v>343</v>
      </c>
      <c r="H23" s="10">
        <v>43.148688046647003</v>
      </c>
      <c r="I23" s="1">
        <v>56.851311953352997</v>
      </c>
      <c r="J23" s="15" t="s">
        <v>160</v>
      </c>
    </row>
    <row r="24" spans="4:10" x14ac:dyDescent="0.2">
      <c r="D24" s="59"/>
      <c r="E24" s="5" t="s">
        <v>33</v>
      </c>
      <c r="F24" s="51" t="str">
        <f t="shared" si="0"/>
        <v/>
      </c>
      <c r="G24" s="4">
        <v>754</v>
      </c>
      <c r="H24" s="10">
        <v>45.092838196286003</v>
      </c>
      <c r="I24" s="1">
        <v>54.907161803713997</v>
      </c>
      <c r="J24" s="15" t="s">
        <v>160</v>
      </c>
    </row>
    <row r="25" spans="4:10" x14ac:dyDescent="0.2">
      <c r="D25" s="59"/>
      <c r="E25" s="5" t="s">
        <v>34</v>
      </c>
      <c r="F25" s="51" t="str">
        <f t="shared" si="0"/>
        <v/>
      </c>
      <c r="G25" s="4">
        <v>525</v>
      </c>
      <c r="H25" s="10">
        <v>45.523809523810002</v>
      </c>
      <c r="I25" s="1">
        <v>54.476190476189998</v>
      </c>
      <c r="J25" s="15" t="s">
        <v>160</v>
      </c>
    </row>
    <row r="26" spans="4:10" x14ac:dyDescent="0.2">
      <c r="D26" s="59"/>
      <c r="E26" s="5" t="s">
        <v>35</v>
      </c>
      <c r="F26" s="51" t="str">
        <f t="shared" si="0"/>
        <v/>
      </c>
      <c r="G26" s="4">
        <v>142</v>
      </c>
      <c r="H26" s="10">
        <v>42.253521126761001</v>
      </c>
      <c r="I26" s="1">
        <v>57.746478873238999</v>
      </c>
      <c r="J26" s="15" t="s">
        <v>160</v>
      </c>
    </row>
    <row r="27" spans="4:10" x14ac:dyDescent="0.2">
      <c r="D27" s="59"/>
      <c r="E27" s="5" t="s">
        <v>36</v>
      </c>
      <c r="F27" s="51" t="str">
        <f t="shared" si="0"/>
        <v>*</v>
      </c>
      <c r="G27" s="4">
        <v>18</v>
      </c>
      <c r="H27" s="10">
        <v>22.222222222222001</v>
      </c>
      <c r="I27" s="1">
        <v>77.777777777777999</v>
      </c>
      <c r="J27" s="15" t="s">
        <v>160</v>
      </c>
    </row>
    <row r="28" spans="4:10" x14ac:dyDescent="0.2">
      <c r="D28" s="59"/>
      <c r="E28" s="5" t="s">
        <v>37</v>
      </c>
      <c r="F28" s="51" t="str">
        <f t="shared" si="0"/>
        <v>*</v>
      </c>
      <c r="G28" s="4">
        <v>39</v>
      </c>
      <c r="H28" s="10">
        <v>51.282051282051</v>
      </c>
      <c r="I28" s="1">
        <v>48.717948717949</v>
      </c>
      <c r="J28" s="15" t="s">
        <v>160</v>
      </c>
    </row>
    <row r="29" spans="4:10" x14ac:dyDescent="0.2">
      <c r="D29" s="59"/>
      <c r="E29" s="5" t="s">
        <v>23</v>
      </c>
      <c r="F29" s="51" t="str">
        <f t="shared" si="0"/>
        <v>*</v>
      </c>
      <c r="G29" s="4">
        <v>4</v>
      </c>
      <c r="H29" s="10">
        <v>50</v>
      </c>
      <c r="I29" s="1">
        <v>50</v>
      </c>
      <c r="J29" s="15" t="s">
        <v>160</v>
      </c>
    </row>
    <row r="30" spans="4:10" ht="26" x14ac:dyDescent="0.2">
      <c r="D30" s="59"/>
      <c r="E30" s="5" t="s">
        <v>38</v>
      </c>
      <c r="F30" s="51" t="str">
        <f t="shared" si="0"/>
        <v/>
      </c>
      <c r="G30" s="4">
        <v>1000</v>
      </c>
      <c r="H30" s="10">
        <v>44.7</v>
      </c>
      <c r="I30" s="1">
        <v>55.3</v>
      </c>
      <c r="J30" s="15" t="s">
        <v>160</v>
      </c>
    </row>
    <row r="31" spans="4:10" ht="26" x14ac:dyDescent="0.2">
      <c r="D31" s="58" t="s">
        <v>39</v>
      </c>
      <c r="E31" s="7" t="s">
        <v>40</v>
      </c>
      <c r="F31" s="50" t="str">
        <f t="shared" si="0"/>
        <v>*</v>
      </c>
      <c r="G31" s="6">
        <v>4</v>
      </c>
      <c r="H31" s="32" t="s">
        <v>160</v>
      </c>
      <c r="I31" s="3">
        <v>100</v>
      </c>
      <c r="J31" s="19" t="s">
        <v>160</v>
      </c>
    </row>
    <row r="32" spans="4:10" ht="26" x14ac:dyDescent="0.2">
      <c r="D32" s="59"/>
      <c r="E32" s="5" t="s">
        <v>41</v>
      </c>
      <c r="F32" s="51" t="str">
        <f t="shared" si="0"/>
        <v>*</v>
      </c>
      <c r="G32" s="4">
        <v>45</v>
      </c>
      <c r="H32" s="10">
        <v>37.777777777777999</v>
      </c>
      <c r="I32" s="1">
        <v>62.222222222222001</v>
      </c>
      <c r="J32" s="15" t="s">
        <v>160</v>
      </c>
    </row>
    <row r="33" spans="4:10" ht="26" x14ac:dyDescent="0.2">
      <c r="D33" s="59"/>
      <c r="E33" s="5" t="s">
        <v>42</v>
      </c>
      <c r="F33" s="51" t="str">
        <f t="shared" si="0"/>
        <v/>
      </c>
      <c r="G33" s="4">
        <v>275</v>
      </c>
      <c r="H33" s="10">
        <v>33.090909090909001</v>
      </c>
      <c r="I33" s="1">
        <v>66.909090909091006</v>
      </c>
      <c r="J33" s="15" t="s">
        <v>160</v>
      </c>
    </row>
    <row r="34" spans="4:10" ht="26" x14ac:dyDescent="0.2">
      <c r="D34" s="59"/>
      <c r="E34" s="5" t="s">
        <v>43</v>
      </c>
      <c r="F34" s="51" t="str">
        <f t="shared" si="0"/>
        <v/>
      </c>
      <c r="G34" s="4">
        <v>245</v>
      </c>
      <c r="H34" s="10">
        <v>42.448979591837002</v>
      </c>
      <c r="I34" s="1">
        <v>57.551020408162998</v>
      </c>
      <c r="J34" s="15" t="s">
        <v>160</v>
      </c>
    </row>
    <row r="35" spans="4:10" ht="26" x14ac:dyDescent="0.2">
      <c r="D35" s="59"/>
      <c r="E35" s="5" t="s">
        <v>44</v>
      </c>
      <c r="F35" s="51" t="str">
        <f t="shared" si="0"/>
        <v/>
      </c>
      <c r="G35" s="4">
        <v>167</v>
      </c>
      <c r="H35" s="10">
        <v>56.287425149701001</v>
      </c>
      <c r="I35" s="1">
        <v>43.712574850298999</v>
      </c>
      <c r="J35" s="15" t="s">
        <v>160</v>
      </c>
    </row>
    <row r="36" spans="4:10" ht="26" x14ac:dyDescent="0.2">
      <c r="D36" s="59"/>
      <c r="E36" s="5" t="s">
        <v>45</v>
      </c>
      <c r="F36" s="51" t="str">
        <f t="shared" si="0"/>
        <v/>
      </c>
      <c r="G36" s="4">
        <v>90</v>
      </c>
      <c r="H36" s="10">
        <v>57.777777777777999</v>
      </c>
      <c r="I36" s="1">
        <v>42.222222222222001</v>
      </c>
      <c r="J36" s="15" t="s">
        <v>160</v>
      </c>
    </row>
    <row r="37" spans="4:10" ht="26" x14ac:dyDescent="0.2">
      <c r="D37" s="59"/>
      <c r="E37" s="5" t="s">
        <v>46</v>
      </c>
      <c r="F37" s="51" t="str">
        <f t="shared" si="0"/>
        <v>*</v>
      </c>
      <c r="G37" s="4">
        <v>46</v>
      </c>
      <c r="H37" s="10">
        <v>71.739130434782993</v>
      </c>
      <c r="I37" s="1">
        <v>28.260869565217</v>
      </c>
      <c r="J37" s="15" t="s">
        <v>160</v>
      </c>
    </row>
    <row r="38" spans="4:10" ht="26" x14ac:dyDescent="0.2">
      <c r="D38" s="59"/>
      <c r="E38" s="5" t="s">
        <v>47</v>
      </c>
      <c r="F38" s="51" t="str">
        <f t="shared" si="0"/>
        <v/>
      </c>
      <c r="G38" s="4">
        <v>68</v>
      </c>
      <c r="H38" s="10">
        <v>61.764705882352999</v>
      </c>
      <c r="I38" s="1">
        <v>38.235294117647001</v>
      </c>
      <c r="J38" s="15" t="s">
        <v>160</v>
      </c>
    </row>
    <row r="39" spans="4:10" x14ac:dyDescent="0.2">
      <c r="D39" s="59"/>
      <c r="E39" s="5" t="s">
        <v>48</v>
      </c>
      <c r="F39" s="51" t="str">
        <f t="shared" si="0"/>
        <v>*</v>
      </c>
      <c r="G39" s="4">
        <v>4</v>
      </c>
      <c r="H39" s="17" t="s">
        <v>160</v>
      </c>
      <c r="I39" s="1">
        <v>100</v>
      </c>
      <c r="J39" s="15" t="s">
        <v>160</v>
      </c>
    </row>
    <row r="40" spans="4:10" x14ac:dyDescent="0.2">
      <c r="D40" s="59"/>
      <c r="E40" s="5" t="s">
        <v>23</v>
      </c>
      <c r="F40" s="51" t="str">
        <f t="shared" si="0"/>
        <v/>
      </c>
      <c r="G40" s="4">
        <v>99</v>
      </c>
      <c r="H40" s="10">
        <v>36.363636363635997</v>
      </c>
      <c r="I40" s="1">
        <v>63.636363636364003</v>
      </c>
      <c r="J40" s="15" t="s">
        <v>160</v>
      </c>
    </row>
    <row r="41" spans="4:10" x14ac:dyDescent="0.2">
      <c r="D41" s="58" t="s">
        <v>49</v>
      </c>
      <c r="E41" s="7" t="s">
        <v>50</v>
      </c>
      <c r="F41" s="50" t="str">
        <f t="shared" si="0"/>
        <v>*</v>
      </c>
      <c r="G41" s="6">
        <v>39</v>
      </c>
      <c r="H41" s="14">
        <v>53.846153846154003</v>
      </c>
      <c r="I41" s="3">
        <v>46.153846153845997</v>
      </c>
      <c r="J41" s="19" t="s">
        <v>160</v>
      </c>
    </row>
    <row r="42" spans="4:10" x14ac:dyDescent="0.2">
      <c r="D42" s="59"/>
      <c r="E42" s="5" t="s">
        <v>51</v>
      </c>
      <c r="F42" s="51" t="str">
        <f t="shared" si="0"/>
        <v/>
      </c>
      <c r="G42" s="4">
        <v>185</v>
      </c>
      <c r="H42" s="10">
        <v>41.081081081081003</v>
      </c>
      <c r="I42" s="1">
        <v>58.918918918918997</v>
      </c>
      <c r="J42" s="15" t="s">
        <v>160</v>
      </c>
    </row>
    <row r="43" spans="4:10" x14ac:dyDescent="0.2">
      <c r="D43" s="59"/>
      <c r="E43" s="5" t="s">
        <v>52</v>
      </c>
      <c r="F43" s="51" t="str">
        <f t="shared" si="0"/>
        <v/>
      </c>
      <c r="G43" s="4">
        <v>324</v>
      </c>
      <c r="H43" s="10">
        <v>39.814814814815001</v>
      </c>
      <c r="I43" s="1">
        <v>60.185185185184999</v>
      </c>
      <c r="J43" s="15" t="s">
        <v>160</v>
      </c>
    </row>
    <row r="44" spans="4:10" x14ac:dyDescent="0.2">
      <c r="D44" s="59"/>
      <c r="E44" s="5" t="s">
        <v>53</v>
      </c>
      <c r="F44" s="51" t="str">
        <f t="shared" si="0"/>
        <v/>
      </c>
      <c r="G44" s="4">
        <v>491</v>
      </c>
      <c r="H44" s="10">
        <v>48.879837067209998</v>
      </c>
      <c r="I44" s="1">
        <v>51.120162932790002</v>
      </c>
      <c r="J44" s="15" t="s">
        <v>160</v>
      </c>
    </row>
    <row r="45" spans="4:10" x14ac:dyDescent="0.2">
      <c r="D45" s="59"/>
      <c r="E45" s="5" t="s">
        <v>23</v>
      </c>
      <c r="F45" s="51" t="str">
        <f t="shared" si="0"/>
        <v>*</v>
      </c>
      <c r="G45" s="4">
        <v>4</v>
      </c>
      <c r="H45" s="10">
        <v>75</v>
      </c>
      <c r="I45" s="1">
        <v>25</v>
      </c>
      <c r="J45" s="15" t="s">
        <v>160</v>
      </c>
    </row>
    <row r="46" spans="4:10" x14ac:dyDescent="0.2">
      <c r="D46" s="59"/>
      <c r="E46" s="5" t="s">
        <v>54</v>
      </c>
      <c r="F46" s="51" t="str">
        <f t="shared" si="0"/>
        <v/>
      </c>
      <c r="G46" s="4">
        <v>224</v>
      </c>
      <c r="H46" s="10">
        <v>43.303571428570997</v>
      </c>
      <c r="I46" s="1">
        <v>56.696428571429003</v>
      </c>
      <c r="J46" s="15" t="s">
        <v>160</v>
      </c>
    </row>
    <row r="47" spans="4:10" x14ac:dyDescent="0.2">
      <c r="D47" s="59"/>
      <c r="E47" s="5" t="s">
        <v>55</v>
      </c>
      <c r="F47" s="51" t="str">
        <f t="shared" si="0"/>
        <v/>
      </c>
      <c r="G47" s="4">
        <v>815</v>
      </c>
      <c r="H47" s="10">
        <v>45.276073619632001</v>
      </c>
      <c r="I47" s="1">
        <v>54.723926380367999</v>
      </c>
      <c r="J47" s="15" t="s">
        <v>160</v>
      </c>
    </row>
    <row r="48" spans="4:10" ht="26" x14ac:dyDescent="0.2">
      <c r="D48" s="58" t="s">
        <v>56</v>
      </c>
      <c r="E48" s="7" t="s">
        <v>57</v>
      </c>
      <c r="F48" s="50" t="str">
        <f t="shared" si="0"/>
        <v>*</v>
      </c>
      <c r="G48" s="6">
        <v>8</v>
      </c>
      <c r="H48" s="14">
        <v>62.5</v>
      </c>
      <c r="I48" s="3">
        <v>37.5</v>
      </c>
      <c r="J48" s="19" t="s">
        <v>160</v>
      </c>
    </row>
    <row r="49" spans="4:10" ht="26" x14ac:dyDescent="0.2">
      <c r="D49" s="59"/>
      <c r="E49" s="5" t="s">
        <v>58</v>
      </c>
      <c r="F49" s="51" t="str">
        <f t="shared" si="0"/>
        <v/>
      </c>
      <c r="G49" s="4">
        <v>61</v>
      </c>
      <c r="H49" s="10">
        <v>54.098360655737999</v>
      </c>
      <c r="I49" s="1">
        <v>45.901639344262001</v>
      </c>
      <c r="J49" s="15" t="s">
        <v>160</v>
      </c>
    </row>
    <row r="50" spans="4:10" x14ac:dyDescent="0.2">
      <c r="D50" s="59"/>
      <c r="E50" s="5" t="s">
        <v>59</v>
      </c>
      <c r="F50" s="51" t="str">
        <f t="shared" si="0"/>
        <v>*</v>
      </c>
      <c r="G50" s="4">
        <v>18</v>
      </c>
      <c r="H50" s="10">
        <v>94.444444444444002</v>
      </c>
      <c r="I50" s="1">
        <v>5.5555555555560003</v>
      </c>
      <c r="J50" s="15" t="s">
        <v>160</v>
      </c>
    </row>
    <row r="51" spans="4:10" x14ac:dyDescent="0.2">
      <c r="D51" s="59"/>
      <c r="E51" s="5" t="s">
        <v>60</v>
      </c>
      <c r="F51" s="51" t="str">
        <f t="shared" si="0"/>
        <v/>
      </c>
      <c r="G51" s="4">
        <v>147</v>
      </c>
      <c r="H51" s="10">
        <v>61.904761904761997</v>
      </c>
      <c r="I51" s="1">
        <v>38.095238095238003</v>
      </c>
      <c r="J51" s="15" t="s">
        <v>160</v>
      </c>
    </row>
    <row r="52" spans="4:10" ht="26" x14ac:dyDescent="0.2">
      <c r="D52" s="59"/>
      <c r="E52" s="5" t="s">
        <v>61</v>
      </c>
      <c r="F52" s="51" t="str">
        <f t="shared" si="0"/>
        <v/>
      </c>
      <c r="G52" s="4">
        <v>85</v>
      </c>
      <c r="H52" s="10">
        <v>34.117647058823998</v>
      </c>
      <c r="I52" s="1">
        <v>65.882352941175995</v>
      </c>
      <c r="J52" s="15" t="s">
        <v>160</v>
      </c>
    </row>
    <row r="53" spans="4:10" x14ac:dyDescent="0.2">
      <c r="D53" s="59"/>
      <c r="E53" s="5" t="s">
        <v>62</v>
      </c>
      <c r="F53" s="51" t="str">
        <f t="shared" si="0"/>
        <v/>
      </c>
      <c r="G53" s="4">
        <v>722</v>
      </c>
      <c r="H53" s="10">
        <v>40.581717451524</v>
      </c>
      <c r="I53" s="1">
        <v>59.418282548476</v>
      </c>
      <c r="J53" s="15" t="s">
        <v>160</v>
      </c>
    </row>
    <row r="54" spans="4:10" x14ac:dyDescent="0.2">
      <c r="D54" s="59"/>
      <c r="E54" s="5" t="s">
        <v>23</v>
      </c>
      <c r="F54" s="51" t="str">
        <f t="shared" si="0"/>
        <v>*</v>
      </c>
      <c r="G54" s="4">
        <v>2</v>
      </c>
      <c r="H54" s="10">
        <v>50</v>
      </c>
      <c r="I54" s="1">
        <v>50</v>
      </c>
      <c r="J54" s="15" t="s">
        <v>160</v>
      </c>
    </row>
    <row r="55" spans="4:10" ht="26" x14ac:dyDescent="0.2">
      <c r="D55" s="59"/>
      <c r="E55" s="5" t="s">
        <v>63</v>
      </c>
      <c r="F55" s="51" t="str">
        <f t="shared" si="0"/>
        <v/>
      </c>
      <c r="G55" s="4">
        <v>319</v>
      </c>
      <c r="H55" s="10">
        <v>54.858934169279003</v>
      </c>
      <c r="I55" s="1">
        <v>45.141065830720997</v>
      </c>
      <c r="J55" s="15" t="s">
        <v>160</v>
      </c>
    </row>
    <row r="56" spans="4:10" ht="26" x14ac:dyDescent="0.2">
      <c r="D56" s="58" t="s">
        <v>64</v>
      </c>
      <c r="E56" s="7" t="s">
        <v>57</v>
      </c>
      <c r="F56" s="50" t="str">
        <f t="shared" si="0"/>
        <v>*</v>
      </c>
      <c r="G56" s="6">
        <v>21</v>
      </c>
      <c r="H56" s="14">
        <v>42.857142857143003</v>
      </c>
      <c r="I56" s="3">
        <v>57.142857142856997</v>
      </c>
      <c r="J56" s="19" t="s">
        <v>160</v>
      </c>
    </row>
    <row r="57" spans="4:10" ht="26" x14ac:dyDescent="0.2">
      <c r="D57" s="59"/>
      <c r="E57" s="5" t="s">
        <v>58</v>
      </c>
      <c r="F57" s="51" t="str">
        <f t="shared" si="0"/>
        <v/>
      </c>
      <c r="G57" s="4">
        <v>103</v>
      </c>
      <c r="H57" s="10">
        <v>59.223300970874</v>
      </c>
      <c r="I57" s="1">
        <v>40.776699029126</v>
      </c>
      <c r="J57" s="15" t="s">
        <v>160</v>
      </c>
    </row>
    <row r="58" spans="4:10" x14ac:dyDescent="0.2">
      <c r="D58" s="59"/>
      <c r="E58" s="5" t="s">
        <v>59</v>
      </c>
      <c r="F58" s="51" t="str">
        <f t="shared" si="0"/>
        <v>*</v>
      </c>
      <c r="G58" s="4">
        <v>43</v>
      </c>
      <c r="H58" s="10">
        <v>79.069767441859995</v>
      </c>
      <c r="I58" s="1">
        <v>20.930232558139998</v>
      </c>
      <c r="J58" s="15" t="s">
        <v>160</v>
      </c>
    </row>
    <row r="59" spans="4:10" x14ac:dyDescent="0.2">
      <c r="D59" s="59"/>
      <c r="E59" s="5" t="s">
        <v>60</v>
      </c>
      <c r="F59" s="51" t="str">
        <f t="shared" si="0"/>
        <v/>
      </c>
      <c r="G59" s="4">
        <v>697</v>
      </c>
      <c r="H59" s="10">
        <v>49.928263988521998</v>
      </c>
      <c r="I59" s="1">
        <v>50.071736011478002</v>
      </c>
      <c r="J59" s="15" t="s">
        <v>160</v>
      </c>
    </row>
    <row r="60" spans="4:10" ht="26" x14ac:dyDescent="0.2">
      <c r="D60" s="59"/>
      <c r="E60" s="5" t="s">
        <v>61</v>
      </c>
      <c r="F60" s="51" t="str">
        <f t="shared" si="0"/>
        <v/>
      </c>
      <c r="G60" s="4">
        <v>160</v>
      </c>
      <c r="H60" s="10">
        <v>9.375</v>
      </c>
      <c r="I60" s="1">
        <v>90.625</v>
      </c>
      <c r="J60" s="15" t="s">
        <v>160</v>
      </c>
    </row>
    <row r="61" spans="4:10" ht="26" x14ac:dyDescent="0.2">
      <c r="D61" s="59"/>
      <c r="E61" s="5" t="s">
        <v>65</v>
      </c>
      <c r="F61" s="51" t="str">
        <f t="shared" si="0"/>
        <v>*</v>
      </c>
      <c r="G61" s="4">
        <v>16</v>
      </c>
      <c r="H61" s="10">
        <v>6.25</v>
      </c>
      <c r="I61" s="1">
        <v>93.75</v>
      </c>
      <c r="J61" s="15" t="s">
        <v>160</v>
      </c>
    </row>
    <row r="62" spans="4:10" x14ac:dyDescent="0.2">
      <c r="D62" s="59"/>
      <c r="E62" s="5" t="s">
        <v>23</v>
      </c>
      <c r="F62" s="51" t="str">
        <f t="shared" si="0"/>
        <v>*</v>
      </c>
      <c r="G62" s="4">
        <v>3</v>
      </c>
      <c r="H62" s="10">
        <v>33.333333333333002</v>
      </c>
      <c r="I62" s="1">
        <v>66.666666666666998</v>
      </c>
      <c r="J62" s="15" t="s">
        <v>160</v>
      </c>
    </row>
    <row r="63" spans="4:10" ht="26" x14ac:dyDescent="0.2">
      <c r="D63" s="59"/>
      <c r="E63" s="5" t="s">
        <v>66</v>
      </c>
      <c r="F63" s="51" t="str">
        <f t="shared" si="0"/>
        <v/>
      </c>
      <c r="G63" s="4">
        <v>1024</v>
      </c>
      <c r="H63" s="10">
        <v>45.60546875</v>
      </c>
      <c r="I63" s="1">
        <v>54.39453125</v>
      </c>
      <c r="J63" s="15" t="s">
        <v>160</v>
      </c>
    </row>
    <row r="64" spans="4:10" x14ac:dyDescent="0.2">
      <c r="D64" s="58" t="s">
        <v>67</v>
      </c>
      <c r="E64" s="7" t="s">
        <v>68</v>
      </c>
      <c r="F64" s="50" t="str">
        <f t="shared" si="0"/>
        <v/>
      </c>
      <c r="G64" s="6">
        <v>483</v>
      </c>
      <c r="H64" s="14">
        <v>41.407867494824004</v>
      </c>
      <c r="I64" s="3">
        <v>58.592132505175996</v>
      </c>
      <c r="J64" s="19" t="s">
        <v>160</v>
      </c>
    </row>
    <row r="65" spans="4:10" x14ac:dyDescent="0.2">
      <c r="D65" s="59"/>
      <c r="E65" s="5" t="s">
        <v>69</v>
      </c>
      <c r="F65" s="51" t="str">
        <f t="shared" si="0"/>
        <v/>
      </c>
      <c r="G65" s="4">
        <v>168</v>
      </c>
      <c r="H65" s="10">
        <v>44.047619047619001</v>
      </c>
      <c r="I65" s="1">
        <v>55.952380952380999</v>
      </c>
      <c r="J65" s="15" t="s">
        <v>160</v>
      </c>
    </row>
    <row r="66" spans="4:10" ht="26" x14ac:dyDescent="0.2">
      <c r="D66" s="59"/>
      <c r="E66" s="5" t="s">
        <v>70</v>
      </c>
      <c r="F66" s="51" t="str">
        <f t="shared" si="0"/>
        <v/>
      </c>
      <c r="G66" s="4">
        <v>470</v>
      </c>
      <c r="H66" s="10">
        <v>45.319148936170002</v>
      </c>
      <c r="I66" s="1">
        <v>54.680851063829998</v>
      </c>
      <c r="J66" s="15" t="s">
        <v>160</v>
      </c>
    </row>
    <row r="67" spans="4:10" ht="26" x14ac:dyDescent="0.2">
      <c r="D67" s="59"/>
      <c r="E67" s="5" t="s">
        <v>71</v>
      </c>
      <c r="F67" s="51" t="str">
        <f t="shared" si="0"/>
        <v/>
      </c>
      <c r="G67" s="4">
        <v>67</v>
      </c>
      <c r="H67" s="10">
        <v>46.268656716418</v>
      </c>
      <c r="I67" s="1">
        <v>53.731343283582</v>
      </c>
      <c r="J67" s="15" t="s">
        <v>160</v>
      </c>
    </row>
    <row r="68" spans="4:10" x14ac:dyDescent="0.2">
      <c r="D68" s="59"/>
      <c r="E68" s="5" t="s">
        <v>72</v>
      </c>
      <c r="F68" s="51" t="str">
        <f t="shared" si="0"/>
        <v/>
      </c>
      <c r="G68" s="4">
        <v>314</v>
      </c>
      <c r="H68" s="10">
        <v>41.082802547771003</v>
      </c>
      <c r="I68" s="1">
        <v>58.917197452228997</v>
      </c>
      <c r="J68" s="15" t="s">
        <v>160</v>
      </c>
    </row>
    <row r="69" spans="4:10" x14ac:dyDescent="0.2">
      <c r="D69" s="59"/>
      <c r="E69" s="5" t="s">
        <v>73</v>
      </c>
      <c r="F69" s="51" t="str">
        <f t="shared" si="0"/>
        <v/>
      </c>
      <c r="G69" s="4">
        <v>187</v>
      </c>
      <c r="H69" s="10">
        <v>36.363636363635997</v>
      </c>
      <c r="I69" s="1">
        <v>63.636363636364003</v>
      </c>
      <c r="J69" s="15" t="s">
        <v>160</v>
      </c>
    </row>
    <row r="70" spans="4:10" ht="26" x14ac:dyDescent="0.2">
      <c r="D70" s="59"/>
      <c r="E70" s="5" t="s">
        <v>74</v>
      </c>
      <c r="F70" s="51" t="str">
        <f t="shared" si="0"/>
        <v/>
      </c>
      <c r="G70" s="4">
        <v>472</v>
      </c>
      <c r="H70" s="10">
        <v>48.093220338983002</v>
      </c>
      <c r="I70" s="1">
        <v>51.906779661016998</v>
      </c>
      <c r="J70" s="15" t="s">
        <v>160</v>
      </c>
    </row>
    <row r="71" spans="4:10" x14ac:dyDescent="0.2">
      <c r="D71" s="59"/>
      <c r="E71" s="5" t="s">
        <v>36</v>
      </c>
      <c r="F71" s="51" t="str">
        <f t="shared" si="0"/>
        <v>*</v>
      </c>
      <c r="G71" s="4">
        <v>28</v>
      </c>
      <c r="H71" s="10">
        <v>46.428571428570997</v>
      </c>
      <c r="I71" s="1">
        <v>53.571428571429003</v>
      </c>
      <c r="J71" s="15" t="s">
        <v>160</v>
      </c>
    </row>
    <row r="72" spans="4:10" x14ac:dyDescent="0.2">
      <c r="D72" s="59"/>
      <c r="E72" s="5" t="s">
        <v>23</v>
      </c>
      <c r="F72" s="51" t="str">
        <f t="shared" si="0"/>
        <v>*</v>
      </c>
      <c r="G72" s="4">
        <v>6</v>
      </c>
      <c r="H72" s="17" t="s">
        <v>160</v>
      </c>
      <c r="I72" s="1">
        <v>100</v>
      </c>
      <c r="J72" s="15" t="s">
        <v>160</v>
      </c>
    </row>
    <row r="73" spans="4:10" ht="26" x14ac:dyDescent="0.2">
      <c r="D73" s="58" t="s">
        <v>75</v>
      </c>
      <c r="E73" s="7" t="s">
        <v>76</v>
      </c>
      <c r="F73" s="50" t="str">
        <f t="shared" si="0"/>
        <v>*</v>
      </c>
      <c r="G73" s="6">
        <v>32</v>
      </c>
      <c r="H73" s="14">
        <v>50</v>
      </c>
      <c r="I73" s="3">
        <v>50</v>
      </c>
      <c r="J73" s="19" t="s">
        <v>160</v>
      </c>
    </row>
    <row r="74" spans="4:10" x14ac:dyDescent="0.2">
      <c r="D74" s="59"/>
      <c r="E74" s="5" t="s">
        <v>77</v>
      </c>
      <c r="F74" s="51" t="str">
        <f t="shared" si="0"/>
        <v/>
      </c>
      <c r="G74" s="4">
        <v>60</v>
      </c>
      <c r="H74" s="10">
        <v>61.666666666666998</v>
      </c>
      <c r="I74" s="1">
        <v>38.333333333333002</v>
      </c>
      <c r="J74" s="15" t="s">
        <v>160</v>
      </c>
    </row>
    <row r="75" spans="4:10" x14ac:dyDescent="0.2">
      <c r="D75" s="59"/>
      <c r="E75" s="5" t="s">
        <v>78</v>
      </c>
      <c r="F75" s="51" t="str">
        <f t="shared" ref="F75:F138" si="1">IF(G75=0,"",IF(G75&lt;=49,"*",""))</f>
        <v/>
      </c>
      <c r="G75" s="4">
        <v>82</v>
      </c>
      <c r="H75" s="10">
        <v>53.658536585366001</v>
      </c>
      <c r="I75" s="1">
        <v>46.341463414633999</v>
      </c>
      <c r="J75" s="15" t="s">
        <v>160</v>
      </c>
    </row>
    <row r="76" spans="4:10" ht="26" x14ac:dyDescent="0.2">
      <c r="D76" s="59"/>
      <c r="E76" s="5" t="s">
        <v>79</v>
      </c>
      <c r="F76" s="51" t="str">
        <f t="shared" si="1"/>
        <v>*</v>
      </c>
      <c r="G76" s="4">
        <v>11</v>
      </c>
      <c r="H76" s="10">
        <v>63.636363636364003</v>
      </c>
      <c r="I76" s="1">
        <v>36.363636363635997</v>
      </c>
      <c r="J76" s="15" t="s">
        <v>160</v>
      </c>
    </row>
    <row r="77" spans="4:10" ht="26" x14ac:dyDescent="0.2">
      <c r="D77" s="59"/>
      <c r="E77" s="5" t="s">
        <v>80</v>
      </c>
      <c r="F77" s="51" t="str">
        <f t="shared" si="1"/>
        <v>*</v>
      </c>
      <c r="G77" s="4">
        <v>35</v>
      </c>
      <c r="H77" s="10">
        <v>54.285714285714</v>
      </c>
      <c r="I77" s="1">
        <v>45.714285714286</v>
      </c>
      <c r="J77" s="15" t="s">
        <v>160</v>
      </c>
    </row>
    <row r="78" spans="4:10" ht="26" x14ac:dyDescent="0.2">
      <c r="D78" s="59"/>
      <c r="E78" s="5" t="s">
        <v>81</v>
      </c>
      <c r="F78" s="51" t="str">
        <f t="shared" si="1"/>
        <v>*</v>
      </c>
      <c r="G78" s="4">
        <v>48</v>
      </c>
      <c r="H78" s="10">
        <v>54.166666666666998</v>
      </c>
      <c r="I78" s="1">
        <v>45.833333333333002</v>
      </c>
      <c r="J78" s="15" t="s">
        <v>160</v>
      </c>
    </row>
    <row r="79" spans="4:10" ht="26" x14ac:dyDescent="0.2">
      <c r="D79" s="59"/>
      <c r="E79" s="5" t="s">
        <v>82</v>
      </c>
      <c r="F79" s="51" t="str">
        <f t="shared" si="1"/>
        <v>*</v>
      </c>
      <c r="G79" s="4">
        <v>39</v>
      </c>
      <c r="H79" s="10">
        <v>30.769230769231001</v>
      </c>
      <c r="I79" s="1">
        <v>69.230769230768999</v>
      </c>
      <c r="J79" s="15" t="s">
        <v>160</v>
      </c>
    </row>
    <row r="80" spans="4:10" ht="26" x14ac:dyDescent="0.2">
      <c r="D80" s="59"/>
      <c r="E80" s="5" t="s">
        <v>83</v>
      </c>
      <c r="F80" s="51" t="str">
        <f t="shared" si="1"/>
        <v>*</v>
      </c>
      <c r="G80" s="4">
        <v>12</v>
      </c>
      <c r="H80" s="10">
        <v>50</v>
      </c>
      <c r="I80" s="1">
        <v>50</v>
      </c>
      <c r="J80" s="15" t="s">
        <v>160</v>
      </c>
    </row>
    <row r="81" spans="4:10" x14ac:dyDescent="0.2">
      <c r="D81" s="59"/>
      <c r="E81" s="5" t="s">
        <v>84</v>
      </c>
      <c r="F81" s="51" t="str">
        <f t="shared" si="1"/>
        <v>*</v>
      </c>
      <c r="G81" s="4">
        <v>15</v>
      </c>
      <c r="H81" s="10">
        <v>46.666666666666998</v>
      </c>
      <c r="I81" s="1">
        <v>53.333333333333002</v>
      </c>
      <c r="J81" s="15" t="s">
        <v>160</v>
      </c>
    </row>
    <row r="82" spans="4:10" x14ac:dyDescent="0.2">
      <c r="D82" s="59"/>
      <c r="E82" s="5" t="s">
        <v>85</v>
      </c>
      <c r="F82" s="51" t="str">
        <f t="shared" si="1"/>
        <v>*</v>
      </c>
      <c r="G82" s="4">
        <v>5</v>
      </c>
      <c r="H82" s="10">
        <v>80</v>
      </c>
      <c r="I82" s="1">
        <v>20</v>
      </c>
      <c r="J82" s="15" t="s">
        <v>160</v>
      </c>
    </row>
    <row r="83" spans="4:10" x14ac:dyDescent="0.2">
      <c r="D83" s="59"/>
      <c r="E83" s="5" t="s">
        <v>86</v>
      </c>
      <c r="F83" s="51" t="str">
        <f t="shared" si="1"/>
        <v/>
      </c>
      <c r="G83" s="4">
        <v>87</v>
      </c>
      <c r="H83" s="10">
        <v>37.931034482759003</v>
      </c>
      <c r="I83" s="1">
        <v>62.068965517240997</v>
      </c>
      <c r="J83" s="15" t="s">
        <v>160</v>
      </c>
    </row>
    <row r="84" spans="4:10" ht="26" x14ac:dyDescent="0.2">
      <c r="D84" s="59"/>
      <c r="E84" s="5" t="s">
        <v>87</v>
      </c>
      <c r="F84" s="51" t="str">
        <f t="shared" si="1"/>
        <v/>
      </c>
      <c r="G84" s="4">
        <v>118</v>
      </c>
      <c r="H84" s="10">
        <v>52.542372881356002</v>
      </c>
      <c r="I84" s="1">
        <v>47.457627118643998</v>
      </c>
      <c r="J84" s="15" t="s">
        <v>160</v>
      </c>
    </row>
    <row r="85" spans="4:10" x14ac:dyDescent="0.2">
      <c r="D85" s="59"/>
      <c r="E85" s="5" t="s">
        <v>36</v>
      </c>
      <c r="F85" s="51" t="str">
        <f t="shared" si="1"/>
        <v>*</v>
      </c>
      <c r="G85" s="4">
        <v>47</v>
      </c>
      <c r="H85" s="10">
        <v>44.680851063829998</v>
      </c>
      <c r="I85" s="1">
        <v>55.319148936170002</v>
      </c>
      <c r="J85" s="15" t="s">
        <v>160</v>
      </c>
    </row>
    <row r="86" spans="4:10" ht="26" x14ac:dyDescent="0.2">
      <c r="D86" s="59"/>
      <c r="E86" s="5" t="s">
        <v>88</v>
      </c>
      <c r="F86" s="51" t="str">
        <f t="shared" si="1"/>
        <v/>
      </c>
      <c r="G86" s="4">
        <v>255</v>
      </c>
      <c r="H86" s="10">
        <v>45.098039215686001</v>
      </c>
      <c r="I86" s="1">
        <v>54.901960784313999</v>
      </c>
      <c r="J86" s="15" t="s">
        <v>160</v>
      </c>
    </row>
    <row r="87" spans="4:10" x14ac:dyDescent="0.2">
      <c r="D87" s="59"/>
      <c r="E87" s="5" t="s">
        <v>89</v>
      </c>
      <c r="F87" s="51" t="str">
        <f t="shared" si="1"/>
        <v/>
      </c>
      <c r="G87" s="4">
        <v>434</v>
      </c>
      <c r="H87" s="10">
        <v>44.930875576037003</v>
      </c>
      <c r="I87" s="1">
        <v>55.069124423962997</v>
      </c>
      <c r="J87" s="15" t="s">
        <v>160</v>
      </c>
    </row>
    <row r="88" spans="4:10" x14ac:dyDescent="0.2">
      <c r="D88" s="59"/>
      <c r="E88" s="5" t="s">
        <v>23</v>
      </c>
      <c r="F88" s="51" t="str">
        <f t="shared" si="1"/>
        <v>*</v>
      </c>
      <c r="G88" s="4">
        <v>9</v>
      </c>
      <c r="H88" s="10">
        <v>22.222222222222001</v>
      </c>
      <c r="I88" s="1">
        <v>77.777777777777999</v>
      </c>
      <c r="J88" s="15" t="s">
        <v>160</v>
      </c>
    </row>
    <row r="89" spans="4:10" ht="26" x14ac:dyDescent="0.2">
      <c r="D89" s="59"/>
      <c r="E89" s="5" t="s">
        <v>90</v>
      </c>
      <c r="F89" s="51" t="str">
        <f t="shared" si="1"/>
        <v/>
      </c>
      <c r="G89" s="4">
        <v>345</v>
      </c>
      <c r="H89" s="10">
        <v>45.507246376811999</v>
      </c>
      <c r="I89" s="1">
        <v>54.492753623188001</v>
      </c>
      <c r="J89" s="15" t="s">
        <v>160</v>
      </c>
    </row>
    <row r="90" spans="4:10" ht="26" x14ac:dyDescent="0.2">
      <c r="D90" s="58" t="s">
        <v>91</v>
      </c>
      <c r="E90" s="7" t="s">
        <v>92</v>
      </c>
      <c r="F90" s="50" t="str">
        <f t="shared" si="1"/>
        <v/>
      </c>
      <c r="G90" s="6">
        <v>70</v>
      </c>
      <c r="H90" s="14">
        <v>48.571428571429003</v>
      </c>
      <c r="I90" s="3">
        <v>51.428571428570997</v>
      </c>
      <c r="J90" s="19" t="s">
        <v>160</v>
      </c>
    </row>
    <row r="91" spans="4:10" ht="39" x14ac:dyDescent="0.2">
      <c r="D91" s="59"/>
      <c r="E91" s="5" t="s">
        <v>93</v>
      </c>
      <c r="F91" s="51" t="str">
        <f t="shared" si="1"/>
        <v/>
      </c>
      <c r="G91" s="4">
        <v>430</v>
      </c>
      <c r="H91" s="10">
        <v>51.627906976744001</v>
      </c>
      <c r="I91" s="1">
        <v>48.372093023255999</v>
      </c>
      <c r="J91" s="15" t="s">
        <v>160</v>
      </c>
    </row>
    <row r="92" spans="4:10" ht="39" x14ac:dyDescent="0.2">
      <c r="D92" s="59"/>
      <c r="E92" s="5" t="s">
        <v>94</v>
      </c>
      <c r="F92" s="51" t="str">
        <f t="shared" si="1"/>
        <v/>
      </c>
      <c r="G92" s="4">
        <v>824</v>
      </c>
      <c r="H92" s="10">
        <v>46.359223300971003</v>
      </c>
      <c r="I92" s="1">
        <v>53.640776699028997</v>
      </c>
      <c r="J92" s="15" t="s">
        <v>160</v>
      </c>
    </row>
    <row r="93" spans="4:10" ht="39" x14ac:dyDescent="0.2">
      <c r="D93" s="59"/>
      <c r="E93" s="5" t="s">
        <v>95</v>
      </c>
      <c r="F93" s="51" t="str">
        <f t="shared" si="1"/>
        <v/>
      </c>
      <c r="G93" s="4">
        <v>593</v>
      </c>
      <c r="H93" s="10">
        <v>50.758853288364001</v>
      </c>
      <c r="I93" s="1">
        <v>49.241146711635999</v>
      </c>
      <c r="J93" s="15" t="s">
        <v>160</v>
      </c>
    </row>
    <row r="94" spans="4:10" ht="39" x14ac:dyDescent="0.2">
      <c r="D94" s="59"/>
      <c r="E94" s="5" t="s">
        <v>96</v>
      </c>
      <c r="F94" s="51" t="str">
        <f t="shared" si="1"/>
        <v/>
      </c>
      <c r="G94" s="4">
        <v>261</v>
      </c>
      <c r="H94" s="10">
        <v>54.022988505747001</v>
      </c>
      <c r="I94" s="1">
        <v>45.977011494252999</v>
      </c>
      <c r="J94" s="15" t="s">
        <v>160</v>
      </c>
    </row>
    <row r="95" spans="4:10" ht="39" x14ac:dyDescent="0.2">
      <c r="D95" s="59"/>
      <c r="E95" s="5" t="s">
        <v>97</v>
      </c>
      <c r="F95" s="51" t="str">
        <f t="shared" si="1"/>
        <v/>
      </c>
      <c r="G95" s="4">
        <v>63</v>
      </c>
      <c r="H95" s="10">
        <v>66.666666666666998</v>
      </c>
      <c r="I95" s="1">
        <v>33.333333333333002</v>
      </c>
      <c r="J95" s="15" t="s">
        <v>160</v>
      </c>
    </row>
    <row r="96" spans="4:10" ht="39" x14ac:dyDescent="0.2">
      <c r="D96" s="59"/>
      <c r="E96" s="5" t="s">
        <v>98</v>
      </c>
      <c r="F96" s="51" t="str">
        <f t="shared" si="1"/>
        <v/>
      </c>
      <c r="G96" s="4">
        <v>345</v>
      </c>
      <c r="H96" s="10">
        <v>58.260869565217</v>
      </c>
      <c r="I96" s="1">
        <v>41.739130434783</v>
      </c>
      <c r="J96" s="15" t="s">
        <v>160</v>
      </c>
    </row>
    <row r="97" spans="4:10" ht="39" x14ac:dyDescent="0.2">
      <c r="D97" s="59"/>
      <c r="E97" s="5" t="s">
        <v>99</v>
      </c>
      <c r="F97" s="51" t="str">
        <f t="shared" si="1"/>
        <v/>
      </c>
      <c r="G97" s="4">
        <v>202</v>
      </c>
      <c r="H97" s="10">
        <v>60.891089108910997</v>
      </c>
      <c r="I97" s="1">
        <v>39.108910891089003</v>
      </c>
      <c r="J97" s="15" t="s">
        <v>160</v>
      </c>
    </row>
    <row r="98" spans="4:10" x14ac:dyDescent="0.2">
      <c r="D98" s="59"/>
      <c r="E98" s="5" t="s">
        <v>100</v>
      </c>
      <c r="F98" s="51" t="str">
        <f t="shared" si="1"/>
        <v/>
      </c>
      <c r="G98" s="4">
        <v>143</v>
      </c>
      <c r="H98" s="10">
        <v>38.461538461537998</v>
      </c>
      <c r="I98" s="1">
        <v>61.538461538462002</v>
      </c>
      <c r="J98" s="15" t="s">
        <v>160</v>
      </c>
    </row>
    <row r="99" spans="4:10" x14ac:dyDescent="0.2">
      <c r="D99" s="59"/>
      <c r="E99" s="5" t="s">
        <v>23</v>
      </c>
      <c r="F99" s="51" t="str">
        <f t="shared" si="1"/>
        <v>*</v>
      </c>
      <c r="G99" s="4">
        <v>5</v>
      </c>
      <c r="H99" s="10">
        <v>20</v>
      </c>
      <c r="I99" s="1">
        <v>80</v>
      </c>
      <c r="J99" s="15" t="s">
        <v>160</v>
      </c>
    </row>
    <row r="100" spans="4:10" ht="26" x14ac:dyDescent="0.2">
      <c r="D100" s="59"/>
      <c r="E100" s="5" t="s">
        <v>101</v>
      </c>
      <c r="F100" s="51" t="str">
        <f t="shared" si="1"/>
        <v/>
      </c>
      <c r="G100" s="4">
        <v>883</v>
      </c>
      <c r="H100" s="10">
        <v>46.545866364665997</v>
      </c>
      <c r="I100" s="1">
        <v>53.454133635334003</v>
      </c>
      <c r="J100" s="15" t="s">
        <v>160</v>
      </c>
    </row>
    <row r="101" spans="4:10" ht="26" x14ac:dyDescent="0.2">
      <c r="D101" s="59"/>
      <c r="E101" s="5" t="s">
        <v>102</v>
      </c>
      <c r="F101" s="51" t="str">
        <f t="shared" si="1"/>
        <v/>
      </c>
      <c r="G101" s="4">
        <v>453</v>
      </c>
      <c r="H101" s="10">
        <v>55.629139072847998</v>
      </c>
      <c r="I101" s="1">
        <v>44.370860927152002</v>
      </c>
      <c r="J101" s="15" t="s">
        <v>160</v>
      </c>
    </row>
    <row r="102" spans="4:10" x14ac:dyDescent="0.2">
      <c r="D102" s="58" t="s">
        <v>103</v>
      </c>
      <c r="E102" s="7" t="s">
        <v>104</v>
      </c>
      <c r="F102" s="50" t="str">
        <f t="shared" si="1"/>
        <v/>
      </c>
      <c r="G102" s="6">
        <v>265</v>
      </c>
      <c r="H102" s="14">
        <v>48.301886792452997</v>
      </c>
      <c r="I102" s="3">
        <v>51.698113207547003</v>
      </c>
      <c r="J102" s="19" t="s">
        <v>160</v>
      </c>
    </row>
    <row r="103" spans="4:10" x14ac:dyDescent="0.2">
      <c r="D103" s="59"/>
      <c r="E103" s="5" t="s">
        <v>105</v>
      </c>
      <c r="F103" s="51" t="str">
        <f t="shared" si="1"/>
        <v/>
      </c>
      <c r="G103" s="4">
        <v>314</v>
      </c>
      <c r="H103" s="10">
        <v>46.815286624203999</v>
      </c>
      <c r="I103" s="1">
        <v>53.184713375796001</v>
      </c>
      <c r="J103" s="15" t="s">
        <v>160</v>
      </c>
    </row>
    <row r="104" spans="4:10" x14ac:dyDescent="0.2">
      <c r="D104" s="59"/>
      <c r="E104" s="5" t="s">
        <v>106</v>
      </c>
      <c r="F104" s="51" t="str">
        <f t="shared" si="1"/>
        <v/>
      </c>
      <c r="G104" s="4">
        <v>333</v>
      </c>
      <c r="H104" s="10">
        <v>42.642642642642997</v>
      </c>
      <c r="I104" s="1">
        <v>57.357357357357003</v>
      </c>
      <c r="J104" s="15" t="s">
        <v>160</v>
      </c>
    </row>
    <row r="105" spans="4:10" x14ac:dyDescent="0.2">
      <c r="D105" s="59"/>
      <c r="E105" s="5" t="s">
        <v>107</v>
      </c>
      <c r="F105" s="51" t="str">
        <f t="shared" si="1"/>
        <v/>
      </c>
      <c r="G105" s="4">
        <v>108</v>
      </c>
      <c r="H105" s="10">
        <v>37.037037037037003</v>
      </c>
      <c r="I105" s="1">
        <v>62.962962962962997</v>
      </c>
      <c r="J105" s="15" t="s">
        <v>160</v>
      </c>
    </row>
    <row r="106" spans="4:10" x14ac:dyDescent="0.2">
      <c r="D106" s="59"/>
      <c r="E106" s="5" t="s">
        <v>108</v>
      </c>
      <c r="F106" s="51" t="str">
        <f t="shared" si="1"/>
        <v>*</v>
      </c>
      <c r="G106" s="4">
        <v>21</v>
      </c>
      <c r="H106" s="10">
        <v>52.380952380952003</v>
      </c>
      <c r="I106" s="1">
        <v>47.619047619047997</v>
      </c>
      <c r="J106" s="15" t="s">
        <v>160</v>
      </c>
    </row>
    <row r="107" spans="4:10" x14ac:dyDescent="0.2">
      <c r="D107" s="59"/>
      <c r="E107" s="5" t="s">
        <v>23</v>
      </c>
      <c r="F107" s="51" t="str">
        <f t="shared" si="1"/>
        <v>*</v>
      </c>
      <c r="G107" s="4">
        <v>2</v>
      </c>
      <c r="H107" s="10">
        <v>50</v>
      </c>
      <c r="I107" s="1">
        <v>50</v>
      </c>
      <c r="J107" s="15" t="s">
        <v>160</v>
      </c>
    </row>
    <row r="108" spans="4:10" x14ac:dyDescent="0.2">
      <c r="D108" s="59"/>
      <c r="E108" s="5" t="s">
        <v>109</v>
      </c>
      <c r="F108" s="51" t="str">
        <f t="shared" si="1"/>
        <v/>
      </c>
      <c r="G108" s="4">
        <v>579</v>
      </c>
      <c r="H108" s="10">
        <v>47.495682210707997</v>
      </c>
      <c r="I108" s="1">
        <v>52.504317789292003</v>
      </c>
      <c r="J108" s="15" t="s">
        <v>160</v>
      </c>
    </row>
    <row r="109" spans="4:10" x14ac:dyDescent="0.2">
      <c r="D109" s="59"/>
      <c r="E109" s="5" t="s">
        <v>110</v>
      </c>
      <c r="F109" s="51" t="str">
        <f t="shared" si="1"/>
        <v/>
      </c>
      <c r="G109" s="4">
        <v>129</v>
      </c>
      <c r="H109" s="10">
        <v>39.534883720929997</v>
      </c>
      <c r="I109" s="1">
        <v>60.465116279070003</v>
      </c>
      <c r="J109" s="15" t="s">
        <v>160</v>
      </c>
    </row>
    <row r="110" spans="4:10" x14ac:dyDescent="0.2">
      <c r="D110" s="58" t="s">
        <v>111</v>
      </c>
      <c r="E110" s="7" t="s">
        <v>112</v>
      </c>
      <c r="F110" s="50" t="str">
        <f t="shared" si="1"/>
        <v/>
      </c>
      <c r="G110" s="6">
        <v>192</v>
      </c>
      <c r="H110" s="14">
        <v>59.375</v>
      </c>
      <c r="I110" s="3">
        <v>40.625</v>
      </c>
      <c r="J110" s="19" t="s">
        <v>160</v>
      </c>
    </row>
    <row r="111" spans="4:10" ht="26" x14ac:dyDescent="0.2">
      <c r="D111" s="59"/>
      <c r="E111" s="5" t="s">
        <v>113</v>
      </c>
      <c r="F111" s="51" t="str">
        <f t="shared" si="1"/>
        <v/>
      </c>
      <c r="G111" s="4">
        <v>149</v>
      </c>
      <c r="H111" s="10">
        <v>48.993288590604003</v>
      </c>
      <c r="I111" s="1">
        <v>51.006711409395997</v>
      </c>
      <c r="J111" s="15" t="s">
        <v>160</v>
      </c>
    </row>
    <row r="112" spans="4:10" x14ac:dyDescent="0.2">
      <c r="D112" s="59"/>
      <c r="E112" s="5" t="s">
        <v>114</v>
      </c>
      <c r="F112" s="51" t="str">
        <f t="shared" si="1"/>
        <v/>
      </c>
      <c r="G112" s="4">
        <v>530</v>
      </c>
      <c r="H112" s="10">
        <v>49.433962264150999</v>
      </c>
      <c r="I112" s="1">
        <v>50.566037735849001</v>
      </c>
      <c r="J112" s="15" t="s">
        <v>160</v>
      </c>
    </row>
    <row r="113" spans="4:10" x14ac:dyDescent="0.2">
      <c r="D113" s="59"/>
      <c r="E113" s="5" t="s">
        <v>115</v>
      </c>
      <c r="F113" s="51" t="str">
        <f t="shared" si="1"/>
        <v/>
      </c>
      <c r="G113" s="4">
        <v>225</v>
      </c>
      <c r="H113" s="10">
        <v>51.555555555555998</v>
      </c>
      <c r="I113" s="1">
        <v>48.444444444444002</v>
      </c>
      <c r="J113" s="15" t="s">
        <v>160</v>
      </c>
    </row>
    <row r="114" spans="4:10" x14ac:dyDescent="0.2">
      <c r="D114" s="59"/>
      <c r="E114" s="5" t="s">
        <v>116</v>
      </c>
      <c r="F114" s="51" t="str">
        <f t="shared" si="1"/>
        <v/>
      </c>
      <c r="G114" s="4">
        <v>467</v>
      </c>
      <c r="H114" s="10">
        <v>58.029978586723999</v>
      </c>
      <c r="I114" s="1">
        <v>41.970021413276001</v>
      </c>
      <c r="J114" s="15" t="s">
        <v>160</v>
      </c>
    </row>
    <row r="115" spans="4:10" ht="26" x14ac:dyDescent="0.2">
      <c r="D115" s="59"/>
      <c r="E115" s="5" t="s">
        <v>117</v>
      </c>
      <c r="F115" s="51" t="str">
        <f t="shared" si="1"/>
        <v/>
      </c>
      <c r="G115" s="4">
        <v>732</v>
      </c>
      <c r="H115" s="10">
        <v>40.573770491803003</v>
      </c>
      <c r="I115" s="1">
        <v>59.426229508196997</v>
      </c>
      <c r="J115" s="15" t="s">
        <v>160</v>
      </c>
    </row>
    <row r="116" spans="4:10" ht="26" x14ac:dyDescent="0.2">
      <c r="D116" s="59"/>
      <c r="E116" s="5" t="s">
        <v>118</v>
      </c>
      <c r="F116" s="51" t="str">
        <f t="shared" si="1"/>
        <v/>
      </c>
      <c r="G116" s="4">
        <v>662</v>
      </c>
      <c r="H116" s="10">
        <v>43.051359516616003</v>
      </c>
      <c r="I116" s="1">
        <v>56.948640483383997</v>
      </c>
      <c r="J116" s="15" t="s">
        <v>160</v>
      </c>
    </row>
    <row r="117" spans="4:10" ht="26" x14ac:dyDescent="0.2">
      <c r="D117" s="59"/>
      <c r="E117" s="5" t="s">
        <v>119</v>
      </c>
      <c r="F117" s="51" t="str">
        <f t="shared" si="1"/>
        <v/>
      </c>
      <c r="G117" s="4">
        <v>471</v>
      </c>
      <c r="H117" s="10">
        <v>41.401273885350001</v>
      </c>
      <c r="I117" s="1">
        <v>58.598726114649999</v>
      </c>
      <c r="J117" s="15" t="s">
        <v>160</v>
      </c>
    </row>
    <row r="118" spans="4:10" ht="26" x14ac:dyDescent="0.2">
      <c r="D118" s="59"/>
      <c r="E118" s="5" t="s">
        <v>120</v>
      </c>
      <c r="F118" s="51" t="str">
        <f t="shared" si="1"/>
        <v/>
      </c>
      <c r="G118" s="4">
        <v>165</v>
      </c>
      <c r="H118" s="10">
        <v>45.454545454544999</v>
      </c>
      <c r="I118" s="1">
        <v>54.545454545455001</v>
      </c>
      <c r="J118" s="15" t="s">
        <v>160</v>
      </c>
    </row>
    <row r="119" spans="4:10" x14ac:dyDescent="0.2">
      <c r="D119" s="59"/>
      <c r="E119" s="5" t="s">
        <v>121</v>
      </c>
      <c r="F119" s="51" t="str">
        <f t="shared" si="1"/>
        <v/>
      </c>
      <c r="G119" s="4">
        <v>553</v>
      </c>
      <c r="H119" s="10">
        <v>48.462929475587998</v>
      </c>
      <c r="I119" s="1">
        <v>51.537070524412002</v>
      </c>
      <c r="J119" s="15" t="s">
        <v>160</v>
      </c>
    </row>
    <row r="120" spans="4:10" x14ac:dyDescent="0.2">
      <c r="D120" s="59"/>
      <c r="E120" s="5" t="s">
        <v>122</v>
      </c>
      <c r="F120" s="51" t="str">
        <f t="shared" si="1"/>
        <v/>
      </c>
      <c r="G120" s="4">
        <v>471</v>
      </c>
      <c r="H120" s="10">
        <v>43.736730360933997</v>
      </c>
      <c r="I120" s="1">
        <v>56.263269639066003</v>
      </c>
      <c r="J120" s="15" t="s">
        <v>160</v>
      </c>
    </row>
    <row r="121" spans="4:10" x14ac:dyDescent="0.2">
      <c r="D121" s="59"/>
      <c r="E121" s="5" t="s">
        <v>123</v>
      </c>
      <c r="F121" s="51" t="str">
        <f t="shared" si="1"/>
        <v/>
      </c>
      <c r="G121" s="4">
        <v>275</v>
      </c>
      <c r="H121" s="10">
        <v>53.090909090909001</v>
      </c>
      <c r="I121" s="1">
        <v>46.909090909090999</v>
      </c>
      <c r="J121" s="15" t="s">
        <v>160</v>
      </c>
    </row>
    <row r="122" spans="4:10" x14ac:dyDescent="0.2">
      <c r="D122" s="59"/>
      <c r="E122" s="5" t="s">
        <v>124</v>
      </c>
      <c r="F122" s="51" t="str">
        <f t="shared" si="1"/>
        <v/>
      </c>
      <c r="G122" s="4">
        <v>647</v>
      </c>
      <c r="H122" s="10">
        <v>47.449768160742003</v>
      </c>
      <c r="I122" s="1">
        <v>52.550231839257997</v>
      </c>
      <c r="J122" s="15" t="s">
        <v>160</v>
      </c>
    </row>
    <row r="123" spans="4:10" x14ac:dyDescent="0.2">
      <c r="D123" s="59"/>
      <c r="E123" s="5" t="s">
        <v>125</v>
      </c>
      <c r="F123" s="51" t="str">
        <f t="shared" si="1"/>
        <v/>
      </c>
      <c r="G123" s="4">
        <v>249</v>
      </c>
      <c r="H123" s="10">
        <v>44.176706827308998</v>
      </c>
      <c r="I123" s="1">
        <v>55.823293172691002</v>
      </c>
      <c r="J123" s="15" t="s">
        <v>160</v>
      </c>
    </row>
    <row r="124" spans="4:10" x14ac:dyDescent="0.2">
      <c r="D124" s="59"/>
      <c r="E124" s="5" t="s">
        <v>126</v>
      </c>
      <c r="F124" s="51" t="str">
        <f t="shared" si="1"/>
        <v/>
      </c>
      <c r="G124" s="4">
        <v>279</v>
      </c>
      <c r="H124" s="10">
        <v>25.448028673835001</v>
      </c>
      <c r="I124" s="1">
        <v>74.551971326165003</v>
      </c>
      <c r="J124" s="15" t="s">
        <v>160</v>
      </c>
    </row>
    <row r="125" spans="4:10" ht="26" x14ac:dyDescent="0.2">
      <c r="D125" s="59"/>
      <c r="E125" s="5" t="s">
        <v>127</v>
      </c>
      <c r="F125" s="51" t="str">
        <f t="shared" si="1"/>
        <v/>
      </c>
      <c r="G125" s="4">
        <v>195</v>
      </c>
      <c r="H125" s="10">
        <v>41.538461538462002</v>
      </c>
      <c r="I125" s="1">
        <v>58.461538461537998</v>
      </c>
      <c r="J125" s="15" t="s">
        <v>160</v>
      </c>
    </row>
    <row r="126" spans="4:10" x14ac:dyDescent="0.2">
      <c r="D126" s="59"/>
      <c r="E126" s="5" t="s">
        <v>36</v>
      </c>
      <c r="F126" s="51" t="str">
        <f t="shared" si="1"/>
        <v>*</v>
      </c>
      <c r="G126" s="4">
        <v>24</v>
      </c>
      <c r="H126" s="10">
        <v>58.333333333333002</v>
      </c>
      <c r="I126" s="1">
        <v>41.666666666666998</v>
      </c>
      <c r="J126" s="15" t="s">
        <v>160</v>
      </c>
    </row>
    <row r="127" spans="4:10" x14ac:dyDescent="0.2">
      <c r="D127" s="59"/>
      <c r="E127" s="5" t="s">
        <v>128</v>
      </c>
      <c r="F127" s="51" t="str">
        <f t="shared" si="1"/>
        <v>*</v>
      </c>
      <c r="G127" s="4">
        <v>14</v>
      </c>
      <c r="H127" s="10">
        <v>42.857142857143003</v>
      </c>
      <c r="I127" s="1">
        <v>57.142857142856997</v>
      </c>
      <c r="J127" s="15" t="s">
        <v>160</v>
      </c>
    </row>
    <row r="128" spans="4:10" x14ac:dyDescent="0.2">
      <c r="D128" s="59"/>
      <c r="E128" s="5" t="s">
        <v>23</v>
      </c>
      <c r="F128" s="51" t="str">
        <f t="shared" si="1"/>
        <v>*</v>
      </c>
      <c r="G128" s="4">
        <v>4</v>
      </c>
      <c r="H128" s="10">
        <v>50</v>
      </c>
      <c r="I128" s="1">
        <v>50</v>
      </c>
      <c r="J128" s="15" t="s">
        <v>160</v>
      </c>
    </row>
    <row r="129" spans="4:10" x14ac:dyDescent="0.2">
      <c r="D129" s="58" t="s">
        <v>129</v>
      </c>
      <c r="E129" s="7" t="s">
        <v>130</v>
      </c>
      <c r="F129" s="50" t="str">
        <f t="shared" si="1"/>
        <v/>
      </c>
      <c r="G129" s="6">
        <v>544</v>
      </c>
      <c r="H129" s="14">
        <v>45.955882352941003</v>
      </c>
      <c r="I129" s="3">
        <v>54.044117647058997</v>
      </c>
      <c r="J129" s="19" t="s">
        <v>160</v>
      </c>
    </row>
    <row r="130" spans="4:10" x14ac:dyDescent="0.2">
      <c r="D130" s="59"/>
      <c r="E130" s="5" t="s">
        <v>131</v>
      </c>
      <c r="F130" s="51" t="str">
        <f t="shared" si="1"/>
        <v/>
      </c>
      <c r="G130" s="4">
        <v>411</v>
      </c>
      <c r="H130" s="10">
        <v>43.309002433090001</v>
      </c>
      <c r="I130" s="1">
        <v>56.690997566909999</v>
      </c>
      <c r="J130" s="15" t="s">
        <v>160</v>
      </c>
    </row>
    <row r="131" spans="4:10" x14ac:dyDescent="0.2">
      <c r="D131" s="59"/>
      <c r="E131" s="5" t="s">
        <v>132</v>
      </c>
      <c r="F131" s="51" t="str">
        <f t="shared" si="1"/>
        <v/>
      </c>
      <c r="G131" s="4">
        <v>65</v>
      </c>
      <c r="H131" s="10">
        <v>41.538461538462002</v>
      </c>
      <c r="I131" s="1">
        <v>58.461538461537998</v>
      </c>
      <c r="J131" s="15" t="s">
        <v>160</v>
      </c>
    </row>
    <row r="132" spans="4:10" x14ac:dyDescent="0.2">
      <c r="D132" s="59"/>
      <c r="E132" s="5" t="s">
        <v>133</v>
      </c>
      <c r="F132" s="51" t="str">
        <f t="shared" si="1"/>
        <v>*</v>
      </c>
      <c r="G132" s="4">
        <v>21</v>
      </c>
      <c r="H132" s="10">
        <v>61.904761904761997</v>
      </c>
      <c r="I132" s="1">
        <v>38.095238095238003</v>
      </c>
      <c r="J132" s="15" t="s">
        <v>160</v>
      </c>
    </row>
    <row r="133" spans="4:10" x14ac:dyDescent="0.2">
      <c r="D133" s="59"/>
      <c r="E133" s="5" t="s">
        <v>23</v>
      </c>
      <c r="F133" s="51" t="str">
        <f t="shared" si="1"/>
        <v>*</v>
      </c>
      <c r="G133" s="4">
        <v>2</v>
      </c>
      <c r="H133" s="10">
        <v>50</v>
      </c>
      <c r="I133" s="1">
        <v>50</v>
      </c>
      <c r="J133" s="15" t="s">
        <v>160</v>
      </c>
    </row>
    <row r="134" spans="4:10" x14ac:dyDescent="0.2">
      <c r="D134" s="59"/>
      <c r="E134" s="5" t="s">
        <v>134</v>
      </c>
      <c r="F134" s="51" t="str">
        <f t="shared" si="1"/>
        <v/>
      </c>
      <c r="G134" s="4">
        <v>955</v>
      </c>
      <c r="H134" s="10">
        <v>44.816753926701999</v>
      </c>
      <c r="I134" s="1">
        <v>55.183246073298001</v>
      </c>
      <c r="J134" s="15" t="s">
        <v>160</v>
      </c>
    </row>
    <row r="135" spans="4:10" x14ac:dyDescent="0.2">
      <c r="D135" s="59"/>
      <c r="E135" s="5" t="s">
        <v>135</v>
      </c>
      <c r="F135" s="51" t="str">
        <f t="shared" si="1"/>
        <v/>
      </c>
      <c r="G135" s="4">
        <v>86</v>
      </c>
      <c r="H135" s="10">
        <v>46.511627906976997</v>
      </c>
      <c r="I135" s="1">
        <v>53.488372093023003</v>
      </c>
      <c r="J135" s="15" t="s">
        <v>160</v>
      </c>
    </row>
    <row r="136" spans="4:10" x14ac:dyDescent="0.2">
      <c r="D136" s="58" t="s">
        <v>136</v>
      </c>
      <c r="E136" s="7" t="s">
        <v>137</v>
      </c>
      <c r="F136" s="50" t="str">
        <f t="shared" si="1"/>
        <v/>
      </c>
      <c r="G136" s="6">
        <v>421</v>
      </c>
      <c r="H136" s="14">
        <v>42.517814726841003</v>
      </c>
      <c r="I136" s="3">
        <v>57.482185273158997</v>
      </c>
      <c r="J136" s="19" t="s">
        <v>160</v>
      </c>
    </row>
    <row r="137" spans="4:10" x14ac:dyDescent="0.2">
      <c r="D137" s="59"/>
      <c r="E137" s="5" t="s">
        <v>138</v>
      </c>
      <c r="F137" s="51" t="str">
        <f t="shared" si="1"/>
        <v/>
      </c>
      <c r="G137" s="4">
        <v>362</v>
      </c>
      <c r="H137" s="10">
        <v>47.237569060772998</v>
      </c>
      <c r="I137" s="1">
        <v>52.762430939227002</v>
      </c>
      <c r="J137" s="15" t="s">
        <v>160</v>
      </c>
    </row>
    <row r="138" spans="4:10" x14ac:dyDescent="0.2">
      <c r="D138" s="59"/>
      <c r="E138" s="5" t="s">
        <v>139</v>
      </c>
      <c r="F138" s="51" t="str">
        <f t="shared" si="1"/>
        <v/>
      </c>
      <c r="G138" s="4">
        <v>175</v>
      </c>
      <c r="H138" s="10">
        <v>44.571428571429003</v>
      </c>
      <c r="I138" s="1">
        <v>55.428571428570997</v>
      </c>
      <c r="J138" s="15" t="s">
        <v>160</v>
      </c>
    </row>
    <row r="139" spans="4:10" x14ac:dyDescent="0.2">
      <c r="D139" s="59"/>
      <c r="E139" s="5" t="s">
        <v>128</v>
      </c>
      <c r="F139" s="51" t="str">
        <f t="shared" ref="F139:F160" si="2">IF(G139=0,"",IF(G139&lt;=49,"*",""))</f>
        <v/>
      </c>
      <c r="G139" s="4">
        <v>60</v>
      </c>
      <c r="H139" s="10">
        <v>38.333333333333002</v>
      </c>
      <c r="I139" s="1">
        <v>61.666666666666998</v>
      </c>
      <c r="J139" s="15" t="s">
        <v>160</v>
      </c>
    </row>
    <row r="140" spans="4:10" x14ac:dyDescent="0.2">
      <c r="D140" s="59"/>
      <c r="E140" s="5" t="s">
        <v>23</v>
      </c>
      <c r="F140" s="51" t="str">
        <f t="shared" si="2"/>
        <v>*</v>
      </c>
      <c r="G140" s="4">
        <v>25</v>
      </c>
      <c r="H140" s="10">
        <v>72</v>
      </c>
      <c r="I140" s="1">
        <v>28</v>
      </c>
      <c r="J140" s="15" t="s">
        <v>160</v>
      </c>
    </row>
    <row r="141" spans="4:10" ht="26" x14ac:dyDescent="0.2">
      <c r="D141" s="58" t="s">
        <v>140</v>
      </c>
      <c r="E141" s="7" t="s">
        <v>141</v>
      </c>
      <c r="F141" s="50" t="str">
        <f t="shared" si="2"/>
        <v>*</v>
      </c>
      <c r="G141" s="6">
        <v>12</v>
      </c>
      <c r="H141" s="14">
        <v>50</v>
      </c>
      <c r="I141" s="3">
        <v>50</v>
      </c>
      <c r="J141" s="19" t="s">
        <v>160</v>
      </c>
    </row>
    <row r="142" spans="4:10" ht="26" x14ac:dyDescent="0.2">
      <c r="D142" s="59"/>
      <c r="E142" s="5" t="s">
        <v>142</v>
      </c>
      <c r="F142" s="51" t="str">
        <f t="shared" si="2"/>
        <v/>
      </c>
      <c r="G142" s="4">
        <v>87</v>
      </c>
      <c r="H142" s="10">
        <v>54.022988505747001</v>
      </c>
      <c r="I142" s="1">
        <v>45.977011494252999</v>
      </c>
      <c r="J142" s="15" t="s">
        <v>160</v>
      </c>
    </row>
    <row r="143" spans="4:10" ht="26" x14ac:dyDescent="0.2">
      <c r="D143" s="59"/>
      <c r="E143" s="5" t="s">
        <v>143</v>
      </c>
      <c r="F143" s="51" t="str">
        <f t="shared" si="2"/>
        <v/>
      </c>
      <c r="G143" s="4">
        <v>67</v>
      </c>
      <c r="H143" s="10">
        <v>37.313432835820997</v>
      </c>
      <c r="I143" s="1">
        <v>62.686567164179003</v>
      </c>
      <c r="J143" s="15" t="s">
        <v>160</v>
      </c>
    </row>
    <row r="144" spans="4:10" ht="26" x14ac:dyDescent="0.2">
      <c r="D144" s="59"/>
      <c r="E144" s="5" t="s">
        <v>144</v>
      </c>
      <c r="F144" s="51" t="str">
        <f t="shared" si="2"/>
        <v/>
      </c>
      <c r="G144" s="4">
        <v>78</v>
      </c>
      <c r="H144" s="10">
        <v>53.846153846154003</v>
      </c>
      <c r="I144" s="1">
        <v>46.153846153845997</v>
      </c>
      <c r="J144" s="15" t="s">
        <v>160</v>
      </c>
    </row>
    <row r="145" spans="4:10" ht="26" x14ac:dyDescent="0.2">
      <c r="D145" s="59"/>
      <c r="E145" s="5" t="s">
        <v>145</v>
      </c>
      <c r="F145" s="51" t="str">
        <f t="shared" si="2"/>
        <v/>
      </c>
      <c r="G145" s="4">
        <v>735</v>
      </c>
      <c r="H145" s="10">
        <v>42.857142857143003</v>
      </c>
      <c r="I145" s="1">
        <v>57.142857142856997</v>
      </c>
      <c r="J145" s="15" t="s">
        <v>160</v>
      </c>
    </row>
    <row r="146" spans="4:10" ht="26" x14ac:dyDescent="0.2">
      <c r="D146" s="59"/>
      <c r="E146" s="5" t="s">
        <v>146</v>
      </c>
      <c r="F146" s="51" t="str">
        <f t="shared" si="2"/>
        <v/>
      </c>
      <c r="G146" s="4">
        <v>751</v>
      </c>
      <c r="H146" s="10">
        <v>44.207723035952</v>
      </c>
      <c r="I146" s="1">
        <v>55.792276964048</v>
      </c>
      <c r="J146" s="15" t="s">
        <v>160</v>
      </c>
    </row>
    <row r="147" spans="4:10" ht="26" x14ac:dyDescent="0.2">
      <c r="D147" s="59"/>
      <c r="E147" s="5" t="s">
        <v>147</v>
      </c>
      <c r="F147" s="51" t="str">
        <f t="shared" si="2"/>
        <v/>
      </c>
      <c r="G147" s="4">
        <v>587</v>
      </c>
      <c r="H147" s="10">
        <v>44.974446337308002</v>
      </c>
      <c r="I147" s="1">
        <v>55.025553662691998</v>
      </c>
      <c r="J147" s="15" t="s">
        <v>160</v>
      </c>
    </row>
    <row r="148" spans="4:10" x14ac:dyDescent="0.2">
      <c r="D148" s="59"/>
      <c r="E148" s="5" t="s">
        <v>148</v>
      </c>
      <c r="F148" s="51" t="str">
        <f t="shared" si="2"/>
        <v/>
      </c>
      <c r="G148" s="4">
        <v>187</v>
      </c>
      <c r="H148" s="10">
        <v>54.010695187166</v>
      </c>
      <c r="I148" s="1">
        <v>45.989304812834</v>
      </c>
      <c r="J148" s="15" t="s">
        <v>160</v>
      </c>
    </row>
    <row r="149" spans="4:10" ht="26" x14ac:dyDescent="0.2">
      <c r="D149" s="59"/>
      <c r="E149" s="5" t="s">
        <v>149</v>
      </c>
      <c r="F149" s="51" t="str">
        <f t="shared" si="2"/>
        <v/>
      </c>
      <c r="G149" s="4">
        <v>75</v>
      </c>
      <c r="H149" s="10">
        <v>45.333333333333002</v>
      </c>
      <c r="I149" s="1">
        <v>54.666666666666998</v>
      </c>
      <c r="J149" s="15" t="s">
        <v>160</v>
      </c>
    </row>
    <row r="150" spans="4:10" ht="26" x14ac:dyDescent="0.2">
      <c r="D150" s="59"/>
      <c r="E150" s="5" t="s">
        <v>150</v>
      </c>
      <c r="F150" s="51" t="str">
        <f t="shared" si="2"/>
        <v/>
      </c>
      <c r="G150" s="4">
        <v>66</v>
      </c>
      <c r="H150" s="10">
        <v>45.454545454544999</v>
      </c>
      <c r="I150" s="1">
        <v>54.545454545455001</v>
      </c>
      <c r="J150" s="15" t="s">
        <v>160</v>
      </c>
    </row>
    <row r="151" spans="4:10" ht="26" x14ac:dyDescent="0.2">
      <c r="D151" s="59"/>
      <c r="E151" s="5" t="s">
        <v>151</v>
      </c>
      <c r="F151" s="51" t="str">
        <f t="shared" si="2"/>
        <v>*</v>
      </c>
      <c r="G151" s="4">
        <v>12</v>
      </c>
      <c r="H151" s="10">
        <v>33.333333333333002</v>
      </c>
      <c r="I151" s="1">
        <v>66.666666666666998</v>
      </c>
      <c r="J151" s="15" t="s">
        <v>160</v>
      </c>
    </row>
    <row r="152" spans="4:10" ht="26" x14ac:dyDescent="0.2">
      <c r="D152" s="59"/>
      <c r="E152" s="5" t="s">
        <v>152</v>
      </c>
      <c r="F152" s="51" t="str">
        <f t="shared" si="2"/>
        <v/>
      </c>
      <c r="G152" s="4">
        <v>443</v>
      </c>
      <c r="H152" s="10">
        <v>44.920993227990998</v>
      </c>
      <c r="I152" s="1">
        <v>55.079006772009002</v>
      </c>
      <c r="J152" s="15" t="s">
        <v>160</v>
      </c>
    </row>
    <row r="153" spans="4:10" x14ac:dyDescent="0.2">
      <c r="D153" s="59"/>
      <c r="E153" s="5" t="s">
        <v>153</v>
      </c>
      <c r="F153" s="51" t="str">
        <f t="shared" si="2"/>
        <v/>
      </c>
      <c r="G153" s="4">
        <v>80</v>
      </c>
      <c r="H153" s="10">
        <v>37.5</v>
      </c>
      <c r="I153" s="1">
        <v>62.5</v>
      </c>
      <c r="J153" s="15" t="s">
        <v>160</v>
      </c>
    </row>
    <row r="154" spans="4:10" ht="26" x14ac:dyDescent="0.2">
      <c r="D154" s="59"/>
      <c r="E154" s="5" t="s">
        <v>154</v>
      </c>
      <c r="F154" s="51" t="str">
        <f t="shared" si="2"/>
        <v/>
      </c>
      <c r="G154" s="4">
        <v>123</v>
      </c>
      <c r="H154" s="10">
        <v>49.593495934959002</v>
      </c>
      <c r="I154" s="1">
        <v>50.406504065040998</v>
      </c>
      <c r="J154" s="15" t="s">
        <v>160</v>
      </c>
    </row>
    <row r="155" spans="4:10" x14ac:dyDescent="0.2">
      <c r="D155" s="59"/>
      <c r="E155" s="5" t="s">
        <v>23</v>
      </c>
      <c r="F155" s="51" t="str">
        <f t="shared" si="2"/>
        <v>*</v>
      </c>
      <c r="G155" s="4">
        <v>10</v>
      </c>
      <c r="H155" s="10">
        <v>60</v>
      </c>
      <c r="I155" s="1">
        <v>40</v>
      </c>
      <c r="J155" s="15" t="s">
        <v>160</v>
      </c>
    </row>
    <row r="156" spans="4:10" ht="26" x14ac:dyDescent="0.2">
      <c r="D156" s="59"/>
      <c r="E156" s="5" t="s">
        <v>155</v>
      </c>
      <c r="F156" s="51" t="str">
        <f t="shared" si="2"/>
        <v/>
      </c>
      <c r="G156" s="4">
        <v>910</v>
      </c>
      <c r="H156" s="10">
        <v>44.175824175823998</v>
      </c>
      <c r="I156" s="1">
        <v>55.824175824176002</v>
      </c>
      <c r="J156" s="15" t="s">
        <v>160</v>
      </c>
    </row>
    <row r="157" spans="4:10" ht="26" x14ac:dyDescent="0.2">
      <c r="D157" s="59"/>
      <c r="E157" s="5" t="s">
        <v>156</v>
      </c>
      <c r="F157" s="51" t="str">
        <f t="shared" si="2"/>
        <v/>
      </c>
      <c r="G157" s="4">
        <v>98</v>
      </c>
      <c r="H157" s="10">
        <v>53.061224489795997</v>
      </c>
      <c r="I157" s="1">
        <v>46.938775510204003</v>
      </c>
      <c r="J157" s="15" t="s">
        <v>160</v>
      </c>
    </row>
    <row r="158" spans="4:10" ht="26" x14ac:dyDescent="0.2">
      <c r="D158" s="59"/>
      <c r="E158" s="5" t="s">
        <v>157</v>
      </c>
      <c r="F158" s="51" t="str">
        <f t="shared" si="2"/>
        <v/>
      </c>
      <c r="G158" s="4">
        <v>134</v>
      </c>
      <c r="H158" s="10">
        <v>47.014925373133998</v>
      </c>
      <c r="I158" s="1">
        <v>52.985074626866002</v>
      </c>
      <c r="J158" s="15" t="s">
        <v>160</v>
      </c>
    </row>
    <row r="159" spans="4:10" ht="26" x14ac:dyDescent="0.2">
      <c r="D159" s="59"/>
      <c r="E159" s="5" t="s">
        <v>158</v>
      </c>
      <c r="F159" s="51" t="str">
        <f t="shared" si="2"/>
        <v/>
      </c>
      <c r="G159" s="4">
        <v>812</v>
      </c>
      <c r="H159" s="10">
        <v>44.088669950739003</v>
      </c>
      <c r="I159" s="1">
        <v>55.911330049260997</v>
      </c>
      <c r="J159" s="15" t="s">
        <v>160</v>
      </c>
    </row>
    <row r="160" spans="4:10" ht="26" x14ac:dyDescent="0.2">
      <c r="D160" s="60"/>
      <c r="E160" s="30" t="s">
        <v>159</v>
      </c>
      <c r="F160" s="52" t="str">
        <f t="shared" si="2"/>
        <v/>
      </c>
      <c r="G160" s="21">
        <v>136</v>
      </c>
      <c r="H160" s="36">
        <v>43.382352941176002</v>
      </c>
      <c r="I160" s="18">
        <v>56.617647058823998</v>
      </c>
      <c r="J160" s="42" t="s">
        <v>160</v>
      </c>
    </row>
    <row r="161" spans="2:22" x14ac:dyDescent="0.2">
      <c r="D161" s="45" t="s">
        <v>625</v>
      </c>
    </row>
    <row r="162" spans="2:22" x14ac:dyDescent="0.2">
      <c r="B162" s="24" t="str">
        <f xml:space="preserve"> HYPERLINK("#'目次'!B8", "[2]")</f>
        <v>[2]</v>
      </c>
      <c r="C162" s="61" t="s">
        <v>168</v>
      </c>
      <c r="D162" s="62"/>
      <c r="E162" s="62"/>
      <c r="F162" s="62"/>
      <c r="G162" s="62"/>
      <c r="H162" s="62"/>
      <c r="I162" s="62"/>
      <c r="J162" s="62"/>
      <c r="K162" s="62"/>
      <c r="L162" s="62"/>
      <c r="M162" s="62"/>
      <c r="N162" s="62"/>
      <c r="O162" s="62"/>
      <c r="P162" s="62"/>
      <c r="Q162" s="62"/>
      <c r="R162" s="62"/>
      <c r="S162" s="62"/>
      <c r="T162" s="62"/>
      <c r="U162" s="62"/>
      <c r="V162" s="62"/>
    </row>
    <row r="165" spans="2:22" x14ac:dyDescent="0.2">
      <c r="C165" s="61" t="s">
        <v>13</v>
      </c>
      <c r="D165" s="62"/>
      <c r="E165" s="62"/>
      <c r="F165" s="62"/>
      <c r="G165" s="62"/>
      <c r="H165" s="62"/>
      <c r="I165" s="62"/>
      <c r="J165" s="62"/>
      <c r="K165" s="62"/>
      <c r="L165" s="62"/>
      <c r="M165" s="62"/>
      <c r="N165" s="62"/>
      <c r="O165" s="62"/>
      <c r="P165" s="62"/>
      <c r="Q165" s="62"/>
      <c r="R165" s="62"/>
      <c r="S165" s="62"/>
      <c r="T165" s="62"/>
      <c r="U165" s="62"/>
      <c r="V165" s="62"/>
    </row>
    <row r="166" spans="2:22" ht="26" x14ac:dyDescent="0.2">
      <c r="D166" s="63"/>
      <c r="E166" s="64"/>
      <c r="F166" s="64"/>
      <c r="G166" s="27" t="s">
        <v>14</v>
      </c>
      <c r="H166" s="26" t="s">
        <v>169</v>
      </c>
      <c r="I166" s="11" t="s">
        <v>170</v>
      </c>
      <c r="J166" s="11" t="s">
        <v>171</v>
      </c>
      <c r="K166" s="11" t="s">
        <v>172</v>
      </c>
      <c r="L166" s="11" t="s">
        <v>173</v>
      </c>
      <c r="M166" s="11" t="s">
        <v>174</v>
      </c>
      <c r="N166" s="11" t="s">
        <v>175</v>
      </c>
      <c r="O166" s="20" t="s">
        <v>176</v>
      </c>
    </row>
    <row r="167" spans="2:22" x14ac:dyDescent="0.2">
      <c r="D167" s="65"/>
      <c r="E167" s="66"/>
      <c r="F167" s="66"/>
      <c r="G167" s="22"/>
      <c r="H167" s="31"/>
      <c r="I167" s="12"/>
      <c r="J167" s="12"/>
      <c r="K167" s="12"/>
      <c r="L167" s="12"/>
      <c r="M167" s="12"/>
      <c r="N167" s="12"/>
      <c r="O167" s="29"/>
    </row>
    <row r="168" spans="2:22" x14ac:dyDescent="0.2">
      <c r="D168" s="23"/>
      <c r="E168" s="28" t="s">
        <v>14</v>
      </c>
      <c r="F168" s="49" t="s">
        <v>623</v>
      </c>
      <c r="G168" s="25">
        <v>1043</v>
      </c>
      <c r="H168" s="16">
        <v>25.695110258869001</v>
      </c>
      <c r="I168" s="16">
        <v>20.038350910834001</v>
      </c>
      <c r="J168" s="16">
        <v>19.558964525406999</v>
      </c>
      <c r="K168" s="16">
        <v>18.600191754554</v>
      </c>
      <c r="L168" s="16">
        <v>11.121764141898</v>
      </c>
      <c r="M168" s="16">
        <v>4.9856184084370003</v>
      </c>
      <c r="N168" s="16">
        <v>71.186960690315999</v>
      </c>
      <c r="O168" s="34">
        <v>7.8807415267170002</v>
      </c>
    </row>
    <row r="169" spans="2:22" x14ac:dyDescent="0.2">
      <c r="D169" s="58" t="s">
        <v>18</v>
      </c>
      <c r="E169" s="7" t="s">
        <v>19</v>
      </c>
      <c r="F169" s="50" t="s">
        <v>623</v>
      </c>
      <c r="G169" s="6">
        <v>342</v>
      </c>
      <c r="H169" s="14">
        <v>34.210526315788996</v>
      </c>
      <c r="I169" s="3">
        <v>23.976608187135</v>
      </c>
      <c r="J169" s="3">
        <v>19.590643274853999</v>
      </c>
      <c r="K169" s="3">
        <v>14.912280701754</v>
      </c>
      <c r="L169" s="3">
        <v>5.2631578947369997</v>
      </c>
      <c r="M169" s="3">
        <v>2.0467836257309999</v>
      </c>
      <c r="N169" s="3">
        <v>68.640350877193001</v>
      </c>
      <c r="O169" s="13">
        <v>6.72517988245</v>
      </c>
    </row>
    <row r="170" spans="2:22" ht="26" x14ac:dyDescent="0.2">
      <c r="D170" s="59"/>
      <c r="E170" s="5" t="s">
        <v>20</v>
      </c>
      <c r="F170" s="51" t="s">
        <v>623</v>
      </c>
      <c r="G170" s="4">
        <v>620</v>
      </c>
      <c r="H170" s="10">
        <v>20.483870967742</v>
      </c>
      <c r="I170" s="1">
        <v>19.032258064516</v>
      </c>
      <c r="J170" s="1">
        <v>19.516129032258</v>
      </c>
      <c r="K170" s="1">
        <v>21.129032258064999</v>
      </c>
      <c r="L170" s="1">
        <v>13.709677419355</v>
      </c>
      <c r="M170" s="1">
        <v>6.1290322580650001</v>
      </c>
      <c r="N170" s="1">
        <v>72.451612903226007</v>
      </c>
      <c r="O170" s="8">
        <v>8.0227411414940004</v>
      </c>
    </row>
    <row r="171" spans="2:22" ht="26" x14ac:dyDescent="0.2">
      <c r="D171" s="59"/>
      <c r="E171" s="5" t="s">
        <v>21</v>
      </c>
      <c r="F171" s="51" t="s">
        <v>623</v>
      </c>
      <c r="G171" s="4">
        <v>76</v>
      </c>
      <c r="H171" s="10">
        <v>27.631578947367998</v>
      </c>
      <c r="I171" s="1">
        <v>11.842105263158</v>
      </c>
      <c r="J171" s="1">
        <v>19.736842105263001</v>
      </c>
      <c r="K171" s="1">
        <v>15.789473684211</v>
      </c>
      <c r="L171" s="1">
        <v>15.789473684211</v>
      </c>
      <c r="M171" s="1">
        <v>9.2105263157890001</v>
      </c>
      <c r="N171" s="1">
        <v>72.513157894737006</v>
      </c>
      <c r="O171" s="8">
        <v>8.7825484851910005</v>
      </c>
    </row>
    <row r="172" spans="2:22" x14ac:dyDescent="0.2">
      <c r="D172" s="59"/>
      <c r="E172" s="5" t="s">
        <v>22</v>
      </c>
      <c r="F172" s="51" t="s">
        <v>624</v>
      </c>
      <c r="G172" s="4">
        <v>2</v>
      </c>
      <c r="H172" s="10">
        <v>50</v>
      </c>
      <c r="I172" s="2" t="s">
        <v>160</v>
      </c>
      <c r="J172" s="2" t="s">
        <v>160</v>
      </c>
      <c r="K172" s="2" t="s">
        <v>160</v>
      </c>
      <c r="L172" s="1">
        <v>50</v>
      </c>
      <c r="M172" s="2" t="s">
        <v>160</v>
      </c>
      <c r="N172" s="1">
        <v>72</v>
      </c>
      <c r="O172" s="8">
        <v>12.727922061358001</v>
      </c>
    </row>
    <row r="173" spans="2:22" x14ac:dyDescent="0.2">
      <c r="D173" s="59"/>
      <c r="E173" s="5" t="s">
        <v>23</v>
      </c>
      <c r="F173" s="51" t="s">
        <v>624</v>
      </c>
      <c r="G173" s="4">
        <v>3</v>
      </c>
      <c r="H173" s="10">
        <v>66.666666666666998</v>
      </c>
      <c r="I173" s="2" t="s">
        <v>160</v>
      </c>
      <c r="J173" s="1">
        <v>33.333333333333002</v>
      </c>
      <c r="K173" s="2" t="s">
        <v>160</v>
      </c>
      <c r="L173" s="2" t="s">
        <v>160</v>
      </c>
      <c r="M173" s="2" t="s">
        <v>160</v>
      </c>
      <c r="N173" s="1">
        <v>66</v>
      </c>
      <c r="O173" s="8">
        <v>6.2449979983980004</v>
      </c>
    </row>
    <row r="174" spans="2:22" x14ac:dyDescent="0.2">
      <c r="D174" s="58" t="s">
        <v>24</v>
      </c>
      <c r="E174" s="7" t="s">
        <v>25</v>
      </c>
      <c r="F174" s="50" t="s">
        <v>623</v>
      </c>
      <c r="G174" s="6">
        <v>765</v>
      </c>
      <c r="H174" s="14">
        <v>24.575163398693</v>
      </c>
      <c r="I174" s="3">
        <v>20.130718954248</v>
      </c>
      <c r="J174" s="3">
        <v>20.130718954248</v>
      </c>
      <c r="K174" s="3">
        <v>19.607843137254999</v>
      </c>
      <c r="L174" s="3">
        <v>11.241830065359</v>
      </c>
      <c r="M174" s="3">
        <v>4.313725490196</v>
      </c>
      <c r="N174" s="3">
        <v>71.260130718954002</v>
      </c>
      <c r="O174" s="13">
        <v>7.6150197741629997</v>
      </c>
    </row>
    <row r="175" spans="2:22" x14ac:dyDescent="0.2">
      <c r="D175" s="59"/>
      <c r="E175" s="5" t="s">
        <v>26</v>
      </c>
      <c r="F175" s="51" t="s">
        <v>623</v>
      </c>
      <c r="G175" s="4">
        <v>796</v>
      </c>
      <c r="H175" s="10">
        <v>24.246231155779</v>
      </c>
      <c r="I175" s="1">
        <v>19.723618090452</v>
      </c>
      <c r="J175" s="1">
        <v>20.226130653266001</v>
      </c>
      <c r="K175" s="1">
        <v>19.723618090452</v>
      </c>
      <c r="L175" s="1">
        <v>11.05527638191</v>
      </c>
      <c r="M175" s="1">
        <v>5.0251256281409997</v>
      </c>
      <c r="N175" s="1">
        <v>71.385678391959999</v>
      </c>
      <c r="O175" s="8">
        <v>7.8179439409429996</v>
      </c>
    </row>
    <row r="176" spans="2:22" ht="26" x14ac:dyDescent="0.2">
      <c r="D176" s="59"/>
      <c r="E176" s="5" t="s">
        <v>27</v>
      </c>
      <c r="F176" s="51" t="s">
        <v>623</v>
      </c>
      <c r="G176" s="4">
        <v>683</v>
      </c>
      <c r="H176" s="10">
        <v>22.254758418741002</v>
      </c>
      <c r="I176" s="1">
        <v>18.448023426060999</v>
      </c>
      <c r="J176" s="1">
        <v>19.765739385065999</v>
      </c>
      <c r="K176" s="1">
        <v>21.522693997072</v>
      </c>
      <c r="L176" s="1">
        <v>13.177159590044001</v>
      </c>
      <c r="M176" s="1">
        <v>4.8316251830160004</v>
      </c>
      <c r="N176" s="1">
        <v>71.939970717422995</v>
      </c>
      <c r="O176" s="8">
        <v>7.7135804755509998</v>
      </c>
    </row>
    <row r="177" spans="4:15" x14ac:dyDescent="0.2">
      <c r="D177" s="59"/>
      <c r="E177" s="5" t="s">
        <v>28</v>
      </c>
      <c r="F177" s="51" t="s">
        <v>623</v>
      </c>
      <c r="G177" s="4">
        <v>438</v>
      </c>
      <c r="H177" s="10">
        <v>20.547945205478999</v>
      </c>
      <c r="I177" s="1">
        <v>18.949771689498</v>
      </c>
      <c r="J177" s="1">
        <v>20.776255707762999</v>
      </c>
      <c r="K177" s="1">
        <v>22.146118721461001</v>
      </c>
      <c r="L177" s="1">
        <v>12.328767123287999</v>
      </c>
      <c r="M177" s="1">
        <v>5.2511415525110001</v>
      </c>
      <c r="N177" s="1">
        <v>72.107305936073004</v>
      </c>
      <c r="O177" s="8">
        <v>7.6890299907789998</v>
      </c>
    </row>
    <row r="178" spans="4:15" ht="26" x14ac:dyDescent="0.2">
      <c r="D178" s="59"/>
      <c r="E178" s="5" t="s">
        <v>29</v>
      </c>
      <c r="F178" s="51" t="s">
        <v>623</v>
      </c>
      <c r="G178" s="4">
        <v>680</v>
      </c>
      <c r="H178" s="10">
        <v>22.941176470588001</v>
      </c>
      <c r="I178" s="1">
        <v>17.794117647059</v>
      </c>
      <c r="J178" s="1">
        <v>20.441176470588001</v>
      </c>
      <c r="K178" s="1">
        <v>20.147058823529001</v>
      </c>
      <c r="L178" s="1">
        <v>13.382352941176</v>
      </c>
      <c r="M178" s="1">
        <v>5.2941176470590001</v>
      </c>
      <c r="N178" s="1">
        <v>71.923529411765003</v>
      </c>
      <c r="O178" s="8">
        <v>7.9353076070170001</v>
      </c>
    </row>
    <row r="179" spans="4:15" x14ac:dyDescent="0.2">
      <c r="D179" s="59"/>
      <c r="E179" s="5" t="s">
        <v>30</v>
      </c>
      <c r="F179" s="51" t="s">
        <v>623</v>
      </c>
      <c r="G179" s="4">
        <v>242</v>
      </c>
      <c r="H179" s="10">
        <v>25.619834710744001</v>
      </c>
      <c r="I179" s="1">
        <v>21.900826446280998</v>
      </c>
      <c r="J179" s="1">
        <v>19.834710743801999</v>
      </c>
      <c r="K179" s="1">
        <v>18.595041322314</v>
      </c>
      <c r="L179" s="1">
        <v>10.330578512397</v>
      </c>
      <c r="M179" s="1">
        <v>3.719008264463</v>
      </c>
      <c r="N179" s="1">
        <v>70.834710743802006</v>
      </c>
      <c r="O179" s="8">
        <v>7.5757279013629999</v>
      </c>
    </row>
    <row r="180" spans="4:15" x14ac:dyDescent="0.2">
      <c r="D180" s="59"/>
      <c r="E180" s="5" t="s">
        <v>31</v>
      </c>
      <c r="F180" s="51" t="s">
        <v>623</v>
      </c>
      <c r="G180" s="4">
        <v>609</v>
      </c>
      <c r="H180" s="10">
        <v>26.108374384236001</v>
      </c>
      <c r="I180" s="1">
        <v>22.00328407225</v>
      </c>
      <c r="J180" s="1">
        <v>19.868637110016</v>
      </c>
      <c r="K180" s="1">
        <v>19.211822660098999</v>
      </c>
      <c r="L180" s="1">
        <v>9.8522167487680008</v>
      </c>
      <c r="M180" s="1">
        <v>2.9556650246310001</v>
      </c>
      <c r="N180" s="1">
        <v>70.586206896552</v>
      </c>
      <c r="O180" s="8">
        <v>7.3531371010519999</v>
      </c>
    </row>
    <row r="181" spans="4:15" x14ac:dyDescent="0.2">
      <c r="D181" s="59"/>
      <c r="E181" s="5" t="s">
        <v>32</v>
      </c>
      <c r="F181" s="51" t="s">
        <v>623</v>
      </c>
      <c r="G181" s="4">
        <v>343</v>
      </c>
      <c r="H181" s="10">
        <v>24.198250728863002</v>
      </c>
      <c r="I181" s="1">
        <v>17.492711370262001</v>
      </c>
      <c r="J181" s="1">
        <v>21.574344023323999</v>
      </c>
      <c r="K181" s="1">
        <v>23.032069970845001</v>
      </c>
      <c r="L181" s="1">
        <v>10.495626822157</v>
      </c>
      <c r="M181" s="1">
        <v>3.206997084548</v>
      </c>
      <c r="N181" s="1">
        <v>71.361516034985002</v>
      </c>
      <c r="O181" s="8">
        <v>7.424310472967</v>
      </c>
    </row>
    <row r="182" spans="4:15" x14ac:dyDescent="0.2">
      <c r="D182" s="59"/>
      <c r="E182" s="5" t="s">
        <v>33</v>
      </c>
      <c r="F182" s="51" t="s">
        <v>623</v>
      </c>
      <c r="G182" s="4">
        <v>754</v>
      </c>
      <c r="H182" s="10">
        <v>23.209549071618</v>
      </c>
      <c r="I182" s="1">
        <v>20.557029177718999</v>
      </c>
      <c r="J182" s="1">
        <v>20.557029177718999</v>
      </c>
      <c r="K182" s="1">
        <v>20.689655172414</v>
      </c>
      <c r="L182" s="1">
        <v>9.9469496021220003</v>
      </c>
      <c r="M182" s="1">
        <v>5.0397877984079997</v>
      </c>
      <c r="N182" s="1">
        <v>71.416445623342</v>
      </c>
      <c r="O182" s="8">
        <v>7.6136136610970002</v>
      </c>
    </row>
    <row r="183" spans="4:15" x14ac:dyDescent="0.2">
      <c r="D183" s="59"/>
      <c r="E183" s="5" t="s">
        <v>34</v>
      </c>
      <c r="F183" s="51" t="s">
        <v>623</v>
      </c>
      <c r="G183" s="4">
        <v>525</v>
      </c>
      <c r="H183" s="10">
        <v>26.857142857143</v>
      </c>
      <c r="I183" s="1">
        <v>23.619047619048001</v>
      </c>
      <c r="J183" s="1">
        <v>18.285714285714</v>
      </c>
      <c r="K183" s="1">
        <v>18.857142857143</v>
      </c>
      <c r="L183" s="1">
        <v>9.333333333333</v>
      </c>
      <c r="M183" s="1">
        <v>3.0476190476189999</v>
      </c>
      <c r="N183" s="1">
        <v>70.344761904761995</v>
      </c>
      <c r="O183" s="8">
        <v>7.3071383710809998</v>
      </c>
    </row>
    <row r="184" spans="4:15" x14ac:dyDescent="0.2">
      <c r="D184" s="59"/>
      <c r="E184" s="5" t="s">
        <v>35</v>
      </c>
      <c r="F184" s="51" t="s">
        <v>623</v>
      </c>
      <c r="G184" s="4">
        <v>142</v>
      </c>
      <c r="H184" s="10">
        <v>24.647887323944001</v>
      </c>
      <c r="I184" s="1">
        <v>21.12676056338</v>
      </c>
      <c r="J184" s="1">
        <v>24.647887323944001</v>
      </c>
      <c r="K184" s="1">
        <v>14.788732394366001</v>
      </c>
      <c r="L184" s="1">
        <v>11.971830985915</v>
      </c>
      <c r="M184" s="1">
        <v>2.8169014084509998</v>
      </c>
      <c r="N184" s="1">
        <v>70.746478873238999</v>
      </c>
      <c r="O184" s="8">
        <v>7.4960383103749999</v>
      </c>
    </row>
    <row r="185" spans="4:15" x14ac:dyDescent="0.2">
      <c r="D185" s="59"/>
      <c r="E185" s="5" t="s">
        <v>36</v>
      </c>
      <c r="F185" s="51" t="s">
        <v>624</v>
      </c>
      <c r="G185" s="4">
        <v>18</v>
      </c>
      <c r="H185" s="10">
        <v>16.666666666666998</v>
      </c>
      <c r="I185" s="1">
        <v>11.111111111111001</v>
      </c>
      <c r="J185" s="1">
        <v>33.333333333333002</v>
      </c>
      <c r="K185" s="1">
        <v>16.666666666666998</v>
      </c>
      <c r="L185" s="1">
        <v>16.666666666666998</v>
      </c>
      <c r="M185" s="1">
        <v>5.5555555555560003</v>
      </c>
      <c r="N185" s="1">
        <v>73.388888888888999</v>
      </c>
      <c r="O185" s="8">
        <v>7.7546106883650001</v>
      </c>
    </row>
    <row r="186" spans="4:15" x14ac:dyDescent="0.2">
      <c r="D186" s="59"/>
      <c r="E186" s="5" t="s">
        <v>37</v>
      </c>
      <c r="F186" s="51" t="s">
        <v>624</v>
      </c>
      <c r="G186" s="4">
        <v>39</v>
      </c>
      <c r="H186" s="10">
        <v>38.461538461537998</v>
      </c>
      <c r="I186" s="1">
        <v>17.948717948717999</v>
      </c>
      <c r="J186" s="1">
        <v>15.384615384615</v>
      </c>
      <c r="K186" s="1">
        <v>15.384615384615</v>
      </c>
      <c r="L186" s="1">
        <v>10.25641025641</v>
      </c>
      <c r="M186" s="1">
        <v>2.564102564103</v>
      </c>
      <c r="N186" s="1">
        <v>69.410256410255997</v>
      </c>
      <c r="O186" s="8">
        <v>7.8730651715629998</v>
      </c>
    </row>
    <row r="187" spans="4:15" x14ac:dyDescent="0.2">
      <c r="D187" s="59"/>
      <c r="E187" s="5" t="s">
        <v>23</v>
      </c>
      <c r="F187" s="51" t="s">
        <v>624</v>
      </c>
      <c r="G187" s="4">
        <v>4</v>
      </c>
      <c r="H187" s="10">
        <v>25</v>
      </c>
      <c r="I187" s="1">
        <v>50</v>
      </c>
      <c r="J187" s="2" t="s">
        <v>160</v>
      </c>
      <c r="K187" s="2" t="s">
        <v>160</v>
      </c>
      <c r="L187" s="1">
        <v>25</v>
      </c>
      <c r="M187" s="2" t="s">
        <v>160</v>
      </c>
      <c r="N187" s="1">
        <v>68.75</v>
      </c>
      <c r="O187" s="8">
        <v>9.1423921012679994</v>
      </c>
    </row>
    <row r="188" spans="4:15" ht="26" x14ac:dyDescent="0.2">
      <c r="D188" s="59"/>
      <c r="E188" s="5" t="s">
        <v>38</v>
      </c>
      <c r="F188" s="51" t="s">
        <v>623</v>
      </c>
      <c r="G188" s="4">
        <v>1000</v>
      </c>
      <c r="H188" s="10">
        <v>25.2</v>
      </c>
      <c r="I188" s="1">
        <v>20</v>
      </c>
      <c r="J188" s="1">
        <v>19.8</v>
      </c>
      <c r="K188" s="1">
        <v>18.8</v>
      </c>
      <c r="L188" s="1">
        <v>11.1</v>
      </c>
      <c r="M188" s="1">
        <v>5.0999999999999996</v>
      </c>
      <c r="N188" s="1">
        <v>71.266000000000005</v>
      </c>
      <c r="O188" s="8">
        <v>7.8751038889189999</v>
      </c>
    </row>
    <row r="189" spans="4:15" ht="26" x14ac:dyDescent="0.2">
      <c r="D189" s="58" t="s">
        <v>39</v>
      </c>
      <c r="E189" s="7" t="s">
        <v>40</v>
      </c>
      <c r="F189" s="50" t="s">
        <v>624</v>
      </c>
      <c r="G189" s="6">
        <v>4</v>
      </c>
      <c r="H189" s="14">
        <v>25</v>
      </c>
      <c r="I189" s="9" t="s">
        <v>160</v>
      </c>
      <c r="J189" s="3">
        <v>75</v>
      </c>
      <c r="K189" s="9" t="s">
        <v>160</v>
      </c>
      <c r="L189" s="9" t="s">
        <v>160</v>
      </c>
      <c r="M189" s="9" t="s">
        <v>160</v>
      </c>
      <c r="N189" s="3">
        <v>70.75</v>
      </c>
      <c r="O189" s="13">
        <v>4.5734742446709999</v>
      </c>
    </row>
    <row r="190" spans="4:15" ht="26" x14ac:dyDescent="0.2">
      <c r="D190" s="59"/>
      <c r="E190" s="5" t="s">
        <v>41</v>
      </c>
      <c r="F190" s="51" t="s">
        <v>624</v>
      </c>
      <c r="G190" s="4">
        <v>45</v>
      </c>
      <c r="H190" s="10">
        <v>42.222222222222001</v>
      </c>
      <c r="I190" s="1">
        <v>17.777777777777999</v>
      </c>
      <c r="J190" s="1">
        <v>22.222222222222001</v>
      </c>
      <c r="K190" s="1">
        <v>11.111111111111001</v>
      </c>
      <c r="L190" s="1">
        <v>2.2222222222219998</v>
      </c>
      <c r="M190" s="1">
        <v>4.4444444444439997</v>
      </c>
      <c r="N190" s="1">
        <v>68.155555555556006</v>
      </c>
      <c r="O190" s="8">
        <v>7.3111233919640002</v>
      </c>
    </row>
    <row r="191" spans="4:15" ht="26" x14ac:dyDescent="0.2">
      <c r="D191" s="59"/>
      <c r="E191" s="5" t="s">
        <v>42</v>
      </c>
      <c r="F191" s="51" t="s">
        <v>623</v>
      </c>
      <c r="G191" s="4">
        <v>275</v>
      </c>
      <c r="H191" s="10">
        <v>21.818181818182001</v>
      </c>
      <c r="I191" s="1">
        <v>20.363636363636001</v>
      </c>
      <c r="J191" s="1">
        <v>18.909090909090999</v>
      </c>
      <c r="K191" s="1">
        <v>23.272727272727</v>
      </c>
      <c r="L191" s="1">
        <v>9.8181818181819995</v>
      </c>
      <c r="M191" s="1">
        <v>5.8181818181820004</v>
      </c>
      <c r="N191" s="1">
        <v>71.785454545454996</v>
      </c>
      <c r="O191" s="8">
        <v>7.8814995928940004</v>
      </c>
    </row>
    <row r="192" spans="4:15" ht="26" x14ac:dyDescent="0.2">
      <c r="D192" s="59"/>
      <c r="E192" s="5" t="s">
        <v>43</v>
      </c>
      <c r="F192" s="51" t="s">
        <v>623</v>
      </c>
      <c r="G192" s="4">
        <v>245</v>
      </c>
      <c r="H192" s="10">
        <v>19.183673469388001</v>
      </c>
      <c r="I192" s="1">
        <v>22.448979591836999</v>
      </c>
      <c r="J192" s="1">
        <v>21.632653061224001</v>
      </c>
      <c r="K192" s="1">
        <v>19.183673469388001</v>
      </c>
      <c r="L192" s="1">
        <v>12.653061224489999</v>
      </c>
      <c r="M192" s="1">
        <v>4.8979591836729997</v>
      </c>
      <c r="N192" s="1">
        <v>72.020408163265003</v>
      </c>
      <c r="O192" s="8">
        <v>7.479726138797</v>
      </c>
    </row>
    <row r="193" spans="4:15" ht="26" x14ac:dyDescent="0.2">
      <c r="D193" s="59"/>
      <c r="E193" s="5" t="s">
        <v>44</v>
      </c>
      <c r="F193" s="51" t="s">
        <v>623</v>
      </c>
      <c r="G193" s="4">
        <v>167</v>
      </c>
      <c r="H193" s="10">
        <v>22.754491017964</v>
      </c>
      <c r="I193" s="1">
        <v>20.359281437126</v>
      </c>
      <c r="J193" s="1">
        <v>14.37125748503</v>
      </c>
      <c r="K193" s="1">
        <v>23.952095808383</v>
      </c>
      <c r="L193" s="1">
        <v>11.377245508982</v>
      </c>
      <c r="M193" s="1">
        <v>7.1856287425150001</v>
      </c>
      <c r="N193" s="1">
        <v>72.161676646706994</v>
      </c>
      <c r="O193" s="8">
        <v>8.3032272469259993</v>
      </c>
    </row>
    <row r="194" spans="4:15" ht="26" x14ac:dyDescent="0.2">
      <c r="D194" s="59"/>
      <c r="E194" s="5" t="s">
        <v>45</v>
      </c>
      <c r="F194" s="51" t="s">
        <v>623</v>
      </c>
      <c r="G194" s="4">
        <v>90</v>
      </c>
      <c r="H194" s="10">
        <v>27.777777777777999</v>
      </c>
      <c r="I194" s="1">
        <v>18.888888888888999</v>
      </c>
      <c r="J194" s="1">
        <v>23.333333333333002</v>
      </c>
      <c r="K194" s="1">
        <v>14.444444444444001</v>
      </c>
      <c r="L194" s="1">
        <v>13.333333333333</v>
      </c>
      <c r="M194" s="1">
        <v>2.2222222222219998</v>
      </c>
      <c r="N194" s="1">
        <v>70.222222222222001</v>
      </c>
      <c r="O194" s="8">
        <v>7.2309847927969999</v>
      </c>
    </row>
    <row r="195" spans="4:15" ht="26" x14ac:dyDescent="0.2">
      <c r="D195" s="59"/>
      <c r="E195" s="5" t="s">
        <v>46</v>
      </c>
      <c r="F195" s="51" t="s">
        <v>624</v>
      </c>
      <c r="G195" s="4">
        <v>46</v>
      </c>
      <c r="H195" s="10">
        <v>47.826086956521998</v>
      </c>
      <c r="I195" s="1">
        <v>21.739130434783</v>
      </c>
      <c r="J195" s="1">
        <v>15.217391304348</v>
      </c>
      <c r="K195" s="1">
        <v>8.6956521739130004</v>
      </c>
      <c r="L195" s="1">
        <v>6.5217391304349999</v>
      </c>
      <c r="M195" s="2" t="s">
        <v>160</v>
      </c>
      <c r="N195" s="1">
        <v>67.130434782609001</v>
      </c>
      <c r="O195" s="8">
        <v>6.4553464341230002</v>
      </c>
    </row>
    <row r="196" spans="4:15" ht="26" x14ac:dyDescent="0.2">
      <c r="D196" s="59"/>
      <c r="E196" s="5" t="s">
        <v>47</v>
      </c>
      <c r="F196" s="51" t="s">
        <v>623</v>
      </c>
      <c r="G196" s="4">
        <v>68</v>
      </c>
      <c r="H196" s="10">
        <v>45.588235294118</v>
      </c>
      <c r="I196" s="1">
        <v>10.294117647059</v>
      </c>
      <c r="J196" s="1">
        <v>19.117647058824002</v>
      </c>
      <c r="K196" s="1">
        <v>14.705882352941</v>
      </c>
      <c r="L196" s="1">
        <v>5.8823529411760003</v>
      </c>
      <c r="M196" s="1">
        <v>4.4117647058819998</v>
      </c>
      <c r="N196" s="1">
        <v>68.882352941175995</v>
      </c>
      <c r="O196" s="8">
        <v>8.3264179676550008</v>
      </c>
    </row>
    <row r="197" spans="4:15" x14ac:dyDescent="0.2">
      <c r="D197" s="59"/>
      <c r="E197" s="5" t="s">
        <v>48</v>
      </c>
      <c r="F197" s="51" t="s">
        <v>624</v>
      </c>
      <c r="G197" s="4">
        <v>4</v>
      </c>
      <c r="H197" s="10">
        <v>75</v>
      </c>
      <c r="I197" s="1">
        <v>25</v>
      </c>
      <c r="J197" s="2" t="s">
        <v>160</v>
      </c>
      <c r="K197" s="2" t="s">
        <v>160</v>
      </c>
      <c r="L197" s="2" t="s">
        <v>160</v>
      </c>
      <c r="M197" s="2" t="s">
        <v>160</v>
      </c>
      <c r="N197" s="1">
        <v>63.25</v>
      </c>
      <c r="O197" s="8">
        <v>1.2583057392120001</v>
      </c>
    </row>
    <row r="198" spans="4:15" x14ac:dyDescent="0.2">
      <c r="D198" s="59"/>
      <c r="E198" s="5" t="s">
        <v>23</v>
      </c>
      <c r="F198" s="51" t="s">
        <v>623</v>
      </c>
      <c r="G198" s="4">
        <v>99</v>
      </c>
      <c r="H198" s="10">
        <v>22.222222222222001</v>
      </c>
      <c r="I198" s="1">
        <v>21.212121212121001</v>
      </c>
      <c r="J198" s="1">
        <v>21.212121212121001</v>
      </c>
      <c r="K198" s="1">
        <v>11.111111111111001</v>
      </c>
      <c r="L198" s="1">
        <v>19.191919191918998</v>
      </c>
      <c r="M198" s="1">
        <v>5.0505050505050004</v>
      </c>
      <c r="N198" s="1">
        <v>71.878787878788003</v>
      </c>
      <c r="O198" s="8">
        <v>8.2453112554619992</v>
      </c>
    </row>
    <row r="199" spans="4:15" x14ac:dyDescent="0.2">
      <c r="D199" s="58" t="s">
        <v>49</v>
      </c>
      <c r="E199" s="7" t="s">
        <v>50</v>
      </c>
      <c r="F199" s="50" t="s">
        <v>624</v>
      </c>
      <c r="G199" s="6">
        <v>39</v>
      </c>
      <c r="H199" s="14">
        <v>35.897435897435997</v>
      </c>
      <c r="I199" s="3">
        <v>20.512820512821001</v>
      </c>
      <c r="J199" s="3">
        <v>12.820512820513001</v>
      </c>
      <c r="K199" s="3">
        <v>23.076923076922998</v>
      </c>
      <c r="L199" s="3">
        <v>5.1282051282049999</v>
      </c>
      <c r="M199" s="3">
        <v>2.564102564103</v>
      </c>
      <c r="N199" s="3">
        <v>69.051282051282001</v>
      </c>
      <c r="O199" s="13">
        <v>7.5182189868440004</v>
      </c>
    </row>
    <row r="200" spans="4:15" x14ac:dyDescent="0.2">
      <c r="D200" s="59"/>
      <c r="E200" s="5" t="s">
        <v>51</v>
      </c>
      <c r="F200" s="51" t="s">
        <v>623</v>
      </c>
      <c r="G200" s="4">
        <v>185</v>
      </c>
      <c r="H200" s="10">
        <v>32.972972972972997</v>
      </c>
      <c r="I200" s="1">
        <v>20.540540540540999</v>
      </c>
      <c r="J200" s="1">
        <v>16.756756756756999</v>
      </c>
      <c r="K200" s="1">
        <v>16.216216216216001</v>
      </c>
      <c r="L200" s="1">
        <v>9.7297297297299998</v>
      </c>
      <c r="M200" s="1">
        <v>3.783783783784</v>
      </c>
      <c r="N200" s="1">
        <v>69.929729729729999</v>
      </c>
      <c r="O200" s="8">
        <v>7.8678233297590001</v>
      </c>
    </row>
    <row r="201" spans="4:15" x14ac:dyDescent="0.2">
      <c r="D201" s="59"/>
      <c r="E201" s="5" t="s">
        <v>52</v>
      </c>
      <c r="F201" s="51" t="s">
        <v>623</v>
      </c>
      <c r="G201" s="4">
        <v>324</v>
      </c>
      <c r="H201" s="10">
        <v>26.234567901235</v>
      </c>
      <c r="I201" s="1">
        <v>21.296296296295999</v>
      </c>
      <c r="J201" s="1">
        <v>22.83950617284</v>
      </c>
      <c r="K201" s="1">
        <v>16.666666666666998</v>
      </c>
      <c r="L201" s="1">
        <v>8.333333333333</v>
      </c>
      <c r="M201" s="1">
        <v>4.6296296296300001</v>
      </c>
      <c r="N201" s="1">
        <v>70.675925925925995</v>
      </c>
      <c r="O201" s="8">
        <v>7.613531261716</v>
      </c>
    </row>
    <row r="202" spans="4:15" x14ac:dyDescent="0.2">
      <c r="D202" s="59"/>
      <c r="E202" s="5" t="s">
        <v>53</v>
      </c>
      <c r="F202" s="51" t="s">
        <v>623</v>
      </c>
      <c r="G202" s="4">
        <v>491</v>
      </c>
      <c r="H202" s="10">
        <v>21.792260692464001</v>
      </c>
      <c r="I202" s="1">
        <v>18.737270875764001</v>
      </c>
      <c r="J202" s="1">
        <v>19.144602851323999</v>
      </c>
      <c r="K202" s="1">
        <v>20.570264765784</v>
      </c>
      <c r="L202" s="1">
        <v>13.849287169043</v>
      </c>
      <c r="M202" s="1">
        <v>5.9063136456210001</v>
      </c>
      <c r="N202" s="1">
        <v>72.183299389002002</v>
      </c>
      <c r="O202" s="8">
        <v>7.9774558697020002</v>
      </c>
    </row>
    <row r="203" spans="4:15" x14ac:dyDescent="0.2">
      <c r="D203" s="59"/>
      <c r="E203" s="5" t="s">
        <v>23</v>
      </c>
      <c r="F203" s="51" t="s">
        <v>624</v>
      </c>
      <c r="G203" s="4">
        <v>4</v>
      </c>
      <c r="H203" s="10">
        <v>25</v>
      </c>
      <c r="I203" s="1">
        <v>50</v>
      </c>
      <c r="J203" s="2" t="s">
        <v>160</v>
      </c>
      <c r="K203" s="2" t="s">
        <v>160</v>
      </c>
      <c r="L203" s="1">
        <v>25</v>
      </c>
      <c r="M203" s="2" t="s">
        <v>160</v>
      </c>
      <c r="N203" s="1">
        <v>69.25</v>
      </c>
      <c r="O203" s="8">
        <v>8.4212033977730005</v>
      </c>
    </row>
    <row r="204" spans="4:15" x14ac:dyDescent="0.2">
      <c r="D204" s="59"/>
      <c r="E204" s="5" t="s">
        <v>54</v>
      </c>
      <c r="F204" s="51" t="s">
        <v>623</v>
      </c>
      <c r="G204" s="4">
        <v>224</v>
      </c>
      <c r="H204" s="10">
        <v>33.482142857143003</v>
      </c>
      <c r="I204" s="1">
        <v>20.535714285714</v>
      </c>
      <c r="J204" s="1">
        <v>16.071428571428999</v>
      </c>
      <c r="K204" s="1">
        <v>17.410714285714</v>
      </c>
      <c r="L204" s="1">
        <v>8.9285714285710007</v>
      </c>
      <c r="M204" s="1">
        <v>3.5714285714290002</v>
      </c>
      <c r="N204" s="1">
        <v>69.776785714286007</v>
      </c>
      <c r="O204" s="8">
        <v>7.798711887923</v>
      </c>
    </row>
    <row r="205" spans="4:15" x14ac:dyDescent="0.2">
      <c r="D205" s="59"/>
      <c r="E205" s="5" t="s">
        <v>55</v>
      </c>
      <c r="F205" s="51" t="s">
        <v>623</v>
      </c>
      <c r="G205" s="4">
        <v>815</v>
      </c>
      <c r="H205" s="10">
        <v>23.558282208588999</v>
      </c>
      <c r="I205" s="1">
        <v>19.754601226994001</v>
      </c>
      <c r="J205" s="1">
        <v>20.613496932515002</v>
      </c>
      <c r="K205" s="1">
        <v>19.018404907975</v>
      </c>
      <c r="L205" s="1">
        <v>11.656441717790999</v>
      </c>
      <c r="M205" s="1">
        <v>5.3987730061350003</v>
      </c>
      <c r="N205" s="1">
        <v>71.584049079755005</v>
      </c>
      <c r="O205" s="8">
        <v>7.8647967431370001</v>
      </c>
    </row>
    <row r="206" spans="4:15" ht="26" x14ac:dyDescent="0.2">
      <c r="D206" s="58" t="s">
        <v>56</v>
      </c>
      <c r="E206" s="7" t="s">
        <v>57</v>
      </c>
      <c r="F206" s="50" t="s">
        <v>624</v>
      </c>
      <c r="G206" s="6">
        <v>8</v>
      </c>
      <c r="H206" s="14">
        <v>62.5</v>
      </c>
      <c r="I206" s="3">
        <v>12.5</v>
      </c>
      <c r="J206" s="3">
        <v>12.5</v>
      </c>
      <c r="K206" s="3">
        <v>12.5</v>
      </c>
      <c r="L206" s="9" t="s">
        <v>160</v>
      </c>
      <c r="M206" s="9" t="s">
        <v>160</v>
      </c>
      <c r="N206" s="3">
        <v>65.75</v>
      </c>
      <c r="O206" s="13">
        <v>6.9641941385920001</v>
      </c>
    </row>
    <row r="207" spans="4:15" ht="26" x14ac:dyDescent="0.2">
      <c r="D207" s="59"/>
      <c r="E207" s="5" t="s">
        <v>58</v>
      </c>
      <c r="F207" s="51" t="s">
        <v>623</v>
      </c>
      <c r="G207" s="4">
        <v>61</v>
      </c>
      <c r="H207" s="10">
        <v>39.344262295081997</v>
      </c>
      <c r="I207" s="1">
        <v>18.032786885246001</v>
      </c>
      <c r="J207" s="1">
        <v>22.950819672131001</v>
      </c>
      <c r="K207" s="1">
        <v>9.83606557377</v>
      </c>
      <c r="L207" s="1">
        <v>9.83606557377</v>
      </c>
      <c r="M207" s="2" t="s">
        <v>160</v>
      </c>
      <c r="N207" s="1">
        <v>68.065573770491994</v>
      </c>
      <c r="O207" s="8">
        <v>6.6680053300789996</v>
      </c>
    </row>
    <row r="208" spans="4:15" x14ac:dyDescent="0.2">
      <c r="D208" s="59"/>
      <c r="E208" s="5" t="s">
        <v>59</v>
      </c>
      <c r="F208" s="51" t="s">
        <v>624</v>
      </c>
      <c r="G208" s="4">
        <v>18</v>
      </c>
      <c r="H208" s="10">
        <v>44.444444444444002</v>
      </c>
      <c r="I208" s="1">
        <v>16.666666666666998</v>
      </c>
      <c r="J208" s="1">
        <v>5.5555555555560003</v>
      </c>
      <c r="K208" s="1">
        <v>33.333333333333002</v>
      </c>
      <c r="L208" s="2" t="s">
        <v>160</v>
      </c>
      <c r="M208" s="2" t="s">
        <v>160</v>
      </c>
      <c r="N208" s="1">
        <v>68.166666666666998</v>
      </c>
      <c r="O208" s="8">
        <v>6.8620868031609996</v>
      </c>
    </row>
    <row r="209" spans="4:15" x14ac:dyDescent="0.2">
      <c r="D209" s="59"/>
      <c r="E209" s="5" t="s">
        <v>60</v>
      </c>
      <c r="F209" s="51" t="s">
        <v>623</v>
      </c>
      <c r="G209" s="4">
        <v>147</v>
      </c>
      <c r="H209" s="10">
        <v>62.585034013604997</v>
      </c>
      <c r="I209" s="1">
        <v>9.5238095238099998</v>
      </c>
      <c r="J209" s="1">
        <v>10.884353741497</v>
      </c>
      <c r="K209" s="1">
        <v>8.8435374149660007</v>
      </c>
      <c r="L209" s="1">
        <v>5.4421768707479998</v>
      </c>
      <c r="M209" s="1">
        <v>2.7210884353739999</v>
      </c>
      <c r="N209" s="1">
        <v>66.306122448980005</v>
      </c>
      <c r="O209" s="8">
        <v>7.3667266060990002</v>
      </c>
    </row>
    <row r="210" spans="4:15" ht="26" x14ac:dyDescent="0.2">
      <c r="D210" s="59"/>
      <c r="E210" s="5" t="s">
        <v>61</v>
      </c>
      <c r="F210" s="51" t="s">
        <v>623</v>
      </c>
      <c r="G210" s="4">
        <v>85</v>
      </c>
      <c r="H210" s="10">
        <v>55.294117647058997</v>
      </c>
      <c r="I210" s="1">
        <v>22.352941176470999</v>
      </c>
      <c r="J210" s="1">
        <v>15.294117647059</v>
      </c>
      <c r="K210" s="1">
        <v>3.5294117647059999</v>
      </c>
      <c r="L210" s="1">
        <v>2.352941176471</v>
      </c>
      <c r="M210" s="1">
        <v>1.1764705882349999</v>
      </c>
      <c r="N210" s="1">
        <v>65.8</v>
      </c>
      <c r="O210" s="8">
        <v>5.793674711845</v>
      </c>
    </row>
    <row r="211" spans="4:15" x14ac:dyDescent="0.2">
      <c r="D211" s="59"/>
      <c r="E211" s="5" t="s">
        <v>62</v>
      </c>
      <c r="F211" s="51" t="s">
        <v>623</v>
      </c>
      <c r="G211" s="4">
        <v>722</v>
      </c>
      <c r="H211" s="10">
        <v>12.603878116342999</v>
      </c>
      <c r="I211" s="1">
        <v>22.299168975069001</v>
      </c>
      <c r="J211" s="1">
        <v>22.022160664819999</v>
      </c>
      <c r="K211" s="1">
        <v>22.853185595568</v>
      </c>
      <c r="L211" s="1">
        <v>13.711911357341</v>
      </c>
      <c r="M211" s="1">
        <v>6.5096952908589998</v>
      </c>
      <c r="N211" s="1">
        <v>73.209141274237993</v>
      </c>
      <c r="O211" s="8">
        <v>7.4522446020180002</v>
      </c>
    </row>
    <row r="212" spans="4:15" x14ac:dyDescent="0.2">
      <c r="D212" s="59"/>
      <c r="E212" s="5" t="s">
        <v>23</v>
      </c>
      <c r="F212" s="51" t="s">
        <v>624</v>
      </c>
      <c r="G212" s="4">
        <v>2</v>
      </c>
      <c r="H212" s="10">
        <v>50</v>
      </c>
      <c r="I212" s="2" t="s">
        <v>160</v>
      </c>
      <c r="J212" s="2" t="s">
        <v>160</v>
      </c>
      <c r="K212" s="2" t="s">
        <v>160</v>
      </c>
      <c r="L212" s="1">
        <v>50</v>
      </c>
      <c r="M212" s="2" t="s">
        <v>160</v>
      </c>
      <c r="N212" s="1">
        <v>73</v>
      </c>
      <c r="O212" s="8">
        <v>14.142135623731001</v>
      </c>
    </row>
    <row r="213" spans="4:15" ht="26" x14ac:dyDescent="0.2">
      <c r="D213" s="59"/>
      <c r="E213" s="5" t="s">
        <v>63</v>
      </c>
      <c r="F213" s="51" t="s">
        <v>623</v>
      </c>
      <c r="G213" s="4">
        <v>319</v>
      </c>
      <c r="H213" s="10">
        <v>55.172413793102997</v>
      </c>
      <c r="I213" s="1">
        <v>15.047021943574</v>
      </c>
      <c r="J213" s="1">
        <v>14.106583072099999</v>
      </c>
      <c r="K213" s="1">
        <v>9.0909090909089993</v>
      </c>
      <c r="L213" s="1">
        <v>5.0156739811910001</v>
      </c>
      <c r="M213" s="1">
        <v>1.5673981191220001</v>
      </c>
      <c r="N213" s="1">
        <v>66.598746081504999</v>
      </c>
      <c r="O213" s="8">
        <v>6.8217741238130003</v>
      </c>
    </row>
    <row r="214" spans="4:15" ht="26" x14ac:dyDescent="0.2">
      <c r="D214" s="58" t="s">
        <v>64</v>
      </c>
      <c r="E214" s="7" t="s">
        <v>57</v>
      </c>
      <c r="F214" s="50" t="s">
        <v>624</v>
      </c>
      <c r="G214" s="6">
        <v>21</v>
      </c>
      <c r="H214" s="14">
        <v>23.809523809523998</v>
      </c>
      <c r="I214" s="3">
        <v>9.5238095238099998</v>
      </c>
      <c r="J214" s="3">
        <v>14.285714285714</v>
      </c>
      <c r="K214" s="3">
        <v>23.809523809523998</v>
      </c>
      <c r="L214" s="3">
        <v>14.285714285714</v>
      </c>
      <c r="M214" s="3">
        <v>14.285714285714</v>
      </c>
      <c r="N214" s="3">
        <v>73.809523809523995</v>
      </c>
      <c r="O214" s="13">
        <v>9.2661699078909994</v>
      </c>
    </row>
    <row r="215" spans="4:15" ht="26" x14ac:dyDescent="0.2">
      <c r="D215" s="59"/>
      <c r="E215" s="5" t="s">
        <v>58</v>
      </c>
      <c r="F215" s="51" t="s">
        <v>623</v>
      </c>
      <c r="G215" s="4">
        <v>103</v>
      </c>
      <c r="H215" s="10">
        <v>25.242718446602002</v>
      </c>
      <c r="I215" s="1">
        <v>16.504854368932001</v>
      </c>
      <c r="J215" s="1">
        <v>23.300970873786</v>
      </c>
      <c r="K215" s="1">
        <v>17.475728155340001</v>
      </c>
      <c r="L215" s="1">
        <v>14.563106796116999</v>
      </c>
      <c r="M215" s="1">
        <v>2.9126213592229999</v>
      </c>
      <c r="N215" s="1">
        <v>71.446601941748</v>
      </c>
      <c r="O215" s="8">
        <v>7.8174367136149998</v>
      </c>
    </row>
    <row r="216" spans="4:15" x14ac:dyDescent="0.2">
      <c r="D216" s="59"/>
      <c r="E216" s="5" t="s">
        <v>59</v>
      </c>
      <c r="F216" s="51" t="s">
        <v>624</v>
      </c>
      <c r="G216" s="4">
        <v>43</v>
      </c>
      <c r="H216" s="10">
        <v>16.279069767442</v>
      </c>
      <c r="I216" s="1">
        <v>13.953488372093</v>
      </c>
      <c r="J216" s="1">
        <v>16.279069767442</v>
      </c>
      <c r="K216" s="1">
        <v>30.232558139535001</v>
      </c>
      <c r="L216" s="1">
        <v>13.953488372093</v>
      </c>
      <c r="M216" s="1">
        <v>9.3023255813949994</v>
      </c>
      <c r="N216" s="1">
        <v>74.279069767441996</v>
      </c>
      <c r="O216" s="8">
        <v>8.0868075441990008</v>
      </c>
    </row>
    <row r="217" spans="4:15" x14ac:dyDescent="0.2">
      <c r="D217" s="59"/>
      <c r="E217" s="5" t="s">
        <v>60</v>
      </c>
      <c r="F217" s="51" t="s">
        <v>623</v>
      </c>
      <c r="G217" s="4">
        <v>697</v>
      </c>
      <c r="H217" s="10">
        <v>25.824964131994001</v>
      </c>
      <c r="I217" s="1">
        <v>22.094691535151</v>
      </c>
      <c r="J217" s="1">
        <v>19.655667144907</v>
      </c>
      <c r="K217" s="1">
        <v>18.364418938307001</v>
      </c>
      <c r="L217" s="1">
        <v>9.3256814921090001</v>
      </c>
      <c r="M217" s="1">
        <v>4.7345767575320004</v>
      </c>
      <c r="N217" s="1">
        <v>70.784791965566995</v>
      </c>
      <c r="O217" s="8">
        <v>7.68018412237</v>
      </c>
    </row>
    <row r="218" spans="4:15" ht="26" x14ac:dyDescent="0.2">
      <c r="D218" s="59"/>
      <c r="E218" s="5" t="s">
        <v>61</v>
      </c>
      <c r="F218" s="51" t="s">
        <v>623</v>
      </c>
      <c r="G218" s="4">
        <v>160</v>
      </c>
      <c r="H218" s="10">
        <v>30</v>
      </c>
      <c r="I218" s="1">
        <v>18.75</v>
      </c>
      <c r="J218" s="1">
        <v>19.375</v>
      </c>
      <c r="K218" s="1">
        <v>15</v>
      </c>
      <c r="L218" s="1">
        <v>13.125</v>
      </c>
      <c r="M218" s="1">
        <v>3.75</v>
      </c>
      <c r="N218" s="1">
        <v>70.743750000000006</v>
      </c>
      <c r="O218" s="8">
        <v>7.9923287709149999</v>
      </c>
    </row>
    <row r="219" spans="4:15" ht="26" x14ac:dyDescent="0.2">
      <c r="D219" s="59"/>
      <c r="E219" s="5" t="s">
        <v>65</v>
      </c>
      <c r="F219" s="51" t="s">
        <v>624</v>
      </c>
      <c r="G219" s="4">
        <v>16</v>
      </c>
      <c r="H219" s="10">
        <v>12.5</v>
      </c>
      <c r="I219" s="2" t="s">
        <v>160</v>
      </c>
      <c r="J219" s="1">
        <v>6.25</v>
      </c>
      <c r="K219" s="1">
        <v>25</v>
      </c>
      <c r="L219" s="1">
        <v>37.5</v>
      </c>
      <c r="M219" s="1">
        <v>18.75</v>
      </c>
      <c r="N219" s="1">
        <v>79.0625</v>
      </c>
      <c r="O219" s="8">
        <v>8.4496055134739994</v>
      </c>
    </row>
    <row r="220" spans="4:15" x14ac:dyDescent="0.2">
      <c r="D220" s="59"/>
      <c r="E220" s="5" t="s">
        <v>23</v>
      </c>
      <c r="F220" s="51" t="s">
        <v>624</v>
      </c>
      <c r="G220" s="4">
        <v>3</v>
      </c>
      <c r="H220" s="17" t="s">
        <v>160</v>
      </c>
      <c r="I220" s="2" t="s">
        <v>160</v>
      </c>
      <c r="J220" s="1">
        <v>33.333333333333002</v>
      </c>
      <c r="K220" s="1">
        <v>66.666666666666998</v>
      </c>
      <c r="L220" s="2" t="s">
        <v>160</v>
      </c>
      <c r="M220" s="2" t="s">
        <v>160</v>
      </c>
      <c r="N220" s="1">
        <v>74.666666666666998</v>
      </c>
      <c r="O220" s="8">
        <v>0.57735026918999999</v>
      </c>
    </row>
    <row r="221" spans="4:15" ht="26" x14ac:dyDescent="0.2">
      <c r="D221" s="59"/>
      <c r="E221" s="5" t="s">
        <v>66</v>
      </c>
      <c r="F221" s="51" t="s">
        <v>623</v>
      </c>
      <c r="G221" s="4">
        <v>1024</v>
      </c>
      <c r="H221" s="10">
        <v>25.9765625</v>
      </c>
      <c r="I221" s="1">
        <v>20.41015625</v>
      </c>
      <c r="J221" s="1">
        <v>19.7265625</v>
      </c>
      <c r="K221" s="1">
        <v>18.359375</v>
      </c>
      <c r="L221" s="1">
        <v>10.7421875</v>
      </c>
      <c r="M221" s="1">
        <v>4.78515625</v>
      </c>
      <c r="N221" s="1">
        <v>71.0537109375</v>
      </c>
      <c r="O221" s="8">
        <v>7.8223209898389996</v>
      </c>
    </row>
    <row r="222" spans="4:15" x14ac:dyDescent="0.2">
      <c r="D222" s="58" t="s">
        <v>67</v>
      </c>
      <c r="E222" s="7" t="s">
        <v>68</v>
      </c>
      <c r="F222" s="50" t="s">
        <v>623</v>
      </c>
      <c r="G222" s="6">
        <v>483</v>
      </c>
      <c r="H222" s="14">
        <v>27.122153209109999</v>
      </c>
      <c r="I222" s="3">
        <v>21.532091097308001</v>
      </c>
      <c r="J222" s="3">
        <v>19.047619047619001</v>
      </c>
      <c r="K222" s="3">
        <v>19.668737060041</v>
      </c>
      <c r="L222" s="3">
        <v>8.074534161491</v>
      </c>
      <c r="M222" s="3">
        <v>4.5548654244310001</v>
      </c>
      <c r="N222" s="3">
        <v>70.619047619048004</v>
      </c>
      <c r="O222" s="13">
        <v>7.5371699623459998</v>
      </c>
    </row>
    <row r="223" spans="4:15" x14ac:dyDescent="0.2">
      <c r="D223" s="59"/>
      <c r="E223" s="5" t="s">
        <v>69</v>
      </c>
      <c r="F223" s="51" t="s">
        <v>623</v>
      </c>
      <c r="G223" s="4">
        <v>168</v>
      </c>
      <c r="H223" s="10">
        <v>25</v>
      </c>
      <c r="I223" s="1">
        <v>21.428571428571001</v>
      </c>
      <c r="J223" s="1">
        <v>20.238095238094999</v>
      </c>
      <c r="K223" s="1">
        <v>21.428571428571001</v>
      </c>
      <c r="L223" s="1">
        <v>9.5238095238099998</v>
      </c>
      <c r="M223" s="1">
        <v>2.3809523809519999</v>
      </c>
      <c r="N223" s="1">
        <v>70.779761904761997</v>
      </c>
      <c r="O223" s="8">
        <v>6.9017272811910004</v>
      </c>
    </row>
    <row r="224" spans="4:15" ht="26" x14ac:dyDescent="0.2">
      <c r="D224" s="59"/>
      <c r="E224" s="5" t="s">
        <v>70</v>
      </c>
      <c r="F224" s="51" t="s">
        <v>623</v>
      </c>
      <c r="G224" s="4">
        <v>470</v>
      </c>
      <c r="H224" s="10">
        <v>27.872340425531998</v>
      </c>
      <c r="I224" s="1">
        <v>21.489361702128001</v>
      </c>
      <c r="J224" s="1">
        <v>19.574468085105998</v>
      </c>
      <c r="K224" s="1">
        <v>18.723404255319</v>
      </c>
      <c r="L224" s="1">
        <v>8.9361702127659992</v>
      </c>
      <c r="M224" s="1">
        <v>3.4042553191490001</v>
      </c>
      <c r="N224" s="1">
        <v>70.395744680850996</v>
      </c>
      <c r="O224" s="8">
        <v>7.322074503214</v>
      </c>
    </row>
    <row r="225" spans="4:15" ht="26" x14ac:dyDescent="0.2">
      <c r="D225" s="59"/>
      <c r="E225" s="5" t="s">
        <v>71</v>
      </c>
      <c r="F225" s="51" t="s">
        <v>623</v>
      </c>
      <c r="G225" s="4">
        <v>67</v>
      </c>
      <c r="H225" s="10">
        <v>38.805970149254001</v>
      </c>
      <c r="I225" s="1">
        <v>17.910447761194</v>
      </c>
      <c r="J225" s="1">
        <v>14.925373134328</v>
      </c>
      <c r="K225" s="1">
        <v>16.417910447760999</v>
      </c>
      <c r="L225" s="1">
        <v>8.9552238805969999</v>
      </c>
      <c r="M225" s="1">
        <v>2.985074626866</v>
      </c>
      <c r="N225" s="1">
        <v>69.194029850746006</v>
      </c>
      <c r="O225" s="8">
        <v>7.7757174588010001</v>
      </c>
    </row>
    <row r="226" spans="4:15" x14ac:dyDescent="0.2">
      <c r="D226" s="59"/>
      <c r="E226" s="5" t="s">
        <v>72</v>
      </c>
      <c r="F226" s="51" t="s">
        <v>623</v>
      </c>
      <c r="G226" s="4">
        <v>314</v>
      </c>
      <c r="H226" s="10">
        <v>26.114649681528999</v>
      </c>
      <c r="I226" s="1">
        <v>21.019108280255001</v>
      </c>
      <c r="J226" s="1">
        <v>20.063694267515999</v>
      </c>
      <c r="K226" s="1">
        <v>22.611464968153001</v>
      </c>
      <c r="L226" s="1">
        <v>7.6433121019110004</v>
      </c>
      <c r="M226" s="1">
        <v>2.5477707006369998</v>
      </c>
      <c r="N226" s="1">
        <v>70.5</v>
      </c>
      <c r="O226" s="8">
        <v>7.1426586006179997</v>
      </c>
    </row>
    <row r="227" spans="4:15" x14ac:dyDescent="0.2">
      <c r="D227" s="59"/>
      <c r="E227" s="5" t="s">
        <v>73</v>
      </c>
      <c r="F227" s="51" t="s">
        <v>623</v>
      </c>
      <c r="G227" s="4">
        <v>187</v>
      </c>
      <c r="H227" s="10">
        <v>23.529411764706001</v>
      </c>
      <c r="I227" s="1">
        <v>25.133689839572</v>
      </c>
      <c r="J227" s="1">
        <v>17.647058823529001</v>
      </c>
      <c r="K227" s="1">
        <v>21.390374331551001</v>
      </c>
      <c r="L227" s="1">
        <v>8.5561497326199998</v>
      </c>
      <c r="M227" s="1">
        <v>3.7433155080209999</v>
      </c>
      <c r="N227" s="1">
        <v>70.786096256684004</v>
      </c>
      <c r="O227" s="8">
        <v>7.3570403156250004</v>
      </c>
    </row>
    <row r="228" spans="4:15" ht="26" x14ac:dyDescent="0.2">
      <c r="D228" s="59"/>
      <c r="E228" s="5" t="s">
        <v>74</v>
      </c>
      <c r="F228" s="51" t="s">
        <v>623</v>
      </c>
      <c r="G228" s="4">
        <v>472</v>
      </c>
      <c r="H228" s="10">
        <v>25.635593220339</v>
      </c>
      <c r="I228" s="1">
        <v>19.491525423729001</v>
      </c>
      <c r="J228" s="1">
        <v>19.703389830508002</v>
      </c>
      <c r="K228" s="1">
        <v>16.313559322033999</v>
      </c>
      <c r="L228" s="1">
        <v>13.135593220339</v>
      </c>
      <c r="M228" s="1">
        <v>5.7203389830509996</v>
      </c>
      <c r="N228" s="1">
        <v>71.480932203389997</v>
      </c>
      <c r="O228" s="8">
        <v>8.2690721951009998</v>
      </c>
    </row>
    <row r="229" spans="4:15" x14ac:dyDescent="0.2">
      <c r="D229" s="59"/>
      <c r="E229" s="5" t="s">
        <v>36</v>
      </c>
      <c r="F229" s="51" t="s">
        <v>624</v>
      </c>
      <c r="G229" s="4">
        <v>28</v>
      </c>
      <c r="H229" s="10">
        <v>32.142857142856997</v>
      </c>
      <c r="I229" s="1">
        <v>10.714285714286</v>
      </c>
      <c r="J229" s="1">
        <v>17.857142857143</v>
      </c>
      <c r="K229" s="1">
        <v>14.285714285714</v>
      </c>
      <c r="L229" s="1">
        <v>14.285714285714</v>
      </c>
      <c r="M229" s="1">
        <v>10.714285714286</v>
      </c>
      <c r="N229" s="1">
        <v>72.321428571428996</v>
      </c>
      <c r="O229" s="8">
        <v>9.5570550687600004</v>
      </c>
    </row>
    <row r="230" spans="4:15" x14ac:dyDescent="0.2">
      <c r="D230" s="59"/>
      <c r="E230" s="5" t="s">
        <v>23</v>
      </c>
      <c r="F230" s="51" t="s">
        <v>624</v>
      </c>
      <c r="G230" s="4">
        <v>6</v>
      </c>
      <c r="H230" s="17" t="s">
        <v>160</v>
      </c>
      <c r="I230" s="2" t="s">
        <v>160</v>
      </c>
      <c r="J230" s="1">
        <v>33.333333333333002</v>
      </c>
      <c r="K230" s="1">
        <v>16.666666666666998</v>
      </c>
      <c r="L230" s="1">
        <v>33.333333333333002</v>
      </c>
      <c r="M230" s="1">
        <v>16.666666666666998</v>
      </c>
      <c r="N230" s="1">
        <v>78.166666666666998</v>
      </c>
      <c r="O230" s="8">
        <v>7.2226495600070004</v>
      </c>
    </row>
    <row r="231" spans="4:15" ht="26" x14ac:dyDescent="0.2">
      <c r="D231" s="58" t="s">
        <v>75</v>
      </c>
      <c r="E231" s="7" t="s">
        <v>76</v>
      </c>
      <c r="F231" s="50" t="s">
        <v>624</v>
      </c>
      <c r="G231" s="6">
        <v>32</v>
      </c>
      <c r="H231" s="14">
        <v>34.375</v>
      </c>
      <c r="I231" s="3">
        <v>25</v>
      </c>
      <c r="J231" s="3">
        <v>21.875</v>
      </c>
      <c r="K231" s="3">
        <v>12.5</v>
      </c>
      <c r="L231" s="3">
        <v>6.25</v>
      </c>
      <c r="M231" s="9" t="s">
        <v>160</v>
      </c>
      <c r="N231" s="3">
        <v>67.875</v>
      </c>
      <c r="O231" s="13">
        <v>6.699783337855</v>
      </c>
    </row>
    <row r="232" spans="4:15" x14ac:dyDescent="0.2">
      <c r="D232" s="59"/>
      <c r="E232" s="5" t="s">
        <v>77</v>
      </c>
      <c r="F232" s="51" t="s">
        <v>623</v>
      </c>
      <c r="G232" s="4">
        <v>60</v>
      </c>
      <c r="H232" s="10">
        <v>33.333333333333002</v>
      </c>
      <c r="I232" s="1">
        <v>15</v>
      </c>
      <c r="J232" s="1">
        <v>28.333333333333002</v>
      </c>
      <c r="K232" s="1">
        <v>13.333333333333</v>
      </c>
      <c r="L232" s="1">
        <v>8.333333333333</v>
      </c>
      <c r="M232" s="1">
        <v>1.666666666667</v>
      </c>
      <c r="N232" s="1">
        <v>69.533333333333005</v>
      </c>
      <c r="O232" s="8">
        <v>6.8555721903059998</v>
      </c>
    </row>
    <row r="233" spans="4:15" x14ac:dyDescent="0.2">
      <c r="D233" s="59"/>
      <c r="E233" s="5" t="s">
        <v>78</v>
      </c>
      <c r="F233" s="51" t="s">
        <v>623</v>
      </c>
      <c r="G233" s="4">
        <v>82</v>
      </c>
      <c r="H233" s="10">
        <v>36.585365853658999</v>
      </c>
      <c r="I233" s="1">
        <v>23.170731707317</v>
      </c>
      <c r="J233" s="1">
        <v>14.634146341463</v>
      </c>
      <c r="K233" s="1">
        <v>19.512195121950999</v>
      </c>
      <c r="L233" s="1">
        <v>3.6585365853659999</v>
      </c>
      <c r="M233" s="1">
        <v>2.4390243902440001</v>
      </c>
      <c r="N233" s="1">
        <v>68.560975609755999</v>
      </c>
      <c r="O233" s="8">
        <v>7.156275948857</v>
      </c>
    </row>
    <row r="234" spans="4:15" ht="26" x14ac:dyDescent="0.2">
      <c r="D234" s="59"/>
      <c r="E234" s="5" t="s">
        <v>79</v>
      </c>
      <c r="F234" s="51" t="s">
        <v>624</v>
      </c>
      <c r="G234" s="4">
        <v>11</v>
      </c>
      <c r="H234" s="10">
        <v>36.363636363635997</v>
      </c>
      <c r="I234" s="1">
        <v>9.0909090909089993</v>
      </c>
      <c r="J234" s="1">
        <v>36.363636363635997</v>
      </c>
      <c r="K234" s="1">
        <v>9.0909090909089993</v>
      </c>
      <c r="L234" s="1">
        <v>9.0909090909089993</v>
      </c>
      <c r="M234" s="2" t="s">
        <v>160</v>
      </c>
      <c r="N234" s="1">
        <v>68.636363636363996</v>
      </c>
      <c r="O234" s="8">
        <v>7.1172006754439998</v>
      </c>
    </row>
    <row r="235" spans="4:15" ht="26" x14ac:dyDescent="0.2">
      <c r="D235" s="59"/>
      <c r="E235" s="5" t="s">
        <v>80</v>
      </c>
      <c r="F235" s="51" t="s">
        <v>624</v>
      </c>
      <c r="G235" s="4">
        <v>35</v>
      </c>
      <c r="H235" s="10">
        <v>42.857142857143003</v>
      </c>
      <c r="I235" s="1">
        <v>5.7142857142860004</v>
      </c>
      <c r="J235" s="1">
        <v>22.857142857143</v>
      </c>
      <c r="K235" s="1">
        <v>20</v>
      </c>
      <c r="L235" s="1">
        <v>8.5714285714289993</v>
      </c>
      <c r="M235" s="2" t="s">
        <v>160</v>
      </c>
      <c r="N235" s="1">
        <v>69.171428571429004</v>
      </c>
      <c r="O235" s="8">
        <v>6.989427790623</v>
      </c>
    </row>
    <row r="236" spans="4:15" ht="26" x14ac:dyDescent="0.2">
      <c r="D236" s="59"/>
      <c r="E236" s="5" t="s">
        <v>81</v>
      </c>
      <c r="F236" s="51" t="s">
        <v>624</v>
      </c>
      <c r="G236" s="4">
        <v>48</v>
      </c>
      <c r="H236" s="10">
        <v>29.166666666666998</v>
      </c>
      <c r="I236" s="1">
        <v>20.833333333333002</v>
      </c>
      <c r="J236" s="1">
        <v>22.916666666666998</v>
      </c>
      <c r="K236" s="1">
        <v>16.666666666666998</v>
      </c>
      <c r="L236" s="1">
        <v>10.416666666667</v>
      </c>
      <c r="M236" s="2" t="s">
        <v>160</v>
      </c>
      <c r="N236" s="1">
        <v>70</v>
      </c>
      <c r="O236" s="8">
        <v>6.8665082953569998</v>
      </c>
    </row>
    <row r="237" spans="4:15" ht="26" x14ac:dyDescent="0.2">
      <c r="D237" s="59"/>
      <c r="E237" s="5" t="s">
        <v>82</v>
      </c>
      <c r="F237" s="51" t="s">
        <v>624</v>
      </c>
      <c r="G237" s="4">
        <v>39</v>
      </c>
      <c r="H237" s="10">
        <v>41.025641025641001</v>
      </c>
      <c r="I237" s="1">
        <v>30.769230769231001</v>
      </c>
      <c r="J237" s="1">
        <v>17.948717948717999</v>
      </c>
      <c r="K237" s="1">
        <v>7.6923076923079998</v>
      </c>
      <c r="L237" s="1">
        <v>2.564102564103</v>
      </c>
      <c r="M237" s="2" t="s">
        <v>160</v>
      </c>
      <c r="N237" s="1">
        <v>66.846153846153996</v>
      </c>
      <c r="O237" s="8">
        <v>5.023829853484</v>
      </c>
    </row>
    <row r="238" spans="4:15" ht="26" x14ac:dyDescent="0.2">
      <c r="D238" s="59"/>
      <c r="E238" s="5" t="s">
        <v>83</v>
      </c>
      <c r="F238" s="51" t="s">
        <v>624</v>
      </c>
      <c r="G238" s="4">
        <v>12</v>
      </c>
      <c r="H238" s="10">
        <v>50</v>
      </c>
      <c r="I238" s="1">
        <v>8.333333333333</v>
      </c>
      <c r="J238" s="1">
        <v>16.666666666666998</v>
      </c>
      <c r="K238" s="1">
        <v>16.666666666666998</v>
      </c>
      <c r="L238" s="1">
        <v>8.333333333333</v>
      </c>
      <c r="M238" s="2" t="s">
        <v>160</v>
      </c>
      <c r="N238" s="1">
        <v>67.416666666666998</v>
      </c>
      <c r="O238" s="8">
        <v>6.9473125390439998</v>
      </c>
    </row>
    <row r="239" spans="4:15" x14ac:dyDescent="0.2">
      <c r="D239" s="59"/>
      <c r="E239" s="5" t="s">
        <v>84</v>
      </c>
      <c r="F239" s="51" t="s">
        <v>624</v>
      </c>
      <c r="G239" s="4">
        <v>15</v>
      </c>
      <c r="H239" s="10">
        <v>20</v>
      </c>
      <c r="I239" s="1">
        <v>6.666666666667</v>
      </c>
      <c r="J239" s="1">
        <v>13.333333333333</v>
      </c>
      <c r="K239" s="1">
        <v>33.333333333333002</v>
      </c>
      <c r="L239" s="1">
        <v>26.666666666666998</v>
      </c>
      <c r="M239" s="2" t="s">
        <v>160</v>
      </c>
      <c r="N239" s="1">
        <v>73.733333333332993</v>
      </c>
      <c r="O239" s="8">
        <v>8.2068496362720005</v>
      </c>
    </row>
    <row r="240" spans="4:15" x14ac:dyDescent="0.2">
      <c r="D240" s="59"/>
      <c r="E240" s="5" t="s">
        <v>85</v>
      </c>
      <c r="F240" s="51" t="s">
        <v>624</v>
      </c>
      <c r="G240" s="4">
        <v>5</v>
      </c>
      <c r="H240" s="10">
        <v>80</v>
      </c>
      <c r="I240" s="2" t="s">
        <v>160</v>
      </c>
      <c r="J240" s="1">
        <v>20</v>
      </c>
      <c r="K240" s="2" t="s">
        <v>160</v>
      </c>
      <c r="L240" s="2" t="s">
        <v>160</v>
      </c>
      <c r="M240" s="2" t="s">
        <v>160</v>
      </c>
      <c r="N240" s="1">
        <v>63.8</v>
      </c>
      <c r="O240" s="8">
        <v>5.8051701094799997</v>
      </c>
    </row>
    <row r="241" spans="4:15" x14ac:dyDescent="0.2">
      <c r="D241" s="59"/>
      <c r="E241" s="5" t="s">
        <v>86</v>
      </c>
      <c r="F241" s="51" t="s">
        <v>623</v>
      </c>
      <c r="G241" s="4">
        <v>87</v>
      </c>
      <c r="H241" s="10">
        <v>27.586206896552</v>
      </c>
      <c r="I241" s="1">
        <v>13.793103448276</v>
      </c>
      <c r="J241" s="1">
        <v>19.540229885056998</v>
      </c>
      <c r="K241" s="1">
        <v>20.689655172414</v>
      </c>
      <c r="L241" s="1">
        <v>14.942528735631999</v>
      </c>
      <c r="M241" s="1">
        <v>3.4482758620689999</v>
      </c>
      <c r="N241" s="1">
        <v>71.448275862068996</v>
      </c>
      <c r="O241" s="8">
        <v>8.0098175525629998</v>
      </c>
    </row>
    <row r="242" spans="4:15" ht="26" x14ac:dyDescent="0.2">
      <c r="D242" s="59"/>
      <c r="E242" s="5" t="s">
        <v>87</v>
      </c>
      <c r="F242" s="51" t="s">
        <v>623</v>
      </c>
      <c r="G242" s="4">
        <v>118</v>
      </c>
      <c r="H242" s="10">
        <v>31.355932203390001</v>
      </c>
      <c r="I242" s="1">
        <v>25.423728813558998</v>
      </c>
      <c r="J242" s="1">
        <v>16.949152542373</v>
      </c>
      <c r="K242" s="1">
        <v>13.559322033898001</v>
      </c>
      <c r="L242" s="1">
        <v>11.016949152542001</v>
      </c>
      <c r="M242" s="1">
        <v>1.6949152542370001</v>
      </c>
      <c r="N242" s="1">
        <v>69.618644067797007</v>
      </c>
      <c r="O242" s="8">
        <v>7.2429387853479996</v>
      </c>
    </row>
    <row r="243" spans="4:15" x14ac:dyDescent="0.2">
      <c r="D243" s="59"/>
      <c r="E243" s="5" t="s">
        <v>36</v>
      </c>
      <c r="F243" s="51" t="s">
        <v>624</v>
      </c>
      <c r="G243" s="4">
        <v>47</v>
      </c>
      <c r="H243" s="10">
        <v>40.425531914894002</v>
      </c>
      <c r="I243" s="1">
        <v>10.638297872340001</v>
      </c>
      <c r="J243" s="1">
        <v>14.893617021277</v>
      </c>
      <c r="K243" s="1">
        <v>23.404255319149001</v>
      </c>
      <c r="L243" s="1">
        <v>4.2553191489359996</v>
      </c>
      <c r="M243" s="1">
        <v>6.3829787234040003</v>
      </c>
      <c r="N243" s="1">
        <v>70.361702127659996</v>
      </c>
      <c r="O243" s="8">
        <v>7.7049547354000003</v>
      </c>
    </row>
    <row r="244" spans="4:15" ht="26" x14ac:dyDescent="0.2">
      <c r="D244" s="59"/>
      <c r="E244" s="5" t="s">
        <v>88</v>
      </c>
      <c r="F244" s="51" t="s">
        <v>623</v>
      </c>
      <c r="G244" s="4">
        <v>255</v>
      </c>
      <c r="H244" s="10">
        <v>15.294117647059</v>
      </c>
      <c r="I244" s="1">
        <v>24.313725490195999</v>
      </c>
      <c r="J244" s="1">
        <v>19.215686274509999</v>
      </c>
      <c r="K244" s="1">
        <v>20.392156862745001</v>
      </c>
      <c r="L244" s="1">
        <v>13.725490196078001</v>
      </c>
      <c r="M244" s="1">
        <v>7.0588235294119999</v>
      </c>
      <c r="N244" s="1">
        <v>72.764705882352999</v>
      </c>
      <c r="O244" s="8">
        <v>7.7367825702379998</v>
      </c>
    </row>
    <row r="245" spans="4:15" x14ac:dyDescent="0.2">
      <c r="D245" s="59"/>
      <c r="E245" s="5" t="s">
        <v>89</v>
      </c>
      <c r="F245" s="51" t="s">
        <v>623</v>
      </c>
      <c r="G245" s="4">
        <v>434</v>
      </c>
      <c r="H245" s="10">
        <v>26.728110599078001</v>
      </c>
      <c r="I245" s="1">
        <v>18.663594470046</v>
      </c>
      <c r="J245" s="1">
        <v>19.585253456221</v>
      </c>
      <c r="K245" s="1">
        <v>17.972350230415</v>
      </c>
      <c r="L245" s="1">
        <v>11.290322580645</v>
      </c>
      <c r="M245" s="1">
        <v>5.7603686635939999</v>
      </c>
      <c r="N245" s="1">
        <v>71.258064516128997</v>
      </c>
      <c r="O245" s="8">
        <v>8.2225253581869993</v>
      </c>
    </row>
    <row r="246" spans="4:15" x14ac:dyDescent="0.2">
      <c r="D246" s="59"/>
      <c r="E246" s="5" t="s">
        <v>23</v>
      </c>
      <c r="F246" s="51" t="s">
        <v>624</v>
      </c>
      <c r="G246" s="4">
        <v>9</v>
      </c>
      <c r="H246" s="10">
        <v>33.333333333333002</v>
      </c>
      <c r="I246" s="1">
        <v>11.111111111111001</v>
      </c>
      <c r="J246" s="2" t="s">
        <v>160</v>
      </c>
      <c r="K246" s="1">
        <v>44.444444444444002</v>
      </c>
      <c r="L246" s="2" t="s">
        <v>160</v>
      </c>
      <c r="M246" s="1">
        <v>11.111111111111001</v>
      </c>
      <c r="N246" s="1">
        <v>72.222222222222001</v>
      </c>
      <c r="O246" s="8">
        <v>9.4044906531110009</v>
      </c>
    </row>
    <row r="247" spans="4:15" ht="26" x14ac:dyDescent="0.2">
      <c r="D247" s="59"/>
      <c r="E247" s="5" t="s">
        <v>90</v>
      </c>
      <c r="F247" s="51" t="s">
        <v>623</v>
      </c>
      <c r="G247" s="4">
        <v>345</v>
      </c>
      <c r="H247" s="10">
        <v>31.884057971013998</v>
      </c>
      <c r="I247" s="1">
        <v>18.840579710145001</v>
      </c>
      <c r="J247" s="1">
        <v>20.289855072464</v>
      </c>
      <c r="K247" s="1">
        <v>17.391304347826001</v>
      </c>
      <c r="L247" s="1">
        <v>9.2753623188409993</v>
      </c>
      <c r="M247" s="1">
        <v>2.3188405797099998</v>
      </c>
      <c r="N247" s="1">
        <v>69.904347826087005</v>
      </c>
      <c r="O247" s="8">
        <v>7.2964318052020003</v>
      </c>
    </row>
    <row r="248" spans="4:15" ht="26" x14ac:dyDescent="0.2">
      <c r="D248" s="58" t="s">
        <v>91</v>
      </c>
      <c r="E248" s="7" t="s">
        <v>92</v>
      </c>
      <c r="F248" s="50" t="s">
        <v>623</v>
      </c>
      <c r="G248" s="6">
        <v>70</v>
      </c>
      <c r="H248" s="14">
        <v>20</v>
      </c>
      <c r="I248" s="3">
        <v>15.714285714286</v>
      </c>
      <c r="J248" s="3">
        <v>27.142857142857</v>
      </c>
      <c r="K248" s="3">
        <v>22.857142857143</v>
      </c>
      <c r="L248" s="3">
        <v>12.857142857143</v>
      </c>
      <c r="M248" s="3">
        <v>1.4285714285710001</v>
      </c>
      <c r="N248" s="3">
        <v>71.557142857143006</v>
      </c>
      <c r="O248" s="13">
        <v>6.671669965175</v>
      </c>
    </row>
    <row r="249" spans="4:15" ht="39" x14ac:dyDescent="0.2">
      <c r="D249" s="59"/>
      <c r="E249" s="5" t="s">
        <v>93</v>
      </c>
      <c r="F249" s="51" t="s">
        <v>623</v>
      </c>
      <c r="G249" s="4">
        <v>430</v>
      </c>
      <c r="H249" s="10">
        <v>31.395348837208999</v>
      </c>
      <c r="I249" s="1">
        <v>24.418604651163001</v>
      </c>
      <c r="J249" s="1">
        <v>21.395348837208999</v>
      </c>
      <c r="K249" s="1">
        <v>14.883720930233</v>
      </c>
      <c r="L249" s="1">
        <v>6.9767441860470001</v>
      </c>
      <c r="M249" s="1">
        <v>0.93023255814000005</v>
      </c>
      <c r="N249" s="1">
        <v>69.072093023256002</v>
      </c>
      <c r="O249" s="8">
        <v>6.6701794561570003</v>
      </c>
    </row>
    <row r="250" spans="4:15" ht="39" x14ac:dyDescent="0.2">
      <c r="D250" s="59"/>
      <c r="E250" s="5" t="s">
        <v>94</v>
      </c>
      <c r="F250" s="51" t="s">
        <v>623</v>
      </c>
      <c r="G250" s="4">
        <v>824</v>
      </c>
      <c r="H250" s="10">
        <v>28.519417475728002</v>
      </c>
      <c r="I250" s="1">
        <v>22.330097087378999</v>
      </c>
      <c r="J250" s="1">
        <v>19.538834951456</v>
      </c>
      <c r="K250" s="1">
        <v>16.990291262136001</v>
      </c>
      <c r="L250" s="1">
        <v>9.4660194174759997</v>
      </c>
      <c r="M250" s="1">
        <v>3.1553398058250002</v>
      </c>
      <c r="N250" s="1">
        <v>70.224514563106993</v>
      </c>
      <c r="O250" s="8">
        <v>7.4824594242150004</v>
      </c>
    </row>
    <row r="251" spans="4:15" ht="39" x14ac:dyDescent="0.2">
      <c r="D251" s="59"/>
      <c r="E251" s="5" t="s">
        <v>95</v>
      </c>
      <c r="F251" s="51" t="s">
        <v>623</v>
      </c>
      <c r="G251" s="4">
        <v>593</v>
      </c>
      <c r="H251" s="10">
        <v>32.883642495784002</v>
      </c>
      <c r="I251" s="1">
        <v>25.632377740304001</v>
      </c>
      <c r="J251" s="1">
        <v>19.73018549747</v>
      </c>
      <c r="K251" s="1">
        <v>14.33389544688</v>
      </c>
      <c r="L251" s="1">
        <v>6.5767284991570003</v>
      </c>
      <c r="M251" s="1">
        <v>0.84317032040499995</v>
      </c>
      <c r="N251" s="1">
        <v>68.755480607083001</v>
      </c>
      <c r="O251" s="8">
        <v>6.5560917473789999</v>
      </c>
    </row>
    <row r="252" spans="4:15" ht="39" x14ac:dyDescent="0.2">
      <c r="D252" s="59"/>
      <c r="E252" s="5" t="s">
        <v>96</v>
      </c>
      <c r="F252" s="51" t="s">
        <v>623</v>
      </c>
      <c r="G252" s="4">
        <v>261</v>
      </c>
      <c r="H252" s="10">
        <v>40.613026819923</v>
      </c>
      <c r="I252" s="1">
        <v>27.203065134100001</v>
      </c>
      <c r="J252" s="1">
        <v>18.007662835249</v>
      </c>
      <c r="K252" s="1">
        <v>10.727969348659</v>
      </c>
      <c r="L252" s="1">
        <v>2.6819923371650001</v>
      </c>
      <c r="M252" s="1">
        <v>0.76628352490399998</v>
      </c>
      <c r="N252" s="1">
        <v>67.172413793103004</v>
      </c>
      <c r="O252" s="8">
        <v>6.0654257822859998</v>
      </c>
    </row>
    <row r="253" spans="4:15" ht="39" x14ac:dyDescent="0.2">
      <c r="D253" s="59"/>
      <c r="E253" s="5" t="s">
        <v>97</v>
      </c>
      <c r="F253" s="51" t="s">
        <v>623</v>
      </c>
      <c r="G253" s="4">
        <v>63</v>
      </c>
      <c r="H253" s="10">
        <v>41.269841269841002</v>
      </c>
      <c r="I253" s="1">
        <v>22.222222222222001</v>
      </c>
      <c r="J253" s="1">
        <v>14.285714285714</v>
      </c>
      <c r="K253" s="1">
        <v>14.285714285714</v>
      </c>
      <c r="L253" s="1">
        <v>4.7619047619049999</v>
      </c>
      <c r="M253" s="1">
        <v>3.1746031746029999</v>
      </c>
      <c r="N253" s="1">
        <v>68.317460317460004</v>
      </c>
      <c r="O253" s="8">
        <v>7.363434938338</v>
      </c>
    </row>
    <row r="254" spans="4:15" ht="39" x14ac:dyDescent="0.2">
      <c r="D254" s="59"/>
      <c r="E254" s="5" t="s">
        <v>98</v>
      </c>
      <c r="F254" s="51" t="s">
        <v>623</v>
      </c>
      <c r="G254" s="4">
        <v>345</v>
      </c>
      <c r="H254" s="10">
        <v>34.782608695652002</v>
      </c>
      <c r="I254" s="1">
        <v>26.666666666666998</v>
      </c>
      <c r="J254" s="1">
        <v>17.971014492754001</v>
      </c>
      <c r="K254" s="1">
        <v>14.202898550724999</v>
      </c>
      <c r="L254" s="1">
        <v>5.2173913043480002</v>
      </c>
      <c r="M254" s="1">
        <v>1.1594202898549999</v>
      </c>
      <c r="N254" s="1">
        <v>68.388405797101001</v>
      </c>
      <c r="O254" s="8">
        <v>6.5401162831899997</v>
      </c>
    </row>
    <row r="255" spans="4:15" ht="39" x14ac:dyDescent="0.2">
      <c r="D255" s="59"/>
      <c r="E255" s="5" t="s">
        <v>99</v>
      </c>
      <c r="F255" s="51" t="s">
        <v>623</v>
      </c>
      <c r="G255" s="4">
        <v>202</v>
      </c>
      <c r="H255" s="10">
        <v>37.623762376237998</v>
      </c>
      <c r="I255" s="1">
        <v>28.217821782178</v>
      </c>
      <c r="J255" s="1">
        <v>19.306930693068999</v>
      </c>
      <c r="K255" s="1">
        <v>10.39603960396</v>
      </c>
      <c r="L255" s="1">
        <v>3.9603960396039999</v>
      </c>
      <c r="M255" s="1">
        <v>0.49504950495</v>
      </c>
      <c r="N255" s="1">
        <v>67.742574257426</v>
      </c>
      <c r="O255" s="8">
        <v>6.0621219629320002</v>
      </c>
    </row>
    <row r="256" spans="4:15" x14ac:dyDescent="0.2">
      <c r="D256" s="59"/>
      <c r="E256" s="5" t="s">
        <v>100</v>
      </c>
      <c r="F256" s="51" t="s">
        <v>623</v>
      </c>
      <c r="G256" s="4">
        <v>143</v>
      </c>
      <c r="H256" s="10">
        <v>11.188811188811</v>
      </c>
      <c r="I256" s="1">
        <v>6.9930069930069996</v>
      </c>
      <c r="J256" s="1">
        <v>17.482517482517</v>
      </c>
      <c r="K256" s="1">
        <v>25.874125874126001</v>
      </c>
      <c r="L256" s="1">
        <v>20.979020979021001</v>
      </c>
      <c r="M256" s="1">
        <v>17.482517482517</v>
      </c>
      <c r="N256" s="1">
        <v>76.888111888111993</v>
      </c>
      <c r="O256" s="8">
        <v>8.2778381330159991</v>
      </c>
    </row>
    <row r="257" spans="4:15" x14ac:dyDescent="0.2">
      <c r="D257" s="59"/>
      <c r="E257" s="5" t="s">
        <v>23</v>
      </c>
      <c r="F257" s="51" t="s">
        <v>624</v>
      </c>
      <c r="G257" s="4">
        <v>5</v>
      </c>
      <c r="H257" s="17" t="s">
        <v>160</v>
      </c>
      <c r="I257" s="2" t="s">
        <v>160</v>
      </c>
      <c r="J257" s="1">
        <v>20</v>
      </c>
      <c r="K257" s="1">
        <v>80</v>
      </c>
      <c r="L257" s="2" t="s">
        <v>160</v>
      </c>
      <c r="M257" s="2" t="s">
        <v>160</v>
      </c>
      <c r="N257" s="1">
        <v>75.400000000000006</v>
      </c>
      <c r="O257" s="8">
        <v>3.286335345031</v>
      </c>
    </row>
    <row r="258" spans="4:15" ht="26" x14ac:dyDescent="0.2">
      <c r="D258" s="59"/>
      <c r="E258" s="5" t="s">
        <v>101</v>
      </c>
      <c r="F258" s="51" t="s">
        <v>623</v>
      </c>
      <c r="G258" s="4">
        <v>883</v>
      </c>
      <c r="H258" s="10">
        <v>28.199320498300999</v>
      </c>
      <c r="I258" s="1">
        <v>22.536806342016</v>
      </c>
      <c r="J258" s="1">
        <v>19.932049830124999</v>
      </c>
      <c r="K258" s="1">
        <v>16.761041902605001</v>
      </c>
      <c r="L258" s="1">
        <v>9.5130237825589994</v>
      </c>
      <c r="M258" s="1">
        <v>3.057757644394</v>
      </c>
      <c r="N258" s="1">
        <v>70.215175537939004</v>
      </c>
      <c r="O258" s="8">
        <v>7.4356740044189999</v>
      </c>
    </row>
    <row r="259" spans="4:15" ht="26" x14ac:dyDescent="0.2">
      <c r="D259" s="59"/>
      <c r="E259" s="5" t="s">
        <v>102</v>
      </c>
      <c r="F259" s="51" t="s">
        <v>623</v>
      </c>
      <c r="G259" s="4">
        <v>453</v>
      </c>
      <c r="H259" s="10">
        <v>36.423841059602999</v>
      </c>
      <c r="I259" s="1">
        <v>27.152317880795</v>
      </c>
      <c r="J259" s="1">
        <v>18.101545253863002</v>
      </c>
      <c r="K259" s="1">
        <v>12.80353200883</v>
      </c>
      <c r="L259" s="1">
        <v>4.6357615894039998</v>
      </c>
      <c r="M259" s="1">
        <v>0.883002207506</v>
      </c>
      <c r="N259" s="1">
        <v>67.995584988961994</v>
      </c>
      <c r="O259" s="8">
        <v>6.3802778204650004</v>
      </c>
    </row>
    <row r="260" spans="4:15" x14ac:dyDescent="0.2">
      <c r="D260" s="58" t="s">
        <v>103</v>
      </c>
      <c r="E260" s="7" t="s">
        <v>104</v>
      </c>
      <c r="F260" s="50" t="s">
        <v>623</v>
      </c>
      <c r="G260" s="6">
        <v>265</v>
      </c>
      <c r="H260" s="14">
        <v>26.037735849057</v>
      </c>
      <c r="I260" s="3">
        <v>20.377358490565999</v>
      </c>
      <c r="J260" s="3">
        <v>15.849056603774001</v>
      </c>
      <c r="K260" s="3">
        <v>22.641509433962</v>
      </c>
      <c r="L260" s="3">
        <v>11.320754716981</v>
      </c>
      <c r="M260" s="3">
        <v>3.7735849056599999</v>
      </c>
      <c r="N260" s="3">
        <v>71.037735849057</v>
      </c>
      <c r="O260" s="13">
        <v>7.5707828148720004</v>
      </c>
    </row>
    <row r="261" spans="4:15" x14ac:dyDescent="0.2">
      <c r="D261" s="59"/>
      <c r="E261" s="5" t="s">
        <v>105</v>
      </c>
      <c r="F261" s="51" t="s">
        <v>623</v>
      </c>
      <c r="G261" s="4">
        <v>314</v>
      </c>
      <c r="H261" s="10">
        <v>25.477707006368998</v>
      </c>
      <c r="I261" s="1">
        <v>21.656050955413999</v>
      </c>
      <c r="J261" s="1">
        <v>20.382165605095999</v>
      </c>
      <c r="K261" s="1">
        <v>18.152866242038002</v>
      </c>
      <c r="L261" s="1">
        <v>10.191082802547999</v>
      </c>
      <c r="M261" s="1">
        <v>4.1401273885350003</v>
      </c>
      <c r="N261" s="1">
        <v>70.904458598725995</v>
      </c>
      <c r="O261" s="8">
        <v>7.6815894916409997</v>
      </c>
    </row>
    <row r="262" spans="4:15" x14ac:dyDescent="0.2">
      <c r="D262" s="59"/>
      <c r="E262" s="5" t="s">
        <v>106</v>
      </c>
      <c r="F262" s="51" t="s">
        <v>623</v>
      </c>
      <c r="G262" s="4">
        <v>333</v>
      </c>
      <c r="H262" s="10">
        <v>25.825825825826001</v>
      </c>
      <c r="I262" s="1">
        <v>19.519519519519999</v>
      </c>
      <c r="J262" s="1">
        <v>22.222222222222001</v>
      </c>
      <c r="K262" s="1">
        <v>17.417417417416999</v>
      </c>
      <c r="L262" s="1">
        <v>10.510510510511001</v>
      </c>
      <c r="M262" s="1">
        <v>4.5045045045050003</v>
      </c>
      <c r="N262" s="1">
        <v>71.078078078077993</v>
      </c>
      <c r="O262" s="8">
        <v>7.7225943675020003</v>
      </c>
    </row>
    <row r="263" spans="4:15" x14ac:dyDescent="0.2">
      <c r="D263" s="59"/>
      <c r="E263" s="5" t="s">
        <v>107</v>
      </c>
      <c r="F263" s="51" t="s">
        <v>623</v>
      </c>
      <c r="G263" s="4">
        <v>108</v>
      </c>
      <c r="H263" s="10">
        <v>25</v>
      </c>
      <c r="I263" s="1">
        <v>15.740740740741</v>
      </c>
      <c r="J263" s="1">
        <v>15.740740740741</v>
      </c>
      <c r="K263" s="1">
        <v>15.740740740741</v>
      </c>
      <c r="L263" s="1">
        <v>14.814814814815</v>
      </c>
      <c r="M263" s="1">
        <v>12.962962962962999</v>
      </c>
      <c r="N263" s="1">
        <v>72.953703703703994</v>
      </c>
      <c r="O263" s="8">
        <v>9.6027490799610007</v>
      </c>
    </row>
    <row r="264" spans="4:15" x14ac:dyDescent="0.2">
      <c r="D264" s="59"/>
      <c r="E264" s="5" t="s">
        <v>108</v>
      </c>
      <c r="F264" s="51" t="s">
        <v>624</v>
      </c>
      <c r="G264" s="4">
        <v>21</v>
      </c>
      <c r="H264" s="10">
        <v>28.571428571428999</v>
      </c>
      <c r="I264" s="1">
        <v>23.809523809523998</v>
      </c>
      <c r="J264" s="1">
        <v>28.571428571428999</v>
      </c>
      <c r="K264" s="1">
        <v>4.7619047619049999</v>
      </c>
      <c r="L264" s="1">
        <v>14.285714285714</v>
      </c>
      <c r="M264" s="2" t="s">
        <v>160</v>
      </c>
      <c r="N264" s="1">
        <v>69.666666666666998</v>
      </c>
      <c r="O264" s="8">
        <v>7.101643002386</v>
      </c>
    </row>
    <row r="265" spans="4:15" x14ac:dyDescent="0.2">
      <c r="D265" s="59"/>
      <c r="E265" s="5" t="s">
        <v>23</v>
      </c>
      <c r="F265" s="51" t="s">
        <v>624</v>
      </c>
      <c r="G265" s="4">
        <v>2</v>
      </c>
      <c r="H265" s="17" t="s">
        <v>160</v>
      </c>
      <c r="I265" s="2" t="s">
        <v>160</v>
      </c>
      <c r="J265" s="1">
        <v>50</v>
      </c>
      <c r="K265" s="1">
        <v>50</v>
      </c>
      <c r="L265" s="2" t="s">
        <v>160</v>
      </c>
      <c r="M265" s="2" t="s">
        <v>160</v>
      </c>
      <c r="N265" s="1">
        <v>74</v>
      </c>
      <c r="O265" s="8">
        <v>1.4142135623730001</v>
      </c>
    </row>
    <row r="266" spans="4:15" x14ac:dyDescent="0.2">
      <c r="D266" s="59"/>
      <c r="E266" s="5" t="s">
        <v>109</v>
      </c>
      <c r="F266" s="51" t="s">
        <v>623</v>
      </c>
      <c r="G266" s="4">
        <v>579</v>
      </c>
      <c r="H266" s="10">
        <v>25.73402417962</v>
      </c>
      <c r="I266" s="1">
        <v>21.070811744387001</v>
      </c>
      <c r="J266" s="1">
        <v>18.307426597582001</v>
      </c>
      <c r="K266" s="1">
        <v>20.207253886010001</v>
      </c>
      <c r="L266" s="1">
        <v>10.708117443869</v>
      </c>
      <c r="M266" s="1">
        <v>3.9723661485320001</v>
      </c>
      <c r="N266" s="1">
        <v>70.965457685665001</v>
      </c>
      <c r="O266" s="8">
        <v>7.6247762635180001</v>
      </c>
    </row>
    <row r="267" spans="4:15" x14ac:dyDescent="0.2">
      <c r="D267" s="59"/>
      <c r="E267" s="5" t="s">
        <v>110</v>
      </c>
      <c r="F267" s="51" t="s">
        <v>623</v>
      </c>
      <c r="G267" s="4">
        <v>129</v>
      </c>
      <c r="H267" s="10">
        <v>25.581395348836999</v>
      </c>
      <c r="I267" s="1">
        <v>17.054263565890999</v>
      </c>
      <c r="J267" s="1">
        <v>17.829457364341</v>
      </c>
      <c r="K267" s="1">
        <v>13.953488372093</v>
      </c>
      <c r="L267" s="1">
        <v>14.728682170542999</v>
      </c>
      <c r="M267" s="1">
        <v>10.852713178295</v>
      </c>
      <c r="N267" s="1">
        <v>72.418604651162994</v>
      </c>
      <c r="O267" s="8">
        <v>9.2977632343910006</v>
      </c>
    </row>
    <row r="268" spans="4:15" x14ac:dyDescent="0.2">
      <c r="D268" s="58" t="s">
        <v>111</v>
      </c>
      <c r="E268" s="7" t="s">
        <v>112</v>
      </c>
      <c r="F268" s="50" t="s">
        <v>623</v>
      </c>
      <c r="G268" s="6">
        <v>192</v>
      </c>
      <c r="H268" s="14">
        <v>45.833333333333002</v>
      </c>
      <c r="I268" s="3">
        <v>17.708333333333002</v>
      </c>
      <c r="J268" s="3">
        <v>16.666666666666998</v>
      </c>
      <c r="K268" s="3">
        <v>13.541666666667</v>
      </c>
      <c r="L268" s="3">
        <v>5.208333333333</v>
      </c>
      <c r="M268" s="3">
        <v>1.041666666667</v>
      </c>
      <c r="N268" s="3">
        <v>67.765625</v>
      </c>
      <c r="O268" s="13">
        <v>6.7909907692670002</v>
      </c>
    </row>
    <row r="269" spans="4:15" ht="26" x14ac:dyDescent="0.2">
      <c r="D269" s="59"/>
      <c r="E269" s="5" t="s">
        <v>113</v>
      </c>
      <c r="F269" s="51" t="s">
        <v>623</v>
      </c>
      <c r="G269" s="4">
        <v>149</v>
      </c>
      <c r="H269" s="10">
        <v>28.187919463086999</v>
      </c>
      <c r="I269" s="1">
        <v>24.832214765101</v>
      </c>
      <c r="J269" s="1">
        <v>20.805369127517</v>
      </c>
      <c r="K269" s="1">
        <v>17.449664429529999</v>
      </c>
      <c r="L269" s="1">
        <v>6.7114093959729999</v>
      </c>
      <c r="M269" s="1">
        <v>2.0134228187919998</v>
      </c>
      <c r="N269" s="1">
        <v>69.624161073826002</v>
      </c>
      <c r="O269" s="8">
        <v>6.715730334061</v>
      </c>
    </row>
    <row r="270" spans="4:15" x14ac:dyDescent="0.2">
      <c r="D270" s="59"/>
      <c r="E270" s="5" t="s">
        <v>114</v>
      </c>
      <c r="F270" s="51" t="s">
        <v>623</v>
      </c>
      <c r="G270" s="4">
        <v>530</v>
      </c>
      <c r="H270" s="10">
        <v>27.735849056604</v>
      </c>
      <c r="I270" s="1">
        <v>22.452830188678998</v>
      </c>
      <c r="J270" s="1">
        <v>19.245283018868001</v>
      </c>
      <c r="K270" s="1">
        <v>19.056603773585</v>
      </c>
      <c r="L270" s="1">
        <v>8.4905660377360004</v>
      </c>
      <c r="M270" s="1">
        <v>3.0188679245280001</v>
      </c>
      <c r="N270" s="1">
        <v>70.258490566038006</v>
      </c>
      <c r="O270" s="8">
        <v>7.2466127661890001</v>
      </c>
    </row>
    <row r="271" spans="4:15" x14ac:dyDescent="0.2">
      <c r="D271" s="59"/>
      <c r="E271" s="5" t="s">
        <v>115</v>
      </c>
      <c r="F271" s="51" t="s">
        <v>623</v>
      </c>
      <c r="G271" s="4">
        <v>225</v>
      </c>
      <c r="H271" s="10">
        <v>29.777777777777999</v>
      </c>
      <c r="I271" s="1">
        <v>23.555555555556001</v>
      </c>
      <c r="J271" s="1">
        <v>20.888888888888999</v>
      </c>
      <c r="K271" s="1">
        <v>14.666666666667</v>
      </c>
      <c r="L271" s="1">
        <v>9.7777777777780006</v>
      </c>
      <c r="M271" s="1">
        <v>1.333333333333</v>
      </c>
      <c r="N271" s="1">
        <v>69.675555555556002</v>
      </c>
      <c r="O271" s="8">
        <v>6.9965921409860004</v>
      </c>
    </row>
    <row r="272" spans="4:15" x14ac:dyDescent="0.2">
      <c r="D272" s="59"/>
      <c r="E272" s="5" t="s">
        <v>116</v>
      </c>
      <c r="F272" s="51" t="s">
        <v>623</v>
      </c>
      <c r="G272" s="4">
        <v>467</v>
      </c>
      <c r="H272" s="10">
        <v>27.62312633833</v>
      </c>
      <c r="I272" s="1">
        <v>22.269807280514001</v>
      </c>
      <c r="J272" s="1">
        <v>19.057815845823999</v>
      </c>
      <c r="K272" s="1">
        <v>17.558886509636</v>
      </c>
      <c r="L272" s="1">
        <v>10.492505353319</v>
      </c>
      <c r="M272" s="1">
        <v>2.9978586723770002</v>
      </c>
      <c r="N272" s="1">
        <v>70.383297644539994</v>
      </c>
      <c r="O272" s="8">
        <v>7.371268565247</v>
      </c>
    </row>
    <row r="273" spans="4:15" ht="26" x14ac:dyDescent="0.2">
      <c r="D273" s="59"/>
      <c r="E273" s="5" t="s">
        <v>117</v>
      </c>
      <c r="F273" s="51" t="s">
        <v>623</v>
      </c>
      <c r="G273" s="4">
        <v>732</v>
      </c>
      <c r="H273" s="10">
        <v>23.907103825137</v>
      </c>
      <c r="I273" s="1">
        <v>19.808743169399001</v>
      </c>
      <c r="J273" s="1">
        <v>19.398907103825</v>
      </c>
      <c r="K273" s="1">
        <v>19.808743169399001</v>
      </c>
      <c r="L273" s="1">
        <v>11.202185792350001</v>
      </c>
      <c r="M273" s="1">
        <v>5.874316939891</v>
      </c>
      <c r="N273" s="1">
        <v>71.617486338798003</v>
      </c>
      <c r="O273" s="8">
        <v>8.0067427274629992</v>
      </c>
    </row>
    <row r="274" spans="4:15" ht="26" x14ac:dyDescent="0.2">
      <c r="D274" s="59"/>
      <c r="E274" s="5" t="s">
        <v>118</v>
      </c>
      <c r="F274" s="51" t="s">
        <v>623</v>
      </c>
      <c r="G274" s="4">
        <v>662</v>
      </c>
      <c r="H274" s="10">
        <v>27.341389728096999</v>
      </c>
      <c r="I274" s="1">
        <v>20.543806646526001</v>
      </c>
      <c r="J274" s="1">
        <v>19.939577039275001</v>
      </c>
      <c r="K274" s="1">
        <v>18.731117824773001</v>
      </c>
      <c r="L274" s="1">
        <v>9.8187311178249992</v>
      </c>
      <c r="M274" s="1">
        <v>3.6253776435049998</v>
      </c>
      <c r="N274" s="1">
        <v>70.626888217523003</v>
      </c>
      <c r="O274" s="8">
        <v>7.4937029934000003</v>
      </c>
    </row>
    <row r="275" spans="4:15" ht="26" x14ac:dyDescent="0.2">
      <c r="D275" s="59"/>
      <c r="E275" s="5" t="s">
        <v>119</v>
      </c>
      <c r="F275" s="51" t="s">
        <v>623</v>
      </c>
      <c r="G275" s="4">
        <v>471</v>
      </c>
      <c r="H275" s="10">
        <v>23.991507430997999</v>
      </c>
      <c r="I275" s="1">
        <v>18.046709129511999</v>
      </c>
      <c r="J275" s="1">
        <v>20.594479830149002</v>
      </c>
      <c r="K275" s="1">
        <v>18.895966029724001</v>
      </c>
      <c r="L275" s="1">
        <v>11.889596602972</v>
      </c>
      <c r="M275" s="1">
        <v>6.5817409766450004</v>
      </c>
      <c r="N275" s="1">
        <v>71.942675159236003</v>
      </c>
      <c r="O275" s="8">
        <v>8.0774775172119995</v>
      </c>
    </row>
    <row r="276" spans="4:15" ht="26" x14ac:dyDescent="0.2">
      <c r="D276" s="59"/>
      <c r="E276" s="5" t="s">
        <v>120</v>
      </c>
      <c r="F276" s="51" t="s">
        <v>623</v>
      </c>
      <c r="G276" s="4">
        <v>165</v>
      </c>
      <c r="H276" s="10">
        <v>27.272727272727</v>
      </c>
      <c r="I276" s="1">
        <v>21.818181818182001</v>
      </c>
      <c r="J276" s="1">
        <v>21.212121212121001</v>
      </c>
      <c r="K276" s="1">
        <v>18.181818181817999</v>
      </c>
      <c r="L276" s="1">
        <v>9.6969696969699992</v>
      </c>
      <c r="M276" s="1">
        <v>1.818181818182</v>
      </c>
      <c r="N276" s="1">
        <v>70.169696969697</v>
      </c>
      <c r="O276" s="8">
        <v>7.0222852947790004</v>
      </c>
    </row>
    <row r="277" spans="4:15" x14ac:dyDescent="0.2">
      <c r="D277" s="59"/>
      <c r="E277" s="5" t="s">
        <v>121</v>
      </c>
      <c r="F277" s="51" t="s">
        <v>623</v>
      </c>
      <c r="G277" s="4">
        <v>553</v>
      </c>
      <c r="H277" s="10">
        <v>30.560578661844001</v>
      </c>
      <c r="I277" s="1">
        <v>23.146473779385001</v>
      </c>
      <c r="J277" s="1">
        <v>19.891500904158999</v>
      </c>
      <c r="K277" s="1">
        <v>16.636528028933</v>
      </c>
      <c r="L277" s="1">
        <v>7.5949367088609998</v>
      </c>
      <c r="M277" s="1">
        <v>2.169981916817</v>
      </c>
      <c r="N277" s="1">
        <v>69.600361663653004</v>
      </c>
      <c r="O277" s="8">
        <v>7.0580768729400001</v>
      </c>
    </row>
    <row r="278" spans="4:15" x14ac:dyDescent="0.2">
      <c r="D278" s="59"/>
      <c r="E278" s="5" t="s">
        <v>122</v>
      </c>
      <c r="F278" s="51" t="s">
        <v>623</v>
      </c>
      <c r="G278" s="4">
        <v>471</v>
      </c>
      <c r="H278" s="10">
        <v>29.299363057324999</v>
      </c>
      <c r="I278" s="1">
        <v>20.806794055202001</v>
      </c>
      <c r="J278" s="1">
        <v>20.169851380042001</v>
      </c>
      <c r="K278" s="1">
        <v>18.259023354564999</v>
      </c>
      <c r="L278" s="1">
        <v>8.2802547770700006</v>
      </c>
      <c r="M278" s="1">
        <v>3.184713375796</v>
      </c>
      <c r="N278" s="1">
        <v>70.227176220806996</v>
      </c>
      <c r="O278" s="8">
        <v>7.3181052286070001</v>
      </c>
    </row>
    <row r="279" spans="4:15" x14ac:dyDescent="0.2">
      <c r="D279" s="59"/>
      <c r="E279" s="5" t="s">
        <v>123</v>
      </c>
      <c r="F279" s="51" t="s">
        <v>623</v>
      </c>
      <c r="G279" s="4">
        <v>275</v>
      </c>
      <c r="H279" s="10">
        <v>37.818181818181998</v>
      </c>
      <c r="I279" s="1">
        <v>20.727272727273</v>
      </c>
      <c r="J279" s="1">
        <v>17.090909090909001</v>
      </c>
      <c r="K279" s="1">
        <v>14.545454545455</v>
      </c>
      <c r="L279" s="1">
        <v>7.2727272727269998</v>
      </c>
      <c r="M279" s="1">
        <v>2.5454545454550002</v>
      </c>
      <c r="N279" s="1">
        <v>68.901818181818001</v>
      </c>
      <c r="O279" s="8">
        <v>7.5247399962139996</v>
      </c>
    </row>
    <row r="280" spans="4:15" x14ac:dyDescent="0.2">
      <c r="D280" s="59"/>
      <c r="E280" s="5" t="s">
        <v>124</v>
      </c>
      <c r="F280" s="51" t="s">
        <v>623</v>
      </c>
      <c r="G280" s="4">
        <v>647</v>
      </c>
      <c r="H280" s="10">
        <v>27.820710973724999</v>
      </c>
      <c r="I280" s="1">
        <v>21.329211746521999</v>
      </c>
      <c r="J280" s="1">
        <v>17.928902627511999</v>
      </c>
      <c r="K280" s="1">
        <v>18.083462132920999</v>
      </c>
      <c r="L280" s="1">
        <v>10.973724884079999</v>
      </c>
      <c r="M280" s="1">
        <v>3.86398763524</v>
      </c>
      <c r="N280" s="1">
        <v>70.672333848532006</v>
      </c>
      <c r="O280" s="8">
        <v>7.702331155295</v>
      </c>
    </row>
    <row r="281" spans="4:15" x14ac:dyDescent="0.2">
      <c r="D281" s="59"/>
      <c r="E281" s="5" t="s">
        <v>125</v>
      </c>
      <c r="F281" s="51" t="s">
        <v>623</v>
      </c>
      <c r="G281" s="4">
        <v>249</v>
      </c>
      <c r="H281" s="10">
        <v>22.489959839356999</v>
      </c>
      <c r="I281" s="1">
        <v>20.481927710842999</v>
      </c>
      <c r="J281" s="1">
        <v>22.89156626506</v>
      </c>
      <c r="K281" s="1">
        <v>20.481927710842999</v>
      </c>
      <c r="L281" s="1">
        <v>10.040160642569999</v>
      </c>
      <c r="M281" s="1">
        <v>3.6144578313250002</v>
      </c>
      <c r="N281" s="1">
        <v>71.265060240964004</v>
      </c>
      <c r="O281" s="8">
        <v>7.2835724419080003</v>
      </c>
    </row>
    <row r="282" spans="4:15" x14ac:dyDescent="0.2">
      <c r="D282" s="59"/>
      <c r="E282" s="5" t="s">
        <v>126</v>
      </c>
      <c r="F282" s="51" t="s">
        <v>623</v>
      </c>
      <c r="G282" s="4">
        <v>279</v>
      </c>
      <c r="H282" s="10">
        <v>27.956989247311999</v>
      </c>
      <c r="I282" s="1">
        <v>20.78853046595</v>
      </c>
      <c r="J282" s="1">
        <v>18.996415770609001</v>
      </c>
      <c r="K282" s="1">
        <v>19.354838709677001</v>
      </c>
      <c r="L282" s="1">
        <v>9.6774193548389995</v>
      </c>
      <c r="M282" s="1">
        <v>3.2258064516129998</v>
      </c>
      <c r="N282" s="1">
        <v>70.480286738350998</v>
      </c>
      <c r="O282" s="8">
        <v>7.3508286561359997</v>
      </c>
    </row>
    <row r="283" spans="4:15" ht="26" x14ac:dyDescent="0.2">
      <c r="D283" s="59"/>
      <c r="E283" s="5" t="s">
        <v>127</v>
      </c>
      <c r="F283" s="51" t="s">
        <v>623</v>
      </c>
      <c r="G283" s="4">
        <v>195</v>
      </c>
      <c r="H283" s="10">
        <v>37.435897435896997</v>
      </c>
      <c r="I283" s="1">
        <v>23.076923076922998</v>
      </c>
      <c r="J283" s="1">
        <v>16.410256410256</v>
      </c>
      <c r="K283" s="1">
        <v>14.358974358974001</v>
      </c>
      <c r="L283" s="1">
        <v>7.1794871794870003</v>
      </c>
      <c r="M283" s="1">
        <v>1.538461538462</v>
      </c>
      <c r="N283" s="1">
        <v>68.605128205127997</v>
      </c>
      <c r="O283" s="8">
        <v>7.0024277350439998</v>
      </c>
    </row>
    <row r="284" spans="4:15" x14ac:dyDescent="0.2">
      <c r="D284" s="59"/>
      <c r="E284" s="5" t="s">
        <v>36</v>
      </c>
      <c r="F284" s="51" t="s">
        <v>624</v>
      </c>
      <c r="G284" s="4">
        <v>24</v>
      </c>
      <c r="H284" s="10">
        <v>33.333333333333002</v>
      </c>
      <c r="I284" s="1">
        <v>16.666666666666998</v>
      </c>
      <c r="J284" s="1">
        <v>25</v>
      </c>
      <c r="K284" s="1">
        <v>4.166666666667</v>
      </c>
      <c r="L284" s="1">
        <v>12.5</v>
      </c>
      <c r="M284" s="1">
        <v>8.333333333333</v>
      </c>
      <c r="N284" s="1">
        <v>70.75</v>
      </c>
      <c r="O284" s="8">
        <v>8.2685890705360006</v>
      </c>
    </row>
    <row r="285" spans="4:15" x14ac:dyDescent="0.2">
      <c r="D285" s="59"/>
      <c r="E285" s="5" t="s">
        <v>128</v>
      </c>
      <c r="F285" s="51" t="s">
        <v>624</v>
      </c>
      <c r="G285" s="4">
        <v>14</v>
      </c>
      <c r="H285" s="10">
        <v>28.571428571428999</v>
      </c>
      <c r="I285" s="1">
        <v>14.285714285714</v>
      </c>
      <c r="J285" s="1">
        <v>21.428571428571001</v>
      </c>
      <c r="K285" s="1">
        <v>14.285714285714</v>
      </c>
      <c r="L285" s="1">
        <v>21.428571428571001</v>
      </c>
      <c r="M285" s="2" t="s">
        <v>160</v>
      </c>
      <c r="N285" s="1">
        <v>71.357142857143003</v>
      </c>
      <c r="O285" s="8">
        <v>8.7846644597460006</v>
      </c>
    </row>
    <row r="286" spans="4:15" x14ac:dyDescent="0.2">
      <c r="D286" s="59"/>
      <c r="E286" s="5" t="s">
        <v>23</v>
      </c>
      <c r="F286" s="51" t="s">
        <v>624</v>
      </c>
      <c r="G286" s="4">
        <v>4</v>
      </c>
      <c r="H286" s="10">
        <v>25</v>
      </c>
      <c r="I286" s="1">
        <v>25</v>
      </c>
      <c r="J286" s="2" t="s">
        <v>160</v>
      </c>
      <c r="K286" s="1">
        <v>25</v>
      </c>
      <c r="L286" s="1">
        <v>25</v>
      </c>
      <c r="M286" s="2" t="s">
        <v>160</v>
      </c>
      <c r="N286" s="1">
        <v>72.5</v>
      </c>
      <c r="O286" s="8">
        <v>9.7467943448090004</v>
      </c>
    </row>
    <row r="287" spans="4:15" x14ac:dyDescent="0.2">
      <c r="D287" s="58" t="s">
        <v>129</v>
      </c>
      <c r="E287" s="7" t="s">
        <v>130</v>
      </c>
      <c r="F287" s="50" t="s">
        <v>623</v>
      </c>
      <c r="G287" s="6">
        <v>544</v>
      </c>
      <c r="H287" s="14">
        <v>24.448529411765001</v>
      </c>
      <c r="I287" s="3">
        <v>20.404411764706001</v>
      </c>
      <c r="J287" s="3">
        <v>20.220588235293999</v>
      </c>
      <c r="K287" s="3">
        <v>20.588235294118</v>
      </c>
      <c r="L287" s="3">
        <v>10.294117647059</v>
      </c>
      <c r="M287" s="3">
        <v>4.0441176470590001</v>
      </c>
      <c r="N287" s="3">
        <v>71.169117647058997</v>
      </c>
      <c r="O287" s="13">
        <v>7.6187276742719998</v>
      </c>
    </row>
    <row r="288" spans="4:15" x14ac:dyDescent="0.2">
      <c r="D288" s="59"/>
      <c r="E288" s="5" t="s">
        <v>131</v>
      </c>
      <c r="F288" s="51" t="s">
        <v>623</v>
      </c>
      <c r="G288" s="4">
        <v>411</v>
      </c>
      <c r="H288" s="10">
        <v>25.547445255473999</v>
      </c>
      <c r="I288" s="1">
        <v>20.681265206812999</v>
      </c>
      <c r="J288" s="1">
        <v>18.734793187348</v>
      </c>
      <c r="K288" s="1">
        <v>17.274939172749001</v>
      </c>
      <c r="L288" s="1">
        <v>11.435523114355</v>
      </c>
      <c r="M288" s="1">
        <v>6.3260340632599998</v>
      </c>
      <c r="N288" s="1">
        <v>71.362530413624995</v>
      </c>
      <c r="O288" s="8">
        <v>8.0965188195929993</v>
      </c>
    </row>
    <row r="289" spans="4:15" x14ac:dyDescent="0.2">
      <c r="D289" s="59"/>
      <c r="E289" s="5" t="s">
        <v>132</v>
      </c>
      <c r="F289" s="51" t="s">
        <v>623</v>
      </c>
      <c r="G289" s="4">
        <v>65</v>
      </c>
      <c r="H289" s="10">
        <v>35.384615384615003</v>
      </c>
      <c r="I289" s="1">
        <v>12.307692307691999</v>
      </c>
      <c r="J289" s="1">
        <v>16.923076923077002</v>
      </c>
      <c r="K289" s="1">
        <v>15.384615384615</v>
      </c>
      <c r="L289" s="1">
        <v>15.384615384615</v>
      </c>
      <c r="M289" s="1">
        <v>4.6153846153850004</v>
      </c>
      <c r="N289" s="1">
        <v>70.676923076923003</v>
      </c>
      <c r="O289" s="8">
        <v>8.6964570593210002</v>
      </c>
    </row>
    <row r="290" spans="4:15" x14ac:dyDescent="0.2">
      <c r="D290" s="59"/>
      <c r="E290" s="5" t="s">
        <v>133</v>
      </c>
      <c r="F290" s="51" t="s">
        <v>624</v>
      </c>
      <c r="G290" s="4">
        <v>21</v>
      </c>
      <c r="H290" s="10">
        <v>28.571428571428999</v>
      </c>
      <c r="I290" s="1">
        <v>23.809523809523998</v>
      </c>
      <c r="J290" s="1">
        <v>23.809523809523998</v>
      </c>
      <c r="K290" s="1">
        <v>4.7619047619049999</v>
      </c>
      <c r="L290" s="1">
        <v>14.285714285714</v>
      </c>
      <c r="M290" s="1">
        <v>4.7619047619049999</v>
      </c>
      <c r="N290" s="1">
        <v>70.190476190476005</v>
      </c>
      <c r="O290" s="8">
        <v>8.1952367117680005</v>
      </c>
    </row>
    <row r="291" spans="4:15" x14ac:dyDescent="0.2">
      <c r="D291" s="59"/>
      <c r="E291" s="5" t="s">
        <v>23</v>
      </c>
      <c r="F291" s="51" t="s">
        <v>624</v>
      </c>
      <c r="G291" s="4">
        <v>2</v>
      </c>
      <c r="H291" s="10">
        <v>50</v>
      </c>
      <c r="I291" s="2" t="s">
        <v>160</v>
      </c>
      <c r="J291" s="1">
        <v>50</v>
      </c>
      <c r="K291" s="2" t="s">
        <v>160</v>
      </c>
      <c r="L291" s="2" t="s">
        <v>160</v>
      </c>
      <c r="M291" s="2" t="s">
        <v>160</v>
      </c>
      <c r="N291" s="1">
        <v>67</v>
      </c>
      <c r="O291" s="8">
        <v>7.0710678118650003</v>
      </c>
    </row>
    <row r="292" spans="4:15" x14ac:dyDescent="0.2">
      <c r="D292" s="59"/>
      <c r="E292" s="5" t="s">
        <v>134</v>
      </c>
      <c r="F292" s="51" t="s">
        <v>623</v>
      </c>
      <c r="G292" s="4">
        <v>955</v>
      </c>
      <c r="H292" s="10">
        <v>24.921465968585998</v>
      </c>
      <c r="I292" s="1">
        <v>20.523560209424001</v>
      </c>
      <c r="J292" s="1">
        <v>19.581151832461</v>
      </c>
      <c r="K292" s="1">
        <v>19.162303664921001</v>
      </c>
      <c r="L292" s="1">
        <v>10.785340314136</v>
      </c>
      <c r="M292" s="1">
        <v>5.0261780104709999</v>
      </c>
      <c r="N292" s="1">
        <v>71.252356020942003</v>
      </c>
      <c r="O292" s="8">
        <v>7.8243412994570001</v>
      </c>
    </row>
    <row r="293" spans="4:15" x14ac:dyDescent="0.2">
      <c r="D293" s="59"/>
      <c r="E293" s="5" t="s">
        <v>135</v>
      </c>
      <c r="F293" s="51" t="s">
        <v>623</v>
      </c>
      <c r="G293" s="4">
        <v>86</v>
      </c>
      <c r="H293" s="10">
        <v>33.720930232557997</v>
      </c>
      <c r="I293" s="1">
        <v>15.116279069767</v>
      </c>
      <c r="J293" s="1">
        <v>18.604651162791001</v>
      </c>
      <c r="K293" s="1">
        <v>12.790697674419</v>
      </c>
      <c r="L293" s="1">
        <v>15.116279069767</v>
      </c>
      <c r="M293" s="1">
        <v>4.6511627906979998</v>
      </c>
      <c r="N293" s="1">
        <v>70.558139534884006</v>
      </c>
      <c r="O293" s="8">
        <v>8.5317464609780007</v>
      </c>
    </row>
    <row r="294" spans="4:15" x14ac:dyDescent="0.2">
      <c r="D294" s="58" t="s">
        <v>136</v>
      </c>
      <c r="E294" s="7" t="s">
        <v>137</v>
      </c>
      <c r="F294" s="50" t="s">
        <v>623</v>
      </c>
      <c r="G294" s="6">
        <v>421</v>
      </c>
      <c r="H294" s="14">
        <v>26.603325415676998</v>
      </c>
      <c r="I294" s="3">
        <v>20.427553444181001</v>
      </c>
      <c r="J294" s="3">
        <v>19.239904988124</v>
      </c>
      <c r="K294" s="3">
        <v>17.814726840854998</v>
      </c>
      <c r="L294" s="3">
        <v>10.21377672209</v>
      </c>
      <c r="M294" s="3">
        <v>5.7007125890739996</v>
      </c>
      <c r="N294" s="3">
        <v>71.121140142518001</v>
      </c>
      <c r="O294" s="13">
        <v>7.9610393334290004</v>
      </c>
    </row>
    <row r="295" spans="4:15" x14ac:dyDescent="0.2">
      <c r="D295" s="59"/>
      <c r="E295" s="5" t="s">
        <v>138</v>
      </c>
      <c r="F295" s="51" t="s">
        <v>623</v>
      </c>
      <c r="G295" s="4">
        <v>362</v>
      </c>
      <c r="H295" s="10">
        <v>24.309392265193001</v>
      </c>
      <c r="I295" s="1">
        <v>17.679558011049998</v>
      </c>
      <c r="J295" s="1">
        <v>19.889502762431</v>
      </c>
      <c r="K295" s="1">
        <v>18.508287292818</v>
      </c>
      <c r="L295" s="1">
        <v>14.640883977901</v>
      </c>
      <c r="M295" s="1">
        <v>4.9723756906079997</v>
      </c>
      <c r="N295" s="1">
        <v>71.674033149170995</v>
      </c>
      <c r="O295" s="8">
        <v>8.0230857886670002</v>
      </c>
    </row>
    <row r="296" spans="4:15" x14ac:dyDescent="0.2">
      <c r="D296" s="59"/>
      <c r="E296" s="5" t="s">
        <v>139</v>
      </c>
      <c r="F296" s="51" t="s">
        <v>623</v>
      </c>
      <c r="G296" s="4">
        <v>175</v>
      </c>
      <c r="H296" s="10">
        <v>24</v>
      </c>
      <c r="I296" s="1">
        <v>24.571428571428999</v>
      </c>
      <c r="J296" s="1">
        <v>20.571428571428999</v>
      </c>
      <c r="K296" s="1">
        <v>21.714285714286</v>
      </c>
      <c r="L296" s="1">
        <v>6.2857142857139996</v>
      </c>
      <c r="M296" s="1">
        <v>2.8571428571430002</v>
      </c>
      <c r="N296" s="1">
        <v>70.485714285713996</v>
      </c>
      <c r="O296" s="8">
        <v>7.0350984952189997</v>
      </c>
    </row>
    <row r="297" spans="4:15" x14ac:dyDescent="0.2">
      <c r="D297" s="59"/>
      <c r="E297" s="5" t="s">
        <v>128</v>
      </c>
      <c r="F297" s="51" t="s">
        <v>623</v>
      </c>
      <c r="G297" s="4">
        <v>60</v>
      </c>
      <c r="H297" s="10">
        <v>28.333333333333002</v>
      </c>
      <c r="I297" s="1">
        <v>13.333333333333</v>
      </c>
      <c r="J297" s="1">
        <v>16.666666666666998</v>
      </c>
      <c r="K297" s="1">
        <v>18.333333333333002</v>
      </c>
      <c r="L297" s="1">
        <v>15</v>
      </c>
      <c r="M297" s="1">
        <v>8.333333333333</v>
      </c>
      <c r="N297" s="1">
        <v>72.416666666666998</v>
      </c>
      <c r="O297" s="8">
        <v>9.0033735045970005</v>
      </c>
    </row>
    <row r="298" spans="4:15" x14ac:dyDescent="0.2">
      <c r="D298" s="59"/>
      <c r="E298" s="5" t="s">
        <v>23</v>
      </c>
      <c r="F298" s="51" t="s">
        <v>624</v>
      </c>
      <c r="G298" s="4">
        <v>25</v>
      </c>
      <c r="H298" s="10">
        <v>36</v>
      </c>
      <c r="I298" s="1">
        <v>32</v>
      </c>
      <c r="J298" s="1">
        <v>20</v>
      </c>
      <c r="K298" s="1">
        <v>12</v>
      </c>
      <c r="L298" s="2" t="s">
        <v>160</v>
      </c>
      <c r="M298" s="2" t="s">
        <v>160</v>
      </c>
      <c r="N298" s="1">
        <v>67.2</v>
      </c>
      <c r="O298" s="8">
        <v>5.7807150653420001</v>
      </c>
    </row>
    <row r="299" spans="4:15" ht="26" x14ac:dyDescent="0.2">
      <c r="D299" s="58" t="s">
        <v>140</v>
      </c>
      <c r="E299" s="7" t="s">
        <v>141</v>
      </c>
      <c r="F299" s="50" t="s">
        <v>624</v>
      </c>
      <c r="G299" s="6">
        <v>12</v>
      </c>
      <c r="H299" s="14">
        <v>58.333333333333002</v>
      </c>
      <c r="I299" s="3">
        <v>16.666666666666998</v>
      </c>
      <c r="J299" s="3">
        <v>8.333333333333</v>
      </c>
      <c r="K299" s="3">
        <v>8.333333333333</v>
      </c>
      <c r="L299" s="3">
        <v>8.333333333333</v>
      </c>
      <c r="M299" s="9" t="s">
        <v>160</v>
      </c>
      <c r="N299" s="3">
        <v>66</v>
      </c>
      <c r="O299" s="13">
        <v>7.4589787260970004</v>
      </c>
    </row>
    <row r="300" spans="4:15" ht="26" x14ac:dyDescent="0.2">
      <c r="D300" s="59"/>
      <c r="E300" s="5" t="s">
        <v>142</v>
      </c>
      <c r="F300" s="51" t="s">
        <v>623</v>
      </c>
      <c r="G300" s="4">
        <v>87</v>
      </c>
      <c r="H300" s="10">
        <v>63.218390804598002</v>
      </c>
      <c r="I300" s="1">
        <v>14.942528735631999</v>
      </c>
      <c r="J300" s="1">
        <v>18.390804597700999</v>
      </c>
      <c r="K300" s="1">
        <v>2.2988505747130001</v>
      </c>
      <c r="L300" s="1">
        <v>1.149425287356</v>
      </c>
      <c r="M300" s="2" t="s">
        <v>160</v>
      </c>
      <c r="N300" s="1">
        <v>64.701149425286999</v>
      </c>
      <c r="O300" s="8">
        <v>4.6608586456380001</v>
      </c>
    </row>
    <row r="301" spans="4:15" ht="26" x14ac:dyDescent="0.2">
      <c r="D301" s="59"/>
      <c r="E301" s="5" t="s">
        <v>143</v>
      </c>
      <c r="F301" s="51" t="s">
        <v>623</v>
      </c>
      <c r="G301" s="4">
        <v>67</v>
      </c>
      <c r="H301" s="10">
        <v>22.388059701492999</v>
      </c>
      <c r="I301" s="1">
        <v>25.373134328357999</v>
      </c>
      <c r="J301" s="1">
        <v>26.865671641791</v>
      </c>
      <c r="K301" s="1">
        <v>11.940298507463</v>
      </c>
      <c r="L301" s="1">
        <v>8.9552238805969999</v>
      </c>
      <c r="M301" s="1">
        <v>4.477611940299</v>
      </c>
      <c r="N301" s="1">
        <v>70.447761194029994</v>
      </c>
      <c r="O301" s="8">
        <v>7.2661180959670002</v>
      </c>
    </row>
    <row r="302" spans="4:15" ht="26" x14ac:dyDescent="0.2">
      <c r="D302" s="59"/>
      <c r="E302" s="5" t="s">
        <v>144</v>
      </c>
      <c r="F302" s="51" t="s">
        <v>623</v>
      </c>
      <c r="G302" s="4">
        <v>78</v>
      </c>
      <c r="H302" s="10">
        <v>32.051282051282001</v>
      </c>
      <c r="I302" s="1">
        <v>21.794871794872002</v>
      </c>
      <c r="J302" s="1">
        <v>21.794871794872002</v>
      </c>
      <c r="K302" s="1">
        <v>14.102564102563999</v>
      </c>
      <c r="L302" s="1">
        <v>7.6923076923079998</v>
      </c>
      <c r="M302" s="1">
        <v>2.564102564103</v>
      </c>
      <c r="N302" s="1">
        <v>69.564102564102996</v>
      </c>
      <c r="O302" s="8">
        <v>6.8501393361309999</v>
      </c>
    </row>
    <row r="303" spans="4:15" ht="26" x14ac:dyDescent="0.2">
      <c r="D303" s="59"/>
      <c r="E303" s="5" t="s">
        <v>145</v>
      </c>
      <c r="F303" s="51" t="s">
        <v>623</v>
      </c>
      <c r="G303" s="4">
        <v>735</v>
      </c>
      <c r="H303" s="10">
        <v>23.945578231292998</v>
      </c>
      <c r="I303" s="1">
        <v>21.088435374149999</v>
      </c>
      <c r="J303" s="1">
        <v>20.136054421769</v>
      </c>
      <c r="K303" s="1">
        <v>18.639455782313</v>
      </c>
      <c r="L303" s="1">
        <v>11.836734693878</v>
      </c>
      <c r="M303" s="1">
        <v>4.3537414965989996</v>
      </c>
      <c r="N303" s="1">
        <v>71.259863945578005</v>
      </c>
      <c r="O303" s="8">
        <v>7.670262295853</v>
      </c>
    </row>
    <row r="304" spans="4:15" ht="26" x14ac:dyDescent="0.2">
      <c r="D304" s="59"/>
      <c r="E304" s="5" t="s">
        <v>146</v>
      </c>
      <c r="F304" s="51" t="s">
        <v>623</v>
      </c>
      <c r="G304" s="4">
        <v>751</v>
      </c>
      <c r="H304" s="10">
        <v>25.565912117177</v>
      </c>
      <c r="I304" s="1">
        <v>20.106524633822001</v>
      </c>
      <c r="J304" s="1">
        <v>19.973368841545</v>
      </c>
      <c r="K304" s="1">
        <v>17.976031957389999</v>
      </c>
      <c r="L304" s="1">
        <v>12.250332889480999</v>
      </c>
      <c r="M304" s="1">
        <v>4.127829560586</v>
      </c>
      <c r="N304" s="1">
        <v>71.189081225032993</v>
      </c>
      <c r="O304" s="8">
        <v>7.8231409264260003</v>
      </c>
    </row>
    <row r="305" spans="2:22" ht="26" x14ac:dyDescent="0.2">
      <c r="D305" s="59"/>
      <c r="E305" s="5" t="s">
        <v>147</v>
      </c>
      <c r="F305" s="51" t="s">
        <v>623</v>
      </c>
      <c r="G305" s="4">
        <v>587</v>
      </c>
      <c r="H305" s="10">
        <v>22.998296422487002</v>
      </c>
      <c r="I305" s="1">
        <v>19.591141396933999</v>
      </c>
      <c r="J305" s="1">
        <v>19.931856899488999</v>
      </c>
      <c r="K305" s="1">
        <v>19.761499148211001</v>
      </c>
      <c r="L305" s="1">
        <v>11.754684838159999</v>
      </c>
      <c r="M305" s="1">
        <v>5.9625212947190001</v>
      </c>
      <c r="N305" s="1">
        <v>71.843270868825002</v>
      </c>
      <c r="O305" s="8">
        <v>7.9329077557119998</v>
      </c>
    </row>
    <row r="306" spans="2:22" x14ac:dyDescent="0.2">
      <c r="D306" s="59"/>
      <c r="E306" s="5" t="s">
        <v>148</v>
      </c>
      <c r="F306" s="51" t="s">
        <v>623</v>
      </c>
      <c r="G306" s="4">
        <v>187</v>
      </c>
      <c r="H306" s="10">
        <v>25.133689839572</v>
      </c>
      <c r="I306" s="1">
        <v>24.064171122994999</v>
      </c>
      <c r="J306" s="1">
        <v>22.994652406417</v>
      </c>
      <c r="K306" s="1">
        <v>16.042780748662999</v>
      </c>
      <c r="L306" s="1">
        <v>9.0909090909089993</v>
      </c>
      <c r="M306" s="1">
        <v>2.673796791444</v>
      </c>
      <c r="N306" s="1">
        <v>70.379679144384994</v>
      </c>
      <c r="O306" s="8">
        <v>7.1203338921150001</v>
      </c>
    </row>
    <row r="307" spans="2:22" ht="26" x14ac:dyDescent="0.2">
      <c r="D307" s="59"/>
      <c r="E307" s="5" t="s">
        <v>149</v>
      </c>
      <c r="F307" s="51" t="s">
        <v>623</v>
      </c>
      <c r="G307" s="4">
        <v>75</v>
      </c>
      <c r="H307" s="10">
        <v>26.666666666666998</v>
      </c>
      <c r="I307" s="1">
        <v>12</v>
      </c>
      <c r="J307" s="1">
        <v>22.666666666666998</v>
      </c>
      <c r="K307" s="1">
        <v>20</v>
      </c>
      <c r="L307" s="1">
        <v>10.666666666667</v>
      </c>
      <c r="M307" s="1">
        <v>8</v>
      </c>
      <c r="N307" s="1">
        <v>72.266666666667007</v>
      </c>
      <c r="O307" s="8">
        <v>8.0945983546139999</v>
      </c>
    </row>
    <row r="308" spans="2:22" ht="26" x14ac:dyDescent="0.2">
      <c r="D308" s="59"/>
      <c r="E308" s="5" t="s">
        <v>150</v>
      </c>
      <c r="F308" s="51" t="s">
        <v>623</v>
      </c>
      <c r="G308" s="4">
        <v>66</v>
      </c>
      <c r="H308" s="10">
        <v>22.727272727273</v>
      </c>
      <c r="I308" s="1">
        <v>13.636363636364001</v>
      </c>
      <c r="J308" s="1">
        <v>24.242424242424001</v>
      </c>
      <c r="K308" s="1">
        <v>22.727272727273</v>
      </c>
      <c r="L308" s="1">
        <v>9.0909090909089993</v>
      </c>
      <c r="M308" s="1">
        <v>7.5757575757579998</v>
      </c>
      <c r="N308" s="1">
        <v>72.090909090908994</v>
      </c>
      <c r="O308" s="8">
        <v>7.6333827015639999</v>
      </c>
    </row>
    <row r="309" spans="2:22" ht="26" x14ac:dyDescent="0.2">
      <c r="D309" s="59"/>
      <c r="E309" s="5" t="s">
        <v>151</v>
      </c>
      <c r="F309" s="51" t="s">
        <v>624</v>
      </c>
      <c r="G309" s="4">
        <v>12</v>
      </c>
      <c r="H309" s="10">
        <v>16.666666666666998</v>
      </c>
      <c r="I309" s="1">
        <v>25</v>
      </c>
      <c r="J309" s="1">
        <v>16.666666666666998</v>
      </c>
      <c r="K309" s="1">
        <v>25</v>
      </c>
      <c r="L309" s="1">
        <v>16.666666666666998</v>
      </c>
      <c r="M309" s="2" t="s">
        <v>160</v>
      </c>
      <c r="N309" s="1">
        <v>71.75</v>
      </c>
      <c r="O309" s="8">
        <v>6.9035563957350004</v>
      </c>
    </row>
    <row r="310" spans="2:22" ht="26" x14ac:dyDescent="0.2">
      <c r="D310" s="59"/>
      <c r="E310" s="5" t="s">
        <v>152</v>
      </c>
      <c r="F310" s="51" t="s">
        <v>623</v>
      </c>
      <c r="G310" s="4">
        <v>443</v>
      </c>
      <c r="H310" s="10">
        <v>29.119638826185</v>
      </c>
      <c r="I310" s="1">
        <v>23.476297968396999</v>
      </c>
      <c r="J310" s="1">
        <v>20.993227990971</v>
      </c>
      <c r="K310" s="1">
        <v>16.478555304739999</v>
      </c>
      <c r="L310" s="1">
        <v>7.2234762979680003</v>
      </c>
      <c r="M310" s="1">
        <v>2.7088036117379999</v>
      </c>
      <c r="N310" s="1">
        <v>69.774266365688007</v>
      </c>
      <c r="O310" s="8">
        <v>7.0108878861040003</v>
      </c>
    </row>
    <row r="311" spans="2:22" x14ac:dyDescent="0.2">
      <c r="D311" s="59"/>
      <c r="E311" s="5" t="s">
        <v>153</v>
      </c>
      <c r="F311" s="51" t="s">
        <v>623</v>
      </c>
      <c r="G311" s="4">
        <v>80</v>
      </c>
      <c r="H311" s="10">
        <v>35</v>
      </c>
      <c r="I311" s="1">
        <v>22.5</v>
      </c>
      <c r="J311" s="1">
        <v>16.25</v>
      </c>
      <c r="K311" s="1">
        <v>17.5</v>
      </c>
      <c r="L311" s="1">
        <v>7.5</v>
      </c>
      <c r="M311" s="1">
        <v>1.25</v>
      </c>
      <c r="N311" s="1">
        <v>69.2</v>
      </c>
      <c r="O311" s="8">
        <v>6.9143036479970004</v>
      </c>
    </row>
    <row r="312" spans="2:22" ht="26" x14ac:dyDescent="0.2">
      <c r="D312" s="59"/>
      <c r="E312" s="5" t="s">
        <v>154</v>
      </c>
      <c r="F312" s="51" t="s">
        <v>623</v>
      </c>
      <c r="G312" s="4">
        <v>123</v>
      </c>
      <c r="H312" s="10">
        <v>29.268292682927001</v>
      </c>
      <c r="I312" s="1">
        <v>16.260162601626</v>
      </c>
      <c r="J312" s="1">
        <v>15.447154471545</v>
      </c>
      <c r="K312" s="1">
        <v>21.138211382114001</v>
      </c>
      <c r="L312" s="1">
        <v>10.569105691057</v>
      </c>
      <c r="M312" s="1">
        <v>7.3170731707319998</v>
      </c>
      <c r="N312" s="1">
        <v>71.382113821138006</v>
      </c>
      <c r="O312" s="8">
        <v>8.3983998526679997</v>
      </c>
    </row>
    <row r="313" spans="2:22" x14ac:dyDescent="0.2">
      <c r="D313" s="59"/>
      <c r="E313" s="5" t="s">
        <v>23</v>
      </c>
      <c r="F313" s="51" t="s">
        <v>624</v>
      </c>
      <c r="G313" s="4">
        <v>10</v>
      </c>
      <c r="H313" s="10">
        <v>20</v>
      </c>
      <c r="I313" s="1">
        <v>10</v>
      </c>
      <c r="J313" s="1">
        <v>30</v>
      </c>
      <c r="K313" s="1">
        <v>40</v>
      </c>
      <c r="L313" s="2" t="s">
        <v>160</v>
      </c>
      <c r="M313" s="2" t="s">
        <v>160</v>
      </c>
      <c r="N313" s="1">
        <v>71</v>
      </c>
      <c r="O313" s="8">
        <v>6.3420991968129998</v>
      </c>
    </row>
    <row r="314" spans="2:22" ht="26" x14ac:dyDescent="0.2">
      <c r="D314" s="59"/>
      <c r="E314" s="5" t="s">
        <v>155</v>
      </c>
      <c r="F314" s="51" t="s">
        <v>623</v>
      </c>
      <c r="G314" s="4">
        <v>910</v>
      </c>
      <c r="H314" s="10">
        <v>25.274725274725</v>
      </c>
      <c r="I314" s="1">
        <v>20.659340659341002</v>
      </c>
      <c r="J314" s="1">
        <v>20</v>
      </c>
      <c r="K314" s="1">
        <v>18.021978021978001</v>
      </c>
      <c r="L314" s="1">
        <v>11.318681318681</v>
      </c>
      <c r="M314" s="1">
        <v>4.7252747252749998</v>
      </c>
      <c r="N314" s="1">
        <v>71.162637362637</v>
      </c>
      <c r="O314" s="8">
        <v>7.8308527545119997</v>
      </c>
    </row>
    <row r="315" spans="2:22" ht="26" x14ac:dyDescent="0.2">
      <c r="D315" s="59"/>
      <c r="E315" s="5" t="s">
        <v>156</v>
      </c>
      <c r="F315" s="51" t="s">
        <v>623</v>
      </c>
      <c r="G315" s="4">
        <v>98</v>
      </c>
      <c r="H315" s="10">
        <v>62.244897959184001</v>
      </c>
      <c r="I315" s="1">
        <v>15.30612244898</v>
      </c>
      <c r="J315" s="1">
        <v>17.346938775510001</v>
      </c>
      <c r="K315" s="1">
        <v>3.0612244897959999</v>
      </c>
      <c r="L315" s="1">
        <v>2.040816326531</v>
      </c>
      <c r="M315" s="2" t="s">
        <v>160</v>
      </c>
      <c r="N315" s="1">
        <v>64.877551020408006</v>
      </c>
      <c r="O315" s="8">
        <v>5.0711744631310003</v>
      </c>
    </row>
    <row r="316" spans="2:22" ht="26" x14ac:dyDescent="0.2">
      <c r="D316" s="59"/>
      <c r="E316" s="5" t="s">
        <v>157</v>
      </c>
      <c r="F316" s="51" t="s">
        <v>623</v>
      </c>
      <c r="G316" s="4">
        <v>134</v>
      </c>
      <c r="H316" s="10">
        <v>26.865671641791</v>
      </c>
      <c r="I316" s="1">
        <v>24.626865671642001</v>
      </c>
      <c r="J316" s="1">
        <v>23.880597014925002</v>
      </c>
      <c r="K316" s="1">
        <v>13.432835820896001</v>
      </c>
      <c r="L316" s="1">
        <v>8.9552238805969999</v>
      </c>
      <c r="M316" s="1">
        <v>2.238805970149</v>
      </c>
      <c r="N316" s="1">
        <v>69.865671641790996</v>
      </c>
      <c r="O316" s="8">
        <v>6.8064443642660004</v>
      </c>
    </row>
    <row r="317" spans="2:22" ht="26" x14ac:dyDescent="0.2">
      <c r="D317" s="59"/>
      <c r="E317" s="5" t="s">
        <v>158</v>
      </c>
      <c r="F317" s="51" t="s">
        <v>623</v>
      </c>
      <c r="G317" s="4">
        <v>812</v>
      </c>
      <c r="H317" s="10">
        <v>24.753694581281</v>
      </c>
      <c r="I317" s="1">
        <v>20.073891625616</v>
      </c>
      <c r="J317" s="1">
        <v>19.581280788177001</v>
      </c>
      <c r="K317" s="1">
        <v>18.349753694581</v>
      </c>
      <c r="L317" s="1">
        <v>12.068965517241001</v>
      </c>
      <c r="M317" s="1">
        <v>5.1724137931029999</v>
      </c>
      <c r="N317" s="1">
        <v>71.432266009852</v>
      </c>
      <c r="O317" s="8">
        <v>7.9305924563319996</v>
      </c>
    </row>
    <row r="318" spans="2:22" ht="26" x14ac:dyDescent="0.2">
      <c r="D318" s="60"/>
      <c r="E318" s="30" t="s">
        <v>159</v>
      </c>
      <c r="F318" s="52" t="s">
        <v>623</v>
      </c>
      <c r="G318" s="21">
        <v>136</v>
      </c>
      <c r="H318" s="36">
        <v>25.735294117647001</v>
      </c>
      <c r="I318" s="18">
        <v>13.235294117646999</v>
      </c>
      <c r="J318" s="18">
        <v>22.058823529411999</v>
      </c>
      <c r="K318" s="18">
        <v>21.323529411765001</v>
      </c>
      <c r="L318" s="18">
        <v>9.5588235294120008</v>
      </c>
      <c r="M318" s="18">
        <v>8.0882352941180002</v>
      </c>
      <c r="N318" s="18">
        <v>72.080882352941003</v>
      </c>
      <c r="O318" s="35">
        <v>7.9889322950999997</v>
      </c>
    </row>
    <row r="319" spans="2:22" x14ac:dyDescent="0.2">
      <c r="D319" s="45" t="s">
        <v>625</v>
      </c>
    </row>
    <row r="320" spans="2:22" x14ac:dyDescent="0.2">
      <c r="B320" s="24" t="str">
        <f xml:space="preserve"> HYPERLINK("#'目次'!B9", "[3]")</f>
        <v>[3]</v>
      </c>
      <c r="C320" s="61" t="s">
        <v>179</v>
      </c>
      <c r="D320" s="62"/>
      <c r="E320" s="62"/>
      <c r="F320" s="62"/>
      <c r="G320" s="62"/>
      <c r="H320" s="62"/>
      <c r="I320" s="62"/>
      <c r="J320" s="62"/>
      <c r="K320" s="62"/>
      <c r="L320" s="62"/>
      <c r="M320" s="62"/>
      <c r="N320" s="62"/>
      <c r="O320" s="62"/>
      <c r="P320" s="62"/>
      <c r="Q320" s="62"/>
      <c r="R320" s="62"/>
      <c r="S320" s="62"/>
      <c r="T320" s="62"/>
      <c r="U320" s="62"/>
      <c r="V320" s="62"/>
    </row>
    <row r="323" spans="3:22" x14ac:dyDescent="0.2">
      <c r="C323" s="61" t="s">
        <v>13</v>
      </c>
      <c r="D323" s="62"/>
      <c r="E323" s="62"/>
      <c r="F323" s="62"/>
      <c r="G323" s="62"/>
      <c r="H323" s="62"/>
      <c r="I323" s="62"/>
      <c r="J323" s="62"/>
      <c r="K323" s="62"/>
      <c r="L323" s="62"/>
      <c r="M323" s="62"/>
      <c r="N323" s="62"/>
      <c r="O323" s="62"/>
      <c r="P323" s="62"/>
      <c r="Q323" s="62"/>
      <c r="R323" s="62"/>
      <c r="S323" s="62"/>
      <c r="T323" s="62"/>
      <c r="U323" s="62"/>
      <c r="V323" s="62"/>
    </row>
    <row r="324" spans="3:22" ht="26" x14ac:dyDescent="0.2">
      <c r="D324" s="63"/>
      <c r="E324" s="64"/>
      <c r="F324" s="64"/>
      <c r="G324" s="27" t="s">
        <v>14</v>
      </c>
      <c r="H324" s="26" t="s">
        <v>180</v>
      </c>
      <c r="I324" s="11" t="s">
        <v>169</v>
      </c>
      <c r="J324" s="11" t="s">
        <v>170</v>
      </c>
      <c r="K324" s="11" t="s">
        <v>171</v>
      </c>
      <c r="L324" s="11" t="s">
        <v>172</v>
      </c>
      <c r="M324" s="11" t="s">
        <v>173</v>
      </c>
      <c r="N324" s="11" t="s">
        <v>174</v>
      </c>
      <c r="O324" s="11" t="s">
        <v>181</v>
      </c>
      <c r="P324" s="11" t="s">
        <v>169</v>
      </c>
      <c r="Q324" s="11" t="s">
        <v>170</v>
      </c>
      <c r="R324" s="11" t="s">
        <v>171</v>
      </c>
      <c r="S324" s="11" t="s">
        <v>172</v>
      </c>
      <c r="T324" s="11" t="s">
        <v>173</v>
      </c>
      <c r="U324" s="20" t="s">
        <v>174</v>
      </c>
    </row>
    <row r="325" spans="3:22" x14ac:dyDescent="0.2">
      <c r="D325" s="65"/>
      <c r="E325" s="66"/>
      <c r="F325" s="66"/>
      <c r="G325" s="22"/>
      <c r="H325" s="31"/>
      <c r="I325" s="12"/>
      <c r="J325" s="12"/>
      <c r="K325" s="12"/>
      <c r="L325" s="12"/>
      <c r="M325" s="12"/>
      <c r="N325" s="12"/>
      <c r="O325" s="12"/>
      <c r="P325" s="12"/>
      <c r="Q325" s="12"/>
      <c r="R325" s="12"/>
      <c r="S325" s="12"/>
      <c r="T325" s="12"/>
      <c r="U325" s="29"/>
    </row>
    <row r="326" spans="3:22" x14ac:dyDescent="0.2">
      <c r="D326" s="23"/>
      <c r="E326" s="28" t="s">
        <v>14</v>
      </c>
      <c r="F326" s="49" t="s">
        <v>623</v>
      </c>
      <c r="G326" s="25">
        <v>1043</v>
      </c>
      <c r="H326" s="16">
        <v>44.96644295302</v>
      </c>
      <c r="I326" s="16">
        <v>12.751677852348999</v>
      </c>
      <c r="J326" s="16">
        <v>9.3000958772770002</v>
      </c>
      <c r="K326" s="16">
        <v>8.1495685522529993</v>
      </c>
      <c r="L326" s="16">
        <v>8.1495685522529993</v>
      </c>
      <c r="M326" s="16">
        <v>4.8897411313520003</v>
      </c>
      <c r="N326" s="16">
        <v>1.725790987536</v>
      </c>
      <c r="O326" s="16">
        <v>55.03355704698</v>
      </c>
      <c r="P326" s="16">
        <v>12.943432406519999</v>
      </c>
      <c r="Q326" s="16">
        <v>10.738255033557</v>
      </c>
      <c r="R326" s="16">
        <v>11.409395973154</v>
      </c>
      <c r="S326" s="16">
        <v>10.450623202300999</v>
      </c>
      <c r="T326" s="16">
        <v>6.2320230105469996</v>
      </c>
      <c r="U326" s="34">
        <v>3.2598274209009999</v>
      </c>
    </row>
    <row r="327" spans="3:22" x14ac:dyDescent="0.2">
      <c r="D327" s="58" t="s">
        <v>18</v>
      </c>
      <c r="E327" s="7" t="s">
        <v>19</v>
      </c>
      <c r="F327" s="50" t="s">
        <v>623</v>
      </c>
      <c r="G327" s="6">
        <v>342</v>
      </c>
      <c r="H327" s="14">
        <v>43.567251461988</v>
      </c>
      <c r="I327" s="3">
        <v>17.251461988304001</v>
      </c>
      <c r="J327" s="3">
        <v>11.403508771929999</v>
      </c>
      <c r="K327" s="3">
        <v>7.6023391812870003</v>
      </c>
      <c r="L327" s="3">
        <v>5.2631578947369997</v>
      </c>
      <c r="M327" s="3">
        <v>1.7543859649119999</v>
      </c>
      <c r="N327" s="3">
        <v>0.29239766081899998</v>
      </c>
      <c r="O327" s="3">
        <v>56.432748538012</v>
      </c>
      <c r="P327" s="3">
        <v>16.959064327484999</v>
      </c>
      <c r="Q327" s="3">
        <v>12.573099415205</v>
      </c>
      <c r="R327" s="3">
        <v>11.988304093567001</v>
      </c>
      <c r="S327" s="3">
        <v>9.6491228070179993</v>
      </c>
      <c r="T327" s="3">
        <v>3.508771929825</v>
      </c>
      <c r="U327" s="13">
        <v>1.7543859649119999</v>
      </c>
    </row>
    <row r="328" spans="3:22" ht="26" x14ac:dyDescent="0.2">
      <c r="D328" s="59"/>
      <c r="E328" s="5" t="s">
        <v>20</v>
      </c>
      <c r="F328" s="51" t="s">
        <v>623</v>
      </c>
      <c r="G328" s="4">
        <v>620</v>
      </c>
      <c r="H328" s="10">
        <v>45.645161290323003</v>
      </c>
      <c r="I328" s="1">
        <v>9.6774193548389995</v>
      </c>
      <c r="J328" s="1">
        <v>8.7096774193549997</v>
      </c>
      <c r="K328" s="1">
        <v>8.7096774193549997</v>
      </c>
      <c r="L328" s="1">
        <v>10.161290322580999</v>
      </c>
      <c r="M328" s="1">
        <v>6.1290322580650001</v>
      </c>
      <c r="N328" s="1">
        <v>2.2580645161290001</v>
      </c>
      <c r="O328" s="1">
        <v>54.354838709676997</v>
      </c>
      <c r="P328" s="1">
        <v>10.806451612903</v>
      </c>
      <c r="Q328" s="1">
        <v>10.322580645161</v>
      </c>
      <c r="R328" s="1">
        <v>10.806451612903</v>
      </c>
      <c r="S328" s="1">
        <v>10.967741935484</v>
      </c>
      <c r="T328" s="1">
        <v>7.5806451612899997</v>
      </c>
      <c r="U328" s="8">
        <v>3.8709677419349999</v>
      </c>
    </row>
    <row r="329" spans="3:22" ht="26" x14ac:dyDescent="0.2">
      <c r="D329" s="59"/>
      <c r="E329" s="5" t="s">
        <v>21</v>
      </c>
      <c r="F329" s="51" t="s">
        <v>623</v>
      </c>
      <c r="G329" s="4">
        <v>76</v>
      </c>
      <c r="H329" s="10">
        <v>43.421052631579002</v>
      </c>
      <c r="I329" s="1">
        <v>14.473684210526001</v>
      </c>
      <c r="J329" s="1">
        <v>5.2631578947369997</v>
      </c>
      <c r="K329" s="1">
        <v>5.2631578947369997</v>
      </c>
      <c r="L329" s="1">
        <v>5.2631578947369997</v>
      </c>
      <c r="M329" s="1">
        <v>9.2105263157890001</v>
      </c>
      <c r="N329" s="1">
        <v>3.947368421053</v>
      </c>
      <c r="O329" s="1">
        <v>56.578947368420998</v>
      </c>
      <c r="P329" s="1">
        <v>13.157894736842</v>
      </c>
      <c r="Q329" s="1">
        <v>6.5789473684209998</v>
      </c>
      <c r="R329" s="1">
        <v>14.473684210526001</v>
      </c>
      <c r="S329" s="1">
        <v>10.526315789473999</v>
      </c>
      <c r="T329" s="1">
        <v>6.5789473684209998</v>
      </c>
      <c r="U329" s="8">
        <v>5.2631578947369997</v>
      </c>
    </row>
    <row r="330" spans="3:22" x14ac:dyDescent="0.2">
      <c r="D330" s="59"/>
      <c r="E330" s="5" t="s">
        <v>22</v>
      </c>
      <c r="F330" s="51" t="s">
        <v>624</v>
      </c>
      <c r="G330" s="4">
        <v>2</v>
      </c>
      <c r="H330" s="10">
        <v>50</v>
      </c>
      <c r="I330" s="1">
        <v>50</v>
      </c>
      <c r="J330" s="2" t="s">
        <v>160</v>
      </c>
      <c r="K330" s="2" t="s">
        <v>160</v>
      </c>
      <c r="L330" s="2" t="s">
        <v>160</v>
      </c>
      <c r="M330" s="2" t="s">
        <v>160</v>
      </c>
      <c r="N330" s="2" t="s">
        <v>160</v>
      </c>
      <c r="O330" s="1">
        <v>50</v>
      </c>
      <c r="P330" s="2" t="s">
        <v>160</v>
      </c>
      <c r="Q330" s="2" t="s">
        <v>160</v>
      </c>
      <c r="R330" s="2" t="s">
        <v>160</v>
      </c>
      <c r="S330" s="2" t="s">
        <v>160</v>
      </c>
      <c r="T330" s="1">
        <v>50</v>
      </c>
      <c r="U330" s="15" t="s">
        <v>160</v>
      </c>
    </row>
    <row r="331" spans="3:22" x14ac:dyDescent="0.2">
      <c r="D331" s="59"/>
      <c r="E331" s="5" t="s">
        <v>23</v>
      </c>
      <c r="F331" s="51" t="s">
        <v>624</v>
      </c>
      <c r="G331" s="4">
        <v>3</v>
      </c>
      <c r="H331" s="10">
        <v>100</v>
      </c>
      <c r="I331" s="1">
        <v>66.666666666666998</v>
      </c>
      <c r="J331" s="2" t="s">
        <v>160</v>
      </c>
      <c r="K331" s="1">
        <v>33.333333333333002</v>
      </c>
      <c r="L331" s="2" t="s">
        <v>160</v>
      </c>
      <c r="M331" s="2" t="s">
        <v>160</v>
      </c>
      <c r="N331" s="2" t="s">
        <v>160</v>
      </c>
      <c r="O331" s="2" t="s">
        <v>160</v>
      </c>
      <c r="P331" s="2" t="s">
        <v>160</v>
      </c>
      <c r="Q331" s="2" t="s">
        <v>160</v>
      </c>
      <c r="R331" s="2" t="s">
        <v>160</v>
      </c>
      <c r="S331" s="2" t="s">
        <v>160</v>
      </c>
      <c r="T331" s="2" t="s">
        <v>160</v>
      </c>
      <c r="U331" s="15" t="s">
        <v>160</v>
      </c>
    </row>
    <row r="332" spans="3:22" x14ac:dyDescent="0.2">
      <c r="D332" s="58" t="s">
        <v>24</v>
      </c>
      <c r="E332" s="7" t="s">
        <v>25</v>
      </c>
      <c r="F332" s="50" t="s">
        <v>623</v>
      </c>
      <c r="G332" s="6">
        <v>765</v>
      </c>
      <c r="H332" s="14">
        <v>43.790849673202999</v>
      </c>
      <c r="I332" s="3">
        <v>10.980392156862999</v>
      </c>
      <c r="J332" s="3">
        <v>9.2810457516340001</v>
      </c>
      <c r="K332" s="3">
        <v>8.6274509803920001</v>
      </c>
      <c r="L332" s="3">
        <v>8.6274509803920001</v>
      </c>
      <c r="M332" s="3">
        <v>4.8366013071899996</v>
      </c>
      <c r="N332" s="3">
        <v>1.4379084967319999</v>
      </c>
      <c r="O332" s="3">
        <v>56.209150326797001</v>
      </c>
      <c r="P332" s="3">
        <v>13.594771241829999</v>
      </c>
      <c r="Q332" s="3">
        <v>10.849673202613999</v>
      </c>
      <c r="R332" s="3">
        <v>11.503267973856</v>
      </c>
      <c r="S332" s="3">
        <v>10.980392156862999</v>
      </c>
      <c r="T332" s="3">
        <v>6.4052287581699998</v>
      </c>
      <c r="U332" s="13">
        <v>2.8758169934639999</v>
      </c>
    </row>
    <row r="333" spans="3:22" x14ac:dyDescent="0.2">
      <c r="D333" s="59"/>
      <c r="E333" s="5" t="s">
        <v>26</v>
      </c>
      <c r="F333" s="51" t="s">
        <v>623</v>
      </c>
      <c r="G333" s="4">
        <v>796</v>
      </c>
      <c r="H333" s="10">
        <v>43.718592964823998</v>
      </c>
      <c r="I333" s="1">
        <v>11.43216080402</v>
      </c>
      <c r="J333" s="1">
        <v>8.5427135678389998</v>
      </c>
      <c r="K333" s="1">
        <v>8.4170854271359996</v>
      </c>
      <c r="L333" s="1">
        <v>8.6683417085430001</v>
      </c>
      <c r="M333" s="1">
        <v>4.8994974874370003</v>
      </c>
      <c r="N333" s="1">
        <v>1.758793969849</v>
      </c>
      <c r="O333" s="1">
        <v>56.281407035176002</v>
      </c>
      <c r="P333" s="1">
        <v>12.814070351759</v>
      </c>
      <c r="Q333" s="1">
        <v>11.180904522613</v>
      </c>
      <c r="R333" s="1">
        <v>11.809045226130999</v>
      </c>
      <c r="S333" s="1">
        <v>11.05527638191</v>
      </c>
      <c r="T333" s="1">
        <v>6.1557788944720002</v>
      </c>
      <c r="U333" s="8">
        <v>3.266331658291</v>
      </c>
    </row>
    <row r="334" spans="3:22" ht="26" x14ac:dyDescent="0.2">
      <c r="D334" s="59"/>
      <c r="E334" s="5" t="s">
        <v>27</v>
      </c>
      <c r="F334" s="51" t="s">
        <v>623</v>
      </c>
      <c r="G334" s="4">
        <v>683</v>
      </c>
      <c r="H334" s="10">
        <v>41.581259150805003</v>
      </c>
      <c r="I334" s="1">
        <v>9.8096632503660004</v>
      </c>
      <c r="J334" s="1">
        <v>8.0527086383600004</v>
      </c>
      <c r="K334" s="1">
        <v>7.9062957540259999</v>
      </c>
      <c r="L334" s="1">
        <v>9.0775988286970009</v>
      </c>
      <c r="M334" s="1">
        <v>5.4172767203510004</v>
      </c>
      <c r="N334" s="1">
        <v>1.317715959004</v>
      </c>
      <c r="O334" s="1">
        <v>58.418740849194997</v>
      </c>
      <c r="P334" s="1">
        <v>12.445095168375</v>
      </c>
      <c r="Q334" s="1">
        <v>10.395314787701</v>
      </c>
      <c r="R334" s="1">
        <v>11.85944363104</v>
      </c>
      <c r="S334" s="1">
        <v>12.445095168375</v>
      </c>
      <c r="T334" s="1">
        <v>7.7598828696929996</v>
      </c>
      <c r="U334" s="8">
        <v>3.513909224012</v>
      </c>
    </row>
    <row r="335" spans="3:22" x14ac:dyDescent="0.2">
      <c r="D335" s="59"/>
      <c r="E335" s="5" t="s">
        <v>28</v>
      </c>
      <c r="F335" s="51" t="s">
        <v>623</v>
      </c>
      <c r="G335" s="4">
        <v>438</v>
      </c>
      <c r="H335" s="10">
        <v>40.182648401826</v>
      </c>
      <c r="I335" s="1">
        <v>9.3607305936070002</v>
      </c>
      <c r="J335" s="1">
        <v>7.3059360730589997</v>
      </c>
      <c r="K335" s="1">
        <v>6.8493150684930004</v>
      </c>
      <c r="L335" s="1">
        <v>9.8173515981739996</v>
      </c>
      <c r="M335" s="1">
        <v>5.0228310502279996</v>
      </c>
      <c r="N335" s="1">
        <v>1.826484018265</v>
      </c>
      <c r="O335" s="1">
        <v>59.817351598174</v>
      </c>
      <c r="P335" s="1">
        <v>11.187214611871999</v>
      </c>
      <c r="Q335" s="1">
        <v>11.643835616438</v>
      </c>
      <c r="R335" s="1">
        <v>13.926940639269</v>
      </c>
      <c r="S335" s="1">
        <v>12.328767123287999</v>
      </c>
      <c r="T335" s="1">
        <v>7.3059360730589997</v>
      </c>
      <c r="U335" s="8">
        <v>3.4246575342469998</v>
      </c>
    </row>
    <row r="336" spans="3:22" ht="26" x14ac:dyDescent="0.2">
      <c r="D336" s="59"/>
      <c r="E336" s="5" t="s">
        <v>29</v>
      </c>
      <c r="F336" s="51" t="s">
        <v>623</v>
      </c>
      <c r="G336" s="4">
        <v>680</v>
      </c>
      <c r="H336" s="10">
        <v>45.735294117647001</v>
      </c>
      <c r="I336" s="1">
        <v>11.470588235294001</v>
      </c>
      <c r="J336" s="1">
        <v>8.3823529411760003</v>
      </c>
      <c r="K336" s="1">
        <v>8.6764705882350004</v>
      </c>
      <c r="L336" s="1">
        <v>9.2647058823530006</v>
      </c>
      <c r="M336" s="1">
        <v>5.7352941176470003</v>
      </c>
      <c r="N336" s="1">
        <v>2.2058823529409999</v>
      </c>
      <c r="O336" s="1">
        <v>54.264705882352999</v>
      </c>
      <c r="P336" s="1">
        <v>11.470588235294001</v>
      </c>
      <c r="Q336" s="1">
        <v>9.4117647058819998</v>
      </c>
      <c r="R336" s="1">
        <v>11.764705882353001</v>
      </c>
      <c r="S336" s="1">
        <v>10.882352941176</v>
      </c>
      <c r="T336" s="1">
        <v>7.647058823529</v>
      </c>
      <c r="U336" s="8">
        <v>3.0882352941179998</v>
      </c>
    </row>
    <row r="337" spans="4:21" x14ac:dyDescent="0.2">
      <c r="D337" s="59"/>
      <c r="E337" s="5" t="s">
        <v>30</v>
      </c>
      <c r="F337" s="51" t="s">
        <v>623</v>
      </c>
      <c r="G337" s="4">
        <v>242</v>
      </c>
      <c r="H337" s="10">
        <v>55.785123966942002</v>
      </c>
      <c r="I337" s="1">
        <v>16.942148760331001</v>
      </c>
      <c r="J337" s="1">
        <v>13.223140495868</v>
      </c>
      <c r="K337" s="1">
        <v>9.5041322314050003</v>
      </c>
      <c r="L337" s="1">
        <v>9.9173553719009995</v>
      </c>
      <c r="M337" s="1">
        <v>4.5454545454549997</v>
      </c>
      <c r="N337" s="1">
        <v>1.6528925619829999</v>
      </c>
      <c r="O337" s="1">
        <v>44.214876033057998</v>
      </c>
      <c r="P337" s="1">
        <v>8.6776859504130002</v>
      </c>
      <c r="Q337" s="1">
        <v>8.6776859504130002</v>
      </c>
      <c r="R337" s="1">
        <v>10.330578512397</v>
      </c>
      <c r="S337" s="1">
        <v>8.6776859504130002</v>
      </c>
      <c r="T337" s="1">
        <v>5.7851239669419998</v>
      </c>
      <c r="U337" s="8">
        <v>2.0661157024789998</v>
      </c>
    </row>
    <row r="338" spans="4:21" x14ac:dyDescent="0.2">
      <c r="D338" s="59"/>
      <c r="E338" s="5" t="s">
        <v>31</v>
      </c>
      <c r="F338" s="51" t="s">
        <v>623</v>
      </c>
      <c r="G338" s="4">
        <v>609</v>
      </c>
      <c r="H338" s="10">
        <v>45.155993431855997</v>
      </c>
      <c r="I338" s="1">
        <v>12.807881773399</v>
      </c>
      <c r="J338" s="1">
        <v>10.016420361248001</v>
      </c>
      <c r="K338" s="1">
        <v>7.5533661740560003</v>
      </c>
      <c r="L338" s="1">
        <v>9.1954022988510005</v>
      </c>
      <c r="M338" s="1">
        <v>4.5977011494250002</v>
      </c>
      <c r="N338" s="1">
        <v>0.98522167487699996</v>
      </c>
      <c r="O338" s="1">
        <v>54.844006568144003</v>
      </c>
      <c r="P338" s="1">
        <v>13.300492610837001</v>
      </c>
      <c r="Q338" s="1">
        <v>11.986863711002</v>
      </c>
      <c r="R338" s="1">
        <v>12.315270935960999</v>
      </c>
      <c r="S338" s="1">
        <v>10.016420361248001</v>
      </c>
      <c r="T338" s="1">
        <v>5.2545155993429997</v>
      </c>
      <c r="U338" s="8">
        <v>1.9704433497539999</v>
      </c>
    </row>
    <row r="339" spans="4:21" x14ac:dyDescent="0.2">
      <c r="D339" s="59"/>
      <c r="E339" s="5" t="s">
        <v>32</v>
      </c>
      <c r="F339" s="51" t="s">
        <v>623</v>
      </c>
      <c r="G339" s="4">
        <v>343</v>
      </c>
      <c r="H339" s="10">
        <v>43.148688046647003</v>
      </c>
      <c r="I339" s="1">
        <v>12.536443148688001</v>
      </c>
      <c r="J339" s="1">
        <v>6.9970845481049997</v>
      </c>
      <c r="K339" s="1">
        <v>8.7463556851310003</v>
      </c>
      <c r="L339" s="1">
        <v>10.204081632653001</v>
      </c>
      <c r="M339" s="1">
        <v>3.4985422740519998</v>
      </c>
      <c r="N339" s="1">
        <v>1.1661807580170001</v>
      </c>
      <c r="O339" s="1">
        <v>56.851311953352997</v>
      </c>
      <c r="P339" s="1">
        <v>11.661807580174999</v>
      </c>
      <c r="Q339" s="1">
        <v>10.495626822157</v>
      </c>
      <c r="R339" s="1">
        <v>12.827988338192</v>
      </c>
      <c r="S339" s="1">
        <v>12.827988338192</v>
      </c>
      <c r="T339" s="1">
        <v>6.9970845481049997</v>
      </c>
      <c r="U339" s="8">
        <v>2.040816326531</v>
      </c>
    </row>
    <row r="340" spans="4:21" x14ac:dyDescent="0.2">
      <c r="D340" s="59"/>
      <c r="E340" s="5" t="s">
        <v>33</v>
      </c>
      <c r="F340" s="51" t="s">
        <v>623</v>
      </c>
      <c r="G340" s="4">
        <v>754</v>
      </c>
      <c r="H340" s="10">
        <v>45.092838196286003</v>
      </c>
      <c r="I340" s="1">
        <v>11.671087533155999</v>
      </c>
      <c r="J340" s="1">
        <v>8.8859416445619992</v>
      </c>
      <c r="K340" s="1">
        <v>8.8859416445619992</v>
      </c>
      <c r="L340" s="1">
        <v>8.8859416445619992</v>
      </c>
      <c r="M340" s="1">
        <v>4.7745358090190004</v>
      </c>
      <c r="N340" s="1">
        <v>1.989389920424</v>
      </c>
      <c r="O340" s="1">
        <v>54.907161803713997</v>
      </c>
      <c r="P340" s="1">
        <v>11.538461538462</v>
      </c>
      <c r="Q340" s="1">
        <v>11.671087533155999</v>
      </c>
      <c r="R340" s="1">
        <v>11.671087533155999</v>
      </c>
      <c r="S340" s="1">
        <v>11.803713527851</v>
      </c>
      <c r="T340" s="1">
        <v>5.1724137931029999</v>
      </c>
      <c r="U340" s="8">
        <v>3.050397877984</v>
      </c>
    </row>
    <row r="341" spans="4:21" x14ac:dyDescent="0.2">
      <c r="D341" s="59"/>
      <c r="E341" s="5" t="s">
        <v>34</v>
      </c>
      <c r="F341" s="51" t="s">
        <v>623</v>
      </c>
      <c r="G341" s="4">
        <v>525</v>
      </c>
      <c r="H341" s="10">
        <v>45.523809523810002</v>
      </c>
      <c r="I341" s="1">
        <v>13.52380952381</v>
      </c>
      <c r="J341" s="1">
        <v>10.857142857143</v>
      </c>
      <c r="K341" s="1">
        <v>8</v>
      </c>
      <c r="L341" s="1">
        <v>8</v>
      </c>
      <c r="M341" s="1">
        <v>3.8095238095239998</v>
      </c>
      <c r="N341" s="1">
        <v>1.333333333333</v>
      </c>
      <c r="O341" s="1">
        <v>54.476190476189998</v>
      </c>
      <c r="P341" s="1">
        <v>13.333333333333</v>
      </c>
      <c r="Q341" s="1">
        <v>12.761904761905001</v>
      </c>
      <c r="R341" s="1">
        <v>10.285714285714</v>
      </c>
      <c r="S341" s="1">
        <v>10.857142857143</v>
      </c>
      <c r="T341" s="1">
        <v>5.5238095238099998</v>
      </c>
      <c r="U341" s="8">
        <v>1.714285714286</v>
      </c>
    </row>
    <row r="342" spans="4:21" x14ac:dyDescent="0.2">
      <c r="D342" s="59"/>
      <c r="E342" s="5" t="s">
        <v>35</v>
      </c>
      <c r="F342" s="51" t="s">
        <v>623</v>
      </c>
      <c r="G342" s="4">
        <v>142</v>
      </c>
      <c r="H342" s="10">
        <v>42.253521126761001</v>
      </c>
      <c r="I342" s="1">
        <v>11.971830985915</v>
      </c>
      <c r="J342" s="1">
        <v>6.3380281690139997</v>
      </c>
      <c r="K342" s="1">
        <v>11.267605633803001</v>
      </c>
      <c r="L342" s="1">
        <v>7.0422535211269999</v>
      </c>
      <c r="M342" s="1">
        <v>3.5211267605629999</v>
      </c>
      <c r="N342" s="1">
        <v>2.112676056338</v>
      </c>
      <c r="O342" s="1">
        <v>57.746478873238999</v>
      </c>
      <c r="P342" s="1">
        <v>12.676056338027999</v>
      </c>
      <c r="Q342" s="1">
        <v>14.788732394366001</v>
      </c>
      <c r="R342" s="1">
        <v>13.380281690141</v>
      </c>
      <c r="S342" s="1">
        <v>7.746478873239</v>
      </c>
      <c r="T342" s="1">
        <v>8.4507042253520002</v>
      </c>
      <c r="U342" s="8">
        <v>0.70422535211299997</v>
      </c>
    </row>
    <row r="343" spans="4:21" x14ac:dyDescent="0.2">
      <c r="D343" s="59"/>
      <c r="E343" s="5" t="s">
        <v>36</v>
      </c>
      <c r="F343" s="51" t="s">
        <v>624</v>
      </c>
      <c r="G343" s="4">
        <v>18</v>
      </c>
      <c r="H343" s="10">
        <v>22.222222222222001</v>
      </c>
      <c r="I343" s="1">
        <v>5.5555555555560003</v>
      </c>
      <c r="J343" s="1">
        <v>5.5555555555560003</v>
      </c>
      <c r="K343" s="1">
        <v>5.5555555555560003</v>
      </c>
      <c r="L343" s="2" t="s">
        <v>160</v>
      </c>
      <c r="M343" s="1">
        <v>5.5555555555560003</v>
      </c>
      <c r="N343" s="2" t="s">
        <v>160</v>
      </c>
      <c r="O343" s="1">
        <v>77.777777777777999</v>
      </c>
      <c r="P343" s="1">
        <v>11.111111111111001</v>
      </c>
      <c r="Q343" s="1">
        <v>5.5555555555560003</v>
      </c>
      <c r="R343" s="1">
        <v>27.777777777777999</v>
      </c>
      <c r="S343" s="1">
        <v>16.666666666666998</v>
      </c>
      <c r="T343" s="1">
        <v>11.111111111111001</v>
      </c>
      <c r="U343" s="8">
        <v>5.5555555555560003</v>
      </c>
    </row>
    <row r="344" spans="4:21" x14ac:dyDescent="0.2">
      <c r="D344" s="59"/>
      <c r="E344" s="5" t="s">
        <v>37</v>
      </c>
      <c r="F344" s="51" t="s">
        <v>624</v>
      </c>
      <c r="G344" s="4">
        <v>39</v>
      </c>
      <c r="H344" s="10">
        <v>51.282051282051</v>
      </c>
      <c r="I344" s="1">
        <v>28.205128205127998</v>
      </c>
      <c r="J344" s="1">
        <v>10.25641025641</v>
      </c>
      <c r="K344" s="1">
        <v>5.1282051282049999</v>
      </c>
      <c r="L344" s="1">
        <v>5.1282051282049999</v>
      </c>
      <c r="M344" s="1">
        <v>2.564102564103</v>
      </c>
      <c r="N344" s="2" t="s">
        <v>160</v>
      </c>
      <c r="O344" s="1">
        <v>48.717948717949</v>
      </c>
      <c r="P344" s="1">
        <v>10.25641025641</v>
      </c>
      <c r="Q344" s="1">
        <v>7.6923076923079998</v>
      </c>
      <c r="R344" s="1">
        <v>10.25641025641</v>
      </c>
      <c r="S344" s="1">
        <v>10.25641025641</v>
      </c>
      <c r="T344" s="1">
        <v>7.6923076923079998</v>
      </c>
      <c r="U344" s="8">
        <v>2.564102564103</v>
      </c>
    </row>
    <row r="345" spans="4:21" x14ac:dyDescent="0.2">
      <c r="D345" s="59"/>
      <c r="E345" s="5" t="s">
        <v>23</v>
      </c>
      <c r="F345" s="51" t="s">
        <v>624</v>
      </c>
      <c r="G345" s="4">
        <v>4</v>
      </c>
      <c r="H345" s="10">
        <v>50</v>
      </c>
      <c r="I345" s="1">
        <v>25</v>
      </c>
      <c r="J345" s="1">
        <v>25</v>
      </c>
      <c r="K345" s="2" t="s">
        <v>160</v>
      </c>
      <c r="L345" s="2" t="s">
        <v>160</v>
      </c>
      <c r="M345" s="2" t="s">
        <v>160</v>
      </c>
      <c r="N345" s="2" t="s">
        <v>160</v>
      </c>
      <c r="O345" s="1">
        <v>50</v>
      </c>
      <c r="P345" s="2" t="s">
        <v>160</v>
      </c>
      <c r="Q345" s="1">
        <v>25</v>
      </c>
      <c r="R345" s="2" t="s">
        <v>160</v>
      </c>
      <c r="S345" s="2" t="s">
        <v>160</v>
      </c>
      <c r="T345" s="1">
        <v>25</v>
      </c>
      <c r="U345" s="15" t="s">
        <v>160</v>
      </c>
    </row>
    <row r="346" spans="4:21" ht="26" x14ac:dyDescent="0.2">
      <c r="D346" s="59"/>
      <c r="E346" s="5" t="s">
        <v>38</v>
      </c>
      <c r="F346" s="51" t="s">
        <v>623</v>
      </c>
      <c r="G346" s="4">
        <v>1000</v>
      </c>
      <c r="H346" s="10">
        <v>44.7</v>
      </c>
      <c r="I346" s="1">
        <v>12.1</v>
      </c>
      <c r="J346" s="1">
        <v>9.1999999999999993</v>
      </c>
      <c r="K346" s="1">
        <v>8.3000000000000007</v>
      </c>
      <c r="L346" s="1">
        <v>8.3000000000000007</v>
      </c>
      <c r="M346" s="1">
        <v>5</v>
      </c>
      <c r="N346" s="1">
        <v>1.8</v>
      </c>
      <c r="O346" s="1">
        <v>55.3</v>
      </c>
      <c r="P346" s="1">
        <v>13.1</v>
      </c>
      <c r="Q346" s="1">
        <v>10.8</v>
      </c>
      <c r="R346" s="1">
        <v>11.5</v>
      </c>
      <c r="S346" s="1">
        <v>10.5</v>
      </c>
      <c r="T346" s="1">
        <v>6.1</v>
      </c>
      <c r="U346" s="8">
        <v>3.3</v>
      </c>
    </row>
    <row r="347" spans="4:21" ht="26" x14ac:dyDescent="0.2">
      <c r="D347" s="58" t="s">
        <v>39</v>
      </c>
      <c r="E347" s="7" t="s">
        <v>40</v>
      </c>
      <c r="F347" s="50" t="s">
        <v>624</v>
      </c>
      <c r="G347" s="6">
        <v>4</v>
      </c>
      <c r="H347" s="32" t="s">
        <v>160</v>
      </c>
      <c r="I347" s="9" t="s">
        <v>160</v>
      </c>
      <c r="J347" s="9" t="s">
        <v>160</v>
      </c>
      <c r="K347" s="9" t="s">
        <v>160</v>
      </c>
      <c r="L347" s="9" t="s">
        <v>160</v>
      </c>
      <c r="M347" s="9" t="s">
        <v>160</v>
      </c>
      <c r="N347" s="9" t="s">
        <v>160</v>
      </c>
      <c r="O347" s="3">
        <v>100</v>
      </c>
      <c r="P347" s="3">
        <v>25</v>
      </c>
      <c r="Q347" s="9" t="s">
        <v>160</v>
      </c>
      <c r="R347" s="3">
        <v>75</v>
      </c>
      <c r="S347" s="9" t="s">
        <v>160</v>
      </c>
      <c r="T347" s="9" t="s">
        <v>160</v>
      </c>
      <c r="U347" s="19" t="s">
        <v>160</v>
      </c>
    </row>
    <row r="348" spans="4:21" ht="26" x14ac:dyDescent="0.2">
      <c r="D348" s="59"/>
      <c r="E348" s="5" t="s">
        <v>41</v>
      </c>
      <c r="F348" s="51" t="s">
        <v>624</v>
      </c>
      <c r="G348" s="4">
        <v>45</v>
      </c>
      <c r="H348" s="10">
        <v>37.777777777777999</v>
      </c>
      <c r="I348" s="1">
        <v>20</v>
      </c>
      <c r="J348" s="1">
        <v>8.8888888888889994</v>
      </c>
      <c r="K348" s="1">
        <v>8.8888888888889994</v>
      </c>
      <c r="L348" s="2" t="s">
        <v>160</v>
      </c>
      <c r="M348" s="2" t="s">
        <v>160</v>
      </c>
      <c r="N348" s="2" t="s">
        <v>160</v>
      </c>
      <c r="O348" s="1">
        <v>62.222222222222001</v>
      </c>
      <c r="P348" s="1">
        <v>22.222222222222001</v>
      </c>
      <c r="Q348" s="1">
        <v>8.8888888888889994</v>
      </c>
      <c r="R348" s="1">
        <v>13.333333333333</v>
      </c>
      <c r="S348" s="1">
        <v>11.111111111111001</v>
      </c>
      <c r="T348" s="1">
        <v>2.2222222222219998</v>
      </c>
      <c r="U348" s="8">
        <v>4.4444444444439997</v>
      </c>
    </row>
    <row r="349" spans="4:21" ht="26" x14ac:dyDescent="0.2">
      <c r="D349" s="59"/>
      <c r="E349" s="5" t="s">
        <v>42</v>
      </c>
      <c r="F349" s="51" t="s">
        <v>623</v>
      </c>
      <c r="G349" s="4">
        <v>275</v>
      </c>
      <c r="H349" s="10">
        <v>33.090909090909001</v>
      </c>
      <c r="I349" s="1">
        <v>7.636363636364</v>
      </c>
      <c r="J349" s="1">
        <v>7.636363636364</v>
      </c>
      <c r="K349" s="1">
        <v>6.5454545454549997</v>
      </c>
      <c r="L349" s="1">
        <v>9.0909090909089993</v>
      </c>
      <c r="M349" s="1">
        <v>1.4545454545450001</v>
      </c>
      <c r="N349" s="1">
        <v>0.72727272727299996</v>
      </c>
      <c r="O349" s="1">
        <v>66.909090909091006</v>
      </c>
      <c r="P349" s="1">
        <v>14.181818181818</v>
      </c>
      <c r="Q349" s="1">
        <v>12.727272727273</v>
      </c>
      <c r="R349" s="1">
        <v>12.363636363635999</v>
      </c>
      <c r="S349" s="1">
        <v>14.181818181818</v>
      </c>
      <c r="T349" s="1">
        <v>8.3636363636359992</v>
      </c>
      <c r="U349" s="8">
        <v>5.0909090909090002</v>
      </c>
    </row>
    <row r="350" spans="4:21" ht="26" x14ac:dyDescent="0.2">
      <c r="D350" s="59"/>
      <c r="E350" s="5" t="s">
        <v>43</v>
      </c>
      <c r="F350" s="51" t="s">
        <v>623</v>
      </c>
      <c r="G350" s="4">
        <v>245</v>
      </c>
      <c r="H350" s="10">
        <v>42.448979591837002</v>
      </c>
      <c r="I350" s="1">
        <v>8.9795918367350005</v>
      </c>
      <c r="J350" s="1">
        <v>10.612244897959</v>
      </c>
      <c r="K350" s="1">
        <v>8.9795918367350005</v>
      </c>
      <c r="L350" s="1">
        <v>6.1224489795919999</v>
      </c>
      <c r="M350" s="1">
        <v>6.1224489795919999</v>
      </c>
      <c r="N350" s="1">
        <v>1.632653061224</v>
      </c>
      <c r="O350" s="1">
        <v>57.551020408162998</v>
      </c>
      <c r="P350" s="1">
        <v>10.204081632653001</v>
      </c>
      <c r="Q350" s="1">
        <v>11.836734693878</v>
      </c>
      <c r="R350" s="1">
        <v>12.653061224489999</v>
      </c>
      <c r="S350" s="1">
        <v>13.061224489796</v>
      </c>
      <c r="T350" s="1">
        <v>6.5306122448980002</v>
      </c>
      <c r="U350" s="8">
        <v>3.2653061224490001</v>
      </c>
    </row>
    <row r="351" spans="4:21" ht="26" x14ac:dyDescent="0.2">
      <c r="D351" s="59"/>
      <c r="E351" s="5" t="s">
        <v>44</v>
      </c>
      <c r="F351" s="51" t="s">
        <v>623</v>
      </c>
      <c r="G351" s="4">
        <v>167</v>
      </c>
      <c r="H351" s="10">
        <v>56.287425149701001</v>
      </c>
      <c r="I351" s="1">
        <v>13.173652694611</v>
      </c>
      <c r="J351" s="1">
        <v>11.976047904192001</v>
      </c>
      <c r="K351" s="1">
        <v>7.7844311377249999</v>
      </c>
      <c r="L351" s="1">
        <v>13.173652694611</v>
      </c>
      <c r="M351" s="1">
        <v>6.5868263473050002</v>
      </c>
      <c r="N351" s="1">
        <v>3.592814371257</v>
      </c>
      <c r="O351" s="1">
        <v>43.712574850298999</v>
      </c>
      <c r="P351" s="1">
        <v>9.5808383233529995</v>
      </c>
      <c r="Q351" s="1">
        <v>8.3832335329339998</v>
      </c>
      <c r="R351" s="1">
        <v>6.5868263473050002</v>
      </c>
      <c r="S351" s="1">
        <v>10.778443113771999</v>
      </c>
      <c r="T351" s="1">
        <v>4.7904191616769998</v>
      </c>
      <c r="U351" s="8">
        <v>3.592814371257</v>
      </c>
    </row>
    <row r="352" spans="4:21" ht="26" x14ac:dyDescent="0.2">
      <c r="D352" s="59"/>
      <c r="E352" s="5" t="s">
        <v>45</v>
      </c>
      <c r="F352" s="51" t="s">
        <v>623</v>
      </c>
      <c r="G352" s="4">
        <v>90</v>
      </c>
      <c r="H352" s="10">
        <v>57.777777777777999</v>
      </c>
      <c r="I352" s="1">
        <v>15.555555555555999</v>
      </c>
      <c r="J352" s="1">
        <v>6.666666666667</v>
      </c>
      <c r="K352" s="1">
        <v>13.333333333333</v>
      </c>
      <c r="L352" s="1">
        <v>11.111111111111001</v>
      </c>
      <c r="M352" s="1">
        <v>8.8888888888889994</v>
      </c>
      <c r="N352" s="1">
        <v>2.2222222222219998</v>
      </c>
      <c r="O352" s="1">
        <v>42.222222222222001</v>
      </c>
      <c r="P352" s="1">
        <v>12.222222222221999</v>
      </c>
      <c r="Q352" s="1">
        <v>12.222222222221999</v>
      </c>
      <c r="R352" s="1">
        <v>10</v>
      </c>
      <c r="S352" s="1">
        <v>3.333333333333</v>
      </c>
      <c r="T352" s="1">
        <v>4.4444444444439997</v>
      </c>
      <c r="U352" s="15" t="s">
        <v>160</v>
      </c>
    </row>
    <row r="353" spans="4:21" ht="26" x14ac:dyDescent="0.2">
      <c r="D353" s="59"/>
      <c r="E353" s="5" t="s">
        <v>46</v>
      </c>
      <c r="F353" s="51" t="s">
        <v>624</v>
      </c>
      <c r="G353" s="4">
        <v>46</v>
      </c>
      <c r="H353" s="10">
        <v>71.739130434782993</v>
      </c>
      <c r="I353" s="1">
        <v>34.782608695652002</v>
      </c>
      <c r="J353" s="1">
        <v>17.391304347826001</v>
      </c>
      <c r="K353" s="1">
        <v>8.6956521739130004</v>
      </c>
      <c r="L353" s="1">
        <v>4.3478260869570002</v>
      </c>
      <c r="M353" s="1">
        <v>6.5217391304349999</v>
      </c>
      <c r="N353" s="2" t="s">
        <v>160</v>
      </c>
      <c r="O353" s="1">
        <v>28.260869565217</v>
      </c>
      <c r="P353" s="1">
        <v>13.04347826087</v>
      </c>
      <c r="Q353" s="1">
        <v>4.3478260869570002</v>
      </c>
      <c r="R353" s="1">
        <v>6.5217391304349999</v>
      </c>
      <c r="S353" s="1">
        <v>4.3478260869570002</v>
      </c>
      <c r="T353" s="2" t="s">
        <v>160</v>
      </c>
      <c r="U353" s="15" t="s">
        <v>160</v>
      </c>
    </row>
    <row r="354" spans="4:21" ht="26" x14ac:dyDescent="0.2">
      <c r="D354" s="59"/>
      <c r="E354" s="5" t="s">
        <v>47</v>
      </c>
      <c r="F354" s="51" t="s">
        <v>623</v>
      </c>
      <c r="G354" s="4">
        <v>68</v>
      </c>
      <c r="H354" s="10">
        <v>61.764705882352999</v>
      </c>
      <c r="I354" s="1">
        <v>32.352941176470999</v>
      </c>
      <c r="J354" s="1">
        <v>4.4117647058819998</v>
      </c>
      <c r="K354" s="1">
        <v>7.352941176471</v>
      </c>
      <c r="L354" s="1">
        <v>10.294117647059</v>
      </c>
      <c r="M354" s="1">
        <v>5.8823529411760003</v>
      </c>
      <c r="N354" s="1">
        <v>1.4705882352940001</v>
      </c>
      <c r="O354" s="1">
        <v>38.235294117647001</v>
      </c>
      <c r="P354" s="1">
        <v>13.235294117646999</v>
      </c>
      <c r="Q354" s="1">
        <v>5.8823529411760003</v>
      </c>
      <c r="R354" s="1">
        <v>11.764705882353001</v>
      </c>
      <c r="S354" s="1">
        <v>4.4117647058819998</v>
      </c>
      <c r="T354" s="2" t="s">
        <v>160</v>
      </c>
      <c r="U354" s="8">
        <v>2.9411764705880001</v>
      </c>
    </row>
    <row r="355" spans="4:21" x14ac:dyDescent="0.2">
      <c r="D355" s="59"/>
      <c r="E355" s="5" t="s">
        <v>48</v>
      </c>
      <c r="F355" s="51" t="s">
        <v>624</v>
      </c>
      <c r="G355" s="4">
        <v>4</v>
      </c>
      <c r="H355" s="17" t="s">
        <v>160</v>
      </c>
      <c r="I355" s="2" t="s">
        <v>160</v>
      </c>
      <c r="J355" s="2" t="s">
        <v>160</v>
      </c>
      <c r="K355" s="2" t="s">
        <v>160</v>
      </c>
      <c r="L355" s="2" t="s">
        <v>160</v>
      </c>
      <c r="M355" s="2" t="s">
        <v>160</v>
      </c>
      <c r="N355" s="2" t="s">
        <v>160</v>
      </c>
      <c r="O355" s="1">
        <v>100</v>
      </c>
      <c r="P355" s="1">
        <v>75</v>
      </c>
      <c r="Q355" s="1">
        <v>25</v>
      </c>
      <c r="R355" s="2" t="s">
        <v>160</v>
      </c>
      <c r="S355" s="2" t="s">
        <v>160</v>
      </c>
      <c r="T355" s="2" t="s">
        <v>160</v>
      </c>
      <c r="U355" s="15" t="s">
        <v>160</v>
      </c>
    </row>
    <row r="356" spans="4:21" x14ac:dyDescent="0.2">
      <c r="D356" s="59"/>
      <c r="E356" s="5" t="s">
        <v>23</v>
      </c>
      <c r="F356" s="51" t="s">
        <v>623</v>
      </c>
      <c r="G356" s="4">
        <v>99</v>
      </c>
      <c r="H356" s="10">
        <v>36.363636363635997</v>
      </c>
      <c r="I356" s="1">
        <v>7.0707070707069999</v>
      </c>
      <c r="J356" s="1">
        <v>9.0909090909089993</v>
      </c>
      <c r="K356" s="1">
        <v>7.0707070707069999</v>
      </c>
      <c r="L356" s="1">
        <v>4.0404040404039998</v>
      </c>
      <c r="M356" s="1">
        <v>6.0606060606060002</v>
      </c>
      <c r="N356" s="1">
        <v>3.0303030303030001</v>
      </c>
      <c r="O356" s="1">
        <v>63.636363636364003</v>
      </c>
      <c r="P356" s="1">
        <v>15.151515151515</v>
      </c>
      <c r="Q356" s="1">
        <v>12.121212121212</v>
      </c>
      <c r="R356" s="1">
        <v>14.141414141414</v>
      </c>
      <c r="S356" s="1">
        <v>7.0707070707069999</v>
      </c>
      <c r="T356" s="1">
        <v>13.131313131313</v>
      </c>
      <c r="U356" s="8">
        <v>2.0202020202019999</v>
      </c>
    </row>
    <row r="357" spans="4:21" x14ac:dyDescent="0.2">
      <c r="D357" s="58" t="s">
        <v>49</v>
      </c>
      <c r="E357" s="7" t="s">
        <v>50</v>
      </c>
      <c r="F357" s="50" t="s">
        <v>624</v>
      </c>
      <c r="G357" s="6">
        <v>39</v>
      </c>
      <c r="H357" s="14">
        <v>53.846153846154003</v>
      </c>
      <c r="I357" s="3">
        <v>25.641025641026001</v>
      </c>
      <c r="J357" s="3">
        <v>12.820512820513001</v>
      </c>
      <c r="K357" s="3">
        <v>2.564102564103</v>
      </c>
      <c r="L357" s="3">
        <v>10.25641025641</v>
      </c>
      <c r="M357" s="3">
        <v>2.564102564103</v>
      </c>
      <c r="N357" s="9" t="s">
        <v>160</v>
      </c>
      <c r="O357" s="3">
        <v>46.153846153845997</v>
      </c>
      <c r="P357" s="3">
        <v>10.25641025641</v>
      </c>
      <c r="Q357" s="3">
        <v>7.6923076923079998</v>
      </c>
      <c r="R357" s="3">
        <v>10.25641025641</v>
      </c>
      <c r="S357" s="3">
        <v>12.820512820513001</v>
      </c>
      <c r="T357" s="3">
        <v>2.564102564103</v>
      </c>
      <c r="U357" s="13">
        <v>2.564102564103</v>
      </c>
    </row>
    <row r="358" spans="4:21" x14ac:dyDescent="0.2">
      <c r="D358" s="59"/>
      <c r="E358" s="5" t="s">
        <v>51</v>
      </c>
      <c r="F358" s="51" t="s">
        <v>623</v>
      </c>
      <c r="G358" s="4">
        <v>185</v>
      </c>
      <c r="H358" s="10">
        <v>41.081081081081003</v>
      </c>
      <c r="I358" s="1">
        <v>14.054054054053999</v>
      </c>
      <c r="J358" s="1">
        <v>9.7297297297299998</v>
      </c>
      <c r="K358" s="1">
        <v>6.4864864864860001</v>
      </c>
      <c r="L358" s="1">
        <v>4.8648648648649999</v>
      </c>
      <c r="M358" s="1">
        <v>5.4054054054050003</v>
      </c>
      <c r="N358" s="1">
        <v>0.54054054054099998</v>
      </c>
      <c r="O358" s="1">
        <v>58.918918918918997</v>
      </c>
      <c r="P358" s="1">
        <v>18.918918918919001</v>
      </c>
      <c r="Q358" s="1">
        <v>10.810810810811001</v>
      </c>
      <c r="R358" s="1">
        <v>10.27027027027</v>
      </c>
      <c r="S358" s="1">
        <v>11.351351351350999</v>
      </c>
      <c r="T358" s="1">
        <v>4.3243243243240004</v>
      </c>
      <c r="U358" s="8">
        <v>3.2432432432430001</v>
      </c>
    </row>
    <row r="359" spans="4:21" x14ac:dyDescent="0.2">
      <c r="D359" s="59"/>
      <c r="E359" s="5" t="s">
        <v>52</v>
      </c>
      <c r="F359" s="51" t="s">
        <v>623</v>
      </c>
      <c r="G359" s="4">
        <v>324</v>
      </c>
      <c r="H359" s="10">
        <v>39.814814814815001</v>
      </c>
      <c r="I359" s="1">
        <v>12.654320987654</v>
      </c>
      <c r="J359" s="1">
        <v>8.333333333333</v>
      </c>
      <c r="K359" s="1">
        <v>9.2592592592590002</v>
      </c>
      <c r="L359" s="1">
        <v>7.0987654320990003</v>
      </c>
      <c r="M359" s="1">
        <v>1.851851851852</v>
      </c>
      <c r="N359" s="1">
        <v>0.61728395061700003</v>
      </c>
      <c r="O359" s="1">
        <v>60.185185185184999</v>
      </c>
      <c r="P359" s="1">
        <v>13.58024691358</v>
      </c>
      <c r="Q359" s="1">
        <v>12.962962962962999</v>
      </c>
      <c r="R359" s="1">
        <v>13.58024691358</v>
      </c>
      <c r="S359" s="1">
        <v>9.5679012345679997</v>
      </c>
      <c r="T359" s="1">
        <v>6.4814814814809996</v>
      </c>
      <c r="U359" s="8">
        <v>4.0123456790120002</v>
      </c>
    </row>
    <row r="360" spans="4:21" x14ac:dyDescent="0.2">
      <c r="D360" s="59"/>
      <c r="E360" s="5" t="s">
        <v>53</v>
      </c>
      <c r="F360" s="51" t="s">
        <v>623</v>
      </c>
      <c r="G360" s="4">
        <v>491</v>
      </c>
      <c r="H360" s="10">
        <v>48.879837067209998</v>
      </c>
      <c r="I360" s="1">
        <v>11.201629327901999</v>
      </c>
      <c r="J360" s="1">
        <v>9.1649694501019994</v>
      </c>
      <c r="K360" s="1">
        <v>8.5539714867620003</v>
      </c>
      <c r="L360" s="1">
        <v>9.9796334012219994</v>
      </c>
      <c r="M360" s="1">
        <v>6.9246435845210002</v>
      </c>
      <c r="N360" s="1">
        <v>3.0549898167010001</v>
      </c>
      <c r="O360" s="1">
        <v>51.120162932790002</v>
      </c>
      <c r="P360" s="1">
        <v>10.590631364562</v>
      </c>
      <c r="Q360" s="1">
        <v>9.5723014256619994</v>
      </c>
      <c r="R360" s="1">
        <v>10.590631364562</v>
      </c>
      <c r="S360" s="1">
        <v>10.590631364562</v>
      </c>
      <c r="T360" s="1">
        <v>6.9246435845210002</v>
      </c>
      <c r="U360" s="8">
        <v>2.8513238289210001</v>
      </c>
    </row>
    <row r="361" spans="4:21" x14ac:dyDescent="0.2">
      <c r="D361" s="59"/>
      <c r="E361" s="5" t="s">
        <v>23</v>
      </c>
      <c r="F361" s="51" t="s">
        <v>624</v>
      </c>
      <c r="G361" s="4">
        <v>4</v>
      </c>
      <c r="H361" s="10">
        <v>75</v>
      </c>
      <c r="I361" s="1">
        <v>25</v>
      </c>
      <c r="J361" s="1">
        <v>50</v>
      </c>
      <c r="K361" s="2" t="s">
        <v>160</v>
      </c>
      <c r="L361" s="2" t="s">
        <v>160</v>
      </c>
      <c r="M361" s="2" t="s">
        <v>160</v>
      </c>
      <c r="N361" s="2" t="s">
        <v>160</v>
      </c>
      <c r="O361" s="1">
        <v>25</v>
      </c>
      <c r="P361" s="2" t="s">
        <v>160</v>
      </c>
      <c r="Q361" s="2" t="s">
        <v>160</v>
      </c>
      <c r="R361" s="2" t="s">
        <v>160</v>
      </c>
      <c r="S361" s="2" t="s">
        <v>160</v>
      </c>
      <c r="T361" s="1">
        <v>25</v>
      </c>
      <c r="U361" s="15" t="s">
        <v>160</v>
      </c>
    </row>
    <row r="362" spans="4:21" x14ac:dyDescent="0.2">
      <c r="D362" s="59"/>
      <c r="E362" s="5" t="s">
        <v>54</v>
      </c>
      <c r="F362" s="51" t="s">
        <v>623</v>
      </c>
      <c r="G362" s="4">
        <v>224</v>
      </c>
      <c r="H362" s="10">
        <v>43.303571428570997</v>
      </c>
      <c r="I362" s="1">
        <v>16.071428571428999</v>
      </c>
      <c r="J362" s="1">
        <v>10.267857142857</v>
      </c>
      <c r="K362" s="1">
        <v>5.8035714285709998</v>
      </c>
      <c r="L362" s="1">
        <v>5.8035714285709998</v>
      </c>
      <c r="M362" s="1">
        <v>4.9107142857139996</v>
      </c>
      <c r="N362" s="1">
        <v>0.446428571429</v>
      </c>
      <c r="O362" s="1">
        <v>56.696428571429003</v>
      </c>
      <c r="P362" s="1">
        <v>17.410714285714</v>
      </c>
      <c r="Q362" s="1">
        <v>10.267857142857</v>
      </c>
      <c r="R362" s="1">
        <v>10.267857142857</v>
      </c>
      <c r="S362" s="1">
        <v>11.607142857143</v>
      </c>
      <c r="T362" s="1">
        <v>4.0178571428570002</v>
      </c>
      <c r="U362" s="8">
        <v>3.125</v>
      </c>
    </row>
    <row r="363" spans="4:21" x14ac:dyDescent="0.2">
      <c r="D363" s="59"/>
      <c r="E363" s="5" t="s">
        <v>55</v>
      </c>
      <c r="F363" s="51" t="s">
        <v>623</v>
      </c>
      <c r="G363" s="4">
        <v>815</v>
      </c>
      <c r="H363" s="10">
        <v>45.276073619632001</v>
      </c>
      <c r="I363" s="1">
        <v>11.779141104294</v>
      </c>
      <c r="J363" s="1">
        <v>8.8343558282209997</v>
      </c>
      <c r="K363" s="1">
        <v>8.8343558282209997</v>
      </c>
      <c r="L363" s="1">
        <v>8.8343558282209997</v>
      </c>
      <c r="M363" s="1">
        <v>4.9079754601229997</v>
      </c>
      <c r="N363" s="1">
        <v>2.0858895705520002</v>
      </c>
      <c r="O363" s="1">
        <v>54.723926380367999</v>
      </c>
      <c r="P363" s="1">
        <v>11.779141104294</v>
      </c>
      <c r="Q363" s="1">
        <v>10.920245398773</v>
      </c>
      <c r="R363" s="1">
        <v>11.779141104294</v>
      </c>
      <c r="S363" s="1">
        <v>10.184049079755001</v>
      </c>
      <c r="T363" s="1">
        <v>6.7484662576690004</v>
      </c>
      <c r="U363" s="8">
        <v>3.3128834355830001</v>
      </c>
    </row>
    <row r="364" spans="4:21" ht="26" x14ac:dyDescent="0.2">
      <c r="D364" s="58" t="s">
        <v>56</v>
      </c>
      <c r="E364" s="7" t="s">
        <v>57</v>
      </c>
      <c r="F364" s="50" t="s">
        <v>624</v>
      </c>
      <c r="G364" s="6">
        <v>8</v>
      </c>
      <c r="H364" s="14">
        <v>62.5</v>
      </c>
      <c r="I364" s="3">
        <v>50</v>
      </c>
      <c r="J364" s="3">
        <v>12.5</v>
      </c>
      <c r="K364" s="9" t="s">
        <v>160</v>
      </c>
      <c r="L364" s="9" t="s">
        <v>160</v>
      </c>
      <c r="M364" s="9" t="s">
        <v>160</v>
      </c>
      <c r="N364" s="9" t="s">
        <v>160</v>
      </c>
      <c r="O364" s="3">
        <v>37.5</v>
      </c>
      <c r="P364" s="3">
        <v>12.5</v>
      </c>
      <c r="Q364" s="9" t="s">
        <v>160</v>
      </c>
      <c r="R364" s="3">
        <v>12.5</v>
      </c>
      <c r="S364" s="3">
        <v>12.5</v>
      </c>
      <c r="T364" s="9" t="s">
        <v>160</v>
      </c>
      <c r="U364" s="19" t="s">
        <v>160</v>
      </c>
    </row>
    <row r="365" spans="4:21" ht="26" x14ac:dyDescent="0.2">
      <c r="D365" s="59"/>
      <c r="E365" s="5" t="s">
        <v>58</v>
      </c>
      <c r="F365" s="51" t="s">
        <v>623</v>
      </c>
      <c r="G365" s="4">
        <v>61</v>
      </c>
      <c r="H365" s="10">
        <v>54.098360655737999</v>
      </c>
      <c r="I365" s="1">
        <v>21.311475409836</v>
      </c>
      <c r="J365" s="1">
        <v>8.1967213114750006</v>
      </c>
      <c r="K365" s="1">
        <v>13.114754098361001</v>
      </c>
      <c r="L365" s="1">
        <v>6.5573770491800003</v>
      </c>
      <c r="M365" s="1">
        <v>4.918032786885</v>
      </c>
      <c r="N365" s="2" t="s">
        <v>160</v>
      </c>
      <c r="O365" s="1">
        <v>45.901639344262001</v>
      </c>
      <c r="P365" s="1">
        <v>18.032786885246001</v>
      </c>
      <c r="Q365" s="1">
        <v>9.83606557377</v>
      </c>
      <c r="R365" s="1">
        <v>9.83606557377</v>
      </c>
      <c r="S365" s="1">
        <v>3.2786885245900002</v>
      </c>
      <c r="T365" s="1">
        <v>4.918032786885</v>
      </c>
      <c r="U365" s="15" t="s">
        <v>160</v>
      </c>
    </row>
    <row r="366" spans="4:21" x14ac:dyDescent="0.2">
      <c r="D366" s="59"/>
      <c r="E366" s="5" t="s">
        <v>59</v>
      </c>
      <c r="F366" s="51" t="s">
        <v>624</v>
      </c>
      <c r="G366" s="4">
        <v>18</v>
      </c>
      <c r="H366" s="10">
        <v>94.444444444444002</v>
      </c>
      <c r="I366" s="1">
        <v>44.444444444444002</v>
      </c>
      <c r="J366" s="1">
        <v>16.666666666666998</v>
      </c>
      <c r="K366" s="1">
        <v>5.5555555555560003</v>
      </c>
      <c r="L366" s="1">
        <v>27.777777777777999</v>
      </c>
      <c r="M366" s="2" t="s">
        <v>160</v>
      </c>
      <c r="N366" s="2" t="s">
        <v>160</v>
      </c>
      <c r="O366" s="1">
        <v>5.5555555555560003</v>
      </c>
      <c r="P366" s="2" t="s">
        <v>160</v>
      </c>
      <c r="Q366" s="2" t="s">
        <v>160</v>
      </c>
      <c r="R366" s="2" t="s">
        <v>160</v>
      </c>
      <c r="S366" s="1">
        <v>5.5555555555560003</v>
      </c>
      <c r="T366" s="2" t="s">
        <v>160</v>
      </c>
      <c r="U366" s="15" t="s">
        <v>160</v>
      </c>
    </row>
    <row r="367" spans="4:21" x14ac:dyDescent="0.2">
      <c r="D367" s="59"/>
      <c r="E367" s="5" t="s">
        <v>60</v>
      </c>
      <c r="F367" s="51" t="s">
        <v>623</v>
      </c>
      <c r="G367" s="4">
        <v>147</v>
      </c>
      <c r="H367" s="10">
        <v>61.904761904761997</v>
      </c>
      <c r="I367" s="1">
        <v>40.816326530612002</v>
      </c>
      <c r="J367" s="1">
        <v>4.0816326530609999</v>
      </c>
      <c r="K367" s="1">
        <v>5.4421768707479998</v>
      </c>
      <c r="L367" s="1">
        <v>6.8027210884349998</v>
      </c>
      <c r="M367" s="1">
        <v>3.4013605442179999</v>
      </c>
      <c r="N367" s="1">
        <v>1.360544217687</v>
      </c>
      <c r="O367" s="1">
        <v>38.095238095238003</v>
      </c>
      <c r="P367" s="1">
        <v>21.768707482993001</v>
      </c>
      <c r="Q367" s="1">
        <v>5.4421768707479998</v>
      </c>
      <c r="R367" s="1">
        <v>5.4421768707479998</v>
      </c>
      <c r="S367" s="1">
        <v>2.040816326531</v>
      </c>
      <c r="T367" s="1">
        <v>2.040816326531</v>
      </c>
      <c r="U367" s="8">
        <v>1.360544217687</v>
      </c>
    </row>
    <row r="368" spans="4:21" ht="26" x14ac:dyDescent="0.2">
      <c r="D368" s="59"/>
      <c r="E368" s="5" t="s">
        <v>61</v>
      </c>
      <c r="F368" s="51" t="s">
        <v>623</v>
      </c>
      <c r="G368" s="4">
        <v>85</v>
      </c>
      <c r="H368" s="10">
        <v>34.117647058823998</v>
      </c>
      <c r="I368" s="1">
        <v>11.764705882353001</v>
      </c>
      <c r="J368" s="1">
        <v>10.588235294118</v>
      </c>
      <c r="K368" s="1">
        <v>8.2352941176469994</v>
      </c>
      <c r="L368" s="1">
        <v>1.1764705882349999</v>
      </c>
      <c r="M368" s="1">
        <v>2.352941176471</v>
      </c>
      <c r="N368" s="2" t="s">
        <v>160</v>
      </c>
      <c r="O368" s="1">
        <v>65.882352941175995</v>
      </c>
      <c r="P368" s="1">
        <v>43.529411764705998</v>
      </c>
      <c r="Q368" s="1">
        <v>11.764705882353001</v>
      </c>
      <c r="R368" s="1">
        <v>7.0588235294119999</v>
      </c>
      <c r="S368" s="1">
        <v>2.352941176471</v>
      </c>
      <c r="T368" s="2" t="s">
        <v>160</v>
      </c>
      <c r="U368" s="8">
        <v>1.1764705882349999</v>
      </c>
    </row>
    <row r="369" spans="4:21" x14ac:dyDescent="0.2">
      <c r="D369" s="59"/>
      <c r="E369" s="5" t="s">
        <v>62</v>
      </c>
      <c r="F369" s="51" t="s">
        <v>623</v>
      </c>
      <c r="G369" s="4">
        <v>722</v>
      </c>
      <c r="H369" s="10">
        <v>40.581717451524</v>
      </c>
      <c r="I369" s="1">
        <v>5.1246537396120004</v>
      </c>
      <c r="J369" s="1">
        <v>10.110803324100001</v>
      </c>
      <c r="K369" s="1">
        <v>8.4487534626039995</v>
      </c>
      <c r="L369" s="1">
        <v>9.0027700831019999</v>
      </c>
      <c r="M369" s="1">
        <v>5.678670360111</v>
      </c>
      <c r="N369" s="1">
        <v>2.2160664819939999</v>
      </c>
      <c r="O369" s="1">
        <v>59.418282548476</v>
      </c>
      <c r="P369" s="1">
        <v>7.4792243767309996</v>
      </c>
      <c r="Q369" s="1">
        <v>12.188365650970001</v>
      </c>
      <c r="R369" s="1">
        <v>13.573407202216</v>
      </c>
      <c r="S369" s="1">
        <v>13.850415512465</v>
      </c>
      <c r="T369" s="1">
        <v>8.0332409972299992</v>
      </c>
      <c r="U369" s="8">
        <v>4.2936288088639998</v>
      </c>
    </row>
    <row r="370" spans="4:21" x14ac:dyDescent="0.2">
      <c r="D370" s="59"/>
      <c r="E370" s="5" t="s">
        <v>23</v>
      </c>
      <c r="F370" s="51" t="s">
        <v>624</v>
      </c>
      <c r="G370" s="4">
        <v>2</v>
      </c>
      <c r="H370" s="10">
        <v>50</v>
      </c>
      <c r="I370" s="1">
        <v>50</v>
      </c>
      <c r="J370" s="2" t="s">
        <v>160</v>
      </c>
      <c r="K370" s="2" t="s">
        <v>160</v>
      </c>
      <c r="L370" s="2" t="s">
        <v>160</v>
      </c>
      <c r="M370" s="2" t="s">
        <v>160</v>
      </c>
      <c r="N370" s="2" t="s">
        <v>160</v>
      </c>
      <c r="O370" s="1">
        <v>50</v>
      </c>
      <c r="P370" s="2" t="s">
        <v>160</v>
      </c>
      <c r="Q370" s="2" t="s">
        <v>160</v>
      </c>
      <c r="R370" s="2" t="s">
        <v>160</v>
      </c>
      <c r="S370" s="2" t="s">
        <v>160</v>
      </c>
      <c r="T370" s="1">
        <v>50</v>
      </c>
      <c r="U370" s="15" t="s">
        <v>160</v>
      </c>
    </row>
    <row r="371" spans="4:21" ht="26" x14ac:dyDescent="0.2">
      <c r="D371" s="59"/>
      <c r="E371" s="5" t="s">
        <v>63</v>
      </c>
      <c r="F371" s="51" t="s">
        <v>623</v>
      </c>
      <c r="G371" s="4">
        <v>319</v>
      </c>
      <c r="H371" s="10">
        <v>54.858934169279003</v>
      </c>
      <c r="I371" s="1">
        <v>29.780564263323001</v>
      </c>
      <c r="J371" s="1">
        <v>7.5235109717870001</v>
      </c>
      <c r="K371" s="1">
        <v>7.5235109717870001</v>
      </c>
      <c r="L371" s="1">
        <v>6.2695924764889996</v>
      </c>
      <c r="M371" s="1">
        <v>3.1347962382449999</v>
      </c>
      <c r="N371" s="1">
        <v>0.62695924764900002</v>
      </c>
      <c r="O371" s="1">
        <v>45.141065830720997</v>
      </c>
      <c r="P371" s="1">
        <v>25.391849529780998</v>
      </c>
      <c r="Q371" s="1">
        <v>7.5235109717870001</v>
      </c>
      <c r="R371" s="1">
        <v>6.5830721003130002</v>
      </c>
      <c r="S371" s="1">
        <v>2.8213166144200001</v>
      </c>
      <c r="T371" s="1">
        <v>1.8808777429470001</v>
      </c>
      <c r="U371" s="8">
        <v>0.94043887147299998</v>
      </c>
    </row>
    <row r="372" spans="4:21" ht="26" x14ac:dyDescent="0.2">
      <c r="D372" s="58" t="s">
        <v>64</v>
      </c>
      <c r="E372" s="7" t="s">
        <v>57</v>
      </c>
      <c r="F372" s="50" t="s">
        <v>624</v>
      </c>
      <c r="G372" s="6">
        <v>21</v>
      </c>
      <c r="H372" s="14">
        <v>42.857142857143003</v>
      </c>
      <c r="I372" s="3">
        <v>19.047619047619001</v>
      </c>
      <c r="J372" s="3">
        <v>9.5238095238099998</v>
      </c>
      <c r="K372" s="3">
        <v>4.7619047619049999</v>
      </c>
      <c r="L372" s="3">
        <v>4.7619047619049999</v>
      </c>
      <c r="M372" s="3">
        <v>4.7619047619049999</v>
      </c>
      <c r="N372" s="9" t="s">
        <v>160</v>
      </c>
      <c r="O372" s="3">
        <v>57.142857142856997</v>
      </c>
      <c r="P372" s="3">
        <v>4.7619047619049999</v>
      </c>
      <c r="Q372" s="9" t="s">
        <v>160</v>
      </c>
      <c r="R372" s="3">
        <v>9.5238095238099998</v>
      </c>
      <c r="S372" s="3">
        <v>19.047619047619001</v>
      </c>
      <c r="T372" s="3">
        <v>9.5238095238099998</v>
      </c>
      <c r="U372" s="13">
        <v>14.285714285714</v>
      </c>
    </row>
    <row r="373" spans="4:21" ht="26" x14ac:dyDescent="0.2">
      <c r="D373" s="59"/>
      <c r="E373" s="5" t="s">
        <v>58</v>
      </c>
      <c r="F373" s="51" t="s">
        <v>623</v>
      </c>
      <c r="G373" s="4">
        <v>103</v>
      </c>
      <c r="H373" s="10">
        <v>59.223300970874</v>
      </c>
      <c r="I373" s="1">
        <v>14.563106796116999</v>
      </c>
      <c r="J373" s="1">
        <v>11.650485436893</v>
      </c>
      <c r="K373" s="1">
        <v>12.621359223301001</v>
      </c>
      <c r="L373" s="1">
        <v>9.7087378640779995</v>
      </c>
      <c r="M373" s="1">
        <v>8.7378640776700003</v>
      </c>
      <c r="N373" s="1">
        <v>1.9417475728160001</v>
      </c>
      <c r="O373" s="1">
        <v>40.776699029126</v>
      </c>
      <c r="P373" s="1">
        <v>10.679611650485</v>
      </c>
      <c r="Q373" s="1">
        <v>4.8543689320389998</v>
      </c>
      <c r="R373" s="1">
        <v>10.679611650485</v>
      </c>
      <c r="S373" s="1">
        <v>7.7669902912620001</v>
      </c>
      <c r="T373" s="1">
        <v>5.8252427184469999</v>
      </c>
      <c r="U373" s="8">
        <v>0.97087378640800004</v>
      </c>
    </row>
    <row r="374" spans="4:21" x14ac:dyDescent="0.2">
      <c r="D374" s="59"/>
      <c r="E374" s="5" t="s">
        <v>59</v>
      </c>
      <c r="F374" s="51" t="s">
        <v>624</v>
      </c>
      <c r="G374" s="4">
        <v>43</v>
      </c>
      <c r="H374" s="10">
        <v>79.069767441859995</v>
      </c>
      <c r="I374" s="1">
        <v>13.953488372093</v>
      </c>
      <c r="J374" s="1">
        <v>11.627906976744001</v>
      </c>
      <c r="K374" s="1">
        <v>13.953488372093</v>
      </c>
      <c r="L374" s="1">
        <v>20.930232558139998</v>
      </c>
      <c r="M374" s="1">
        <v>9.3023255813949994</v>
      </c>
      <c r="N374" s="1">
        <v>9.3023255813949994</v>
      </c>
      <c r="O374" s="1">
        <v>20.930232558139998</v>
      </c>
      <c r="P374" s="1">
        <v>2.3255813953489999</v>
      </c>
      <c r="Q374" s="1">
        <v>2.3255813953489999</v>
      </c>
      <c r="R374" s="1">
        <v>2.3255813953489999</v>
      </c>
      <c r="S374" s="1">
        <v>9.3023255813949994</v>
      </c>
      <c r="T374" s="1">
        <v>4.6511627906979998</v>
      </c>
      <c r="U374" s="15" t="s">
        <v>160</v>
      </c>
    </row>
    <row r="375" spans="4:21" x14ac:dyDescent="0.2">
      <c r="D375" s="59"/>
      <c r="E375" s="5" t="s">
        <v>60</v>
      </c>
      <c r="F375" s="51" t="s">
        <v>623</v>
      </c>
      <c r="G375" s="4">
        <v>697</v>
      </c>
      <c r="H375" s="10">
        <v>49.928263988521998</v>
      </c>
      <c r="I375" s="1">
        <v>14.634146341463</v>
      </c>
      <c r="J375" s="1">
        <v>10.616929698709001</v>
      </c>
      <c r="K375" s="1">
        <v>9.0387374461980006</v>
      </c>
      <c r="L375" s="1">
        <v>8.7517934002869993</v>
      </c>
      <c r="M375" s="1">
        <v>5.1649928263989997</v>
      </c>
      <c r="N375" s="1">
        <v>1.7216642754660001</v>
      </c>
      <c r="O375" s="1">
        <v>50.071736011478002</v>
      </c>
      <c r="P375" s="1">
        <v>11.190817790531</v>
      </c>
      <c r="Q375" s="1">
        <v>11.477761836441999</v>
      </c>
      <c r="R375" s="1">
        <v>10.616929698709001</v>
      </c>
      <c r="S375" s="1">
        <v>9.6126255380199996</v>
      </c>
      <c r="T375" s="1">
        <v>4.1606886657100004</v>
      </c>
      <c r="U375" s="8">
        <v>3.012912482066</v>
      </c>
    </row>
    <row r="376" spans="4:21" ht="26" x14ac:dyDescent="0.2">
      <c r="D376" s="59"/>
      <c r="E376" s="5" t="s">
        <v>61</v>
      </c>
      <c r="F376" s="51" t="s">
        <v>623</v>
      </c>
      <c r="G376" s="4">
        <v>160</v>
      </c>
      <c r="H376" s="10">
        <v>9.375</v>
      </c>
      <c r="I376" s="1">
        <v>3.125</v>
      </c>
      <c r="J376" s="1">
        <v>2.5</v>
      </c>
      <c r="K376" s="1">
        <v>0.625</v>
      </c>
      <c r="L376" s="1">
        <v>2.5</v>
      </c>
      <c r="M376" s="1">
        <v>0.625</v>
      </c>
      <c r="N376" s="2" t="s">
        <v>160</v>
      </c>
      <c r="O376" s="1">
        <v>90.625</v>
      </c>
      <c r="P376" s="1">
        <v>26.875</v>
      </c>
      <c r="Q376" s="1">
        <v>16.25</v>
      </c>
      <c r="R376" s="1">
        <v>18.75</v>
      </c>
      <c r="S376" s="1">
        <v>12.5</v>
      </c>
      <c r="T376" s="1">
        <v>12.5</v>
      </c>
      <c r="U376" s="8">
        <v>3.75</v>
      </c>
    </row>
    <row r="377" spans="4:21" ht="26" x14ac:dyDescent="0.2">
      <c r="D377" s="59"/>
      <c r="E377" s="5" t="s">
        <v>65</v>
      </c>
      <c r="F377" s="51" t="s">
        <v>624</v>
      </c>
      <c r="G377" s="4">
        <v>16</v>
      </c>
      <c r="H377" s="10">
        <v>6.25</v>
      </c>
      <c r="I377" s="1">
        <v>6.25</v>
      </c>
      <c r="J377" s="2" t="s">
        <v>160</v>
      </c>
      <c r="K377" s="2" t="s">
        <v>160</v>
      </c>
      <c r="L377" s="2" t="s">
        <v>160</v>
      </c>
      <c r="M377" s="2" t="s">
        <v>160</v>
      </c>
      <c r="N377" s="2" t="s">
        <v>160</v>
      </c>
      <c r="O377" s="1">
        <v>93.75</v>
      </c>
      <c r="P377" s="1">
        <v>6.25</v>
      </c>
      <c r="Q377" s="2" t="s">
        <v>160</v>
      </c>
      <c r="R377" s="1">
        <v>6.25</v>
      </c>
      <c r="S377" s="1">
        <v>25</v>
      </c>
      <c r="T377" s="1">
        <v>37.5</v>
      </c>
      <c r="U377" s="8">
        <v>18.75</v>
      </c>
    </row>
    <row r="378" spans="4:21" x14ac:dyDescent="0.2">
      <c r="D378" s="59"/>
      <c r="E378" s="5" t="s">
        <v>23</v>
      </c>
      <c r="F378" s="51" t="s">
        <v>624</v>
      </c>
      <c r="G378" s="4">
        <v>3</v>
      </c>
      <c r="H378" s="10">
        <v>33.333333333333002</v>
      </c>
      <c r="I378" s="2" t="s">
        <v>160</v>
      </c>
      <c r="J378" s="2" t="s">
        <v>160</v>
      </c>
      <c r="K378" s="1">
        <v>33.333333333333002</v>
      </c>
      <c r="L378" s="2" t="s">
        <v>160</v>
      </c>
      <c r="M378" s="2" t="s">
        <v>160</v>
      </c>
      <c r="N378" s="2" t="s">
        <v>160</v>
      </c>
      <c r="O378" s="1">
        <v>66.666666666666998</v>
      </c>
      <c r="P378" s="2" t="s">
        <v>160</v>
      </c>
      <c r="Q378" s="2" t="s">
        <v>160</v>
      </c>
      <c r="R378" s="2" t="s">
        <v>160</v>
      </c>
      <c r="S378" s="1">
        <v>66.666666666666998</v>
      </c>
      <c r="T378" s="2" t="s">
        <v>160</v>
      </c>
      <c r="U378" s="15" t="s">
        <v>160</v>
      </c>
    </row>
    <row r="379" spans="4:21" ht="26" x14ac:dyDescent="0.2">
      <c r="D379" s="59"/>
      <c r="E379" s="5" t="s">
        <v>66</v>
      </c>
      <c r="F379" s="51" t="s">
        <v>623</v>
      </c>
      <c r="G379" s="4">
        <v>1024</v>
      </c>
      <c r="H379" s="10">
        <v>45.60546875</v>
      </c>
      <c r="I379" s="1">
        <v>12.890625</v>
      </c>
      <c r="J379" s="1">
        <v>9.47265625</v>
      </c>
      <c r="K379" s="1">
        <v>8.203125</v>
      </c>
      <c r="L379" s="1">
        <v>8.30078125</v>
      </c>
      <c r="M379" s="1">
        <v>4.98046875</v>
      </c>
      <c r="N379" s="1">
        <v>1.7578125</v>
      </c>
      <c r="O379" s="1">
        <v>54.39453125</v>
      </c>
      <c r="P379" s="1">
        <v>13.0859375</v>
      </c>
      <c r="Q379" s="1">
        <v>10.9375</v>
      </c>
      <c r="R379" s="1">
        <v>11.5234375</v>
      </c>
      <c r="S379" s="1">
        <v>10.05859375</v>
      </c>
      <c r="T379" s="1">
        <v>5.76171875</v>
      </c>
      <c r="U379" s="8">
        <v>3.02734375</v>
      </c>
    </row>
    <row r="380" spans="4:21" x14ac:dyDescent="0.2">
      <c r="D380" s="58" t="s">
        <v>67</v>
      </c>
      <c r="E380" s="7" t="s">
        <v>68</v>
      </c>
      <c r="F380" s="50" t="s">
        <v>623</v>
      </c>
      <c r="G380" s="6">
        <v>483</v>
      </c>
      <c r="H380" s="14">
        <v>41.407867494824004</v>
      </c>
      <c r="I380" s="3">
        <v>13.250517598344</v>
      </c>
      <c r="J380" s="3">
        <v>7.8674948240170002</v>
      </c>
      <c r="K380" s="3">
        <v>7.8674948240170002</v>
      </c>
      <c r="L380" s="3">
        <v>8.6956521739130004</v>
      </c>
      <c r="M380" s="3">
        <v>2.898550724638</v>
      </c>
      <c r="N380" s="3">
        <v>0.82815734989599998</v>
      </c>
      <c r="O380" s="3">
        <v>58.592132505175996</v>
      </c>
      <c r="P380" s="3">
        <v>13.871635610766001</v>
      </c>
      <c r="Q380" s="3">
        <v>13.664596273292</v>
      </c>
      <c r="R380" s="3">
        <v>11.180124223602</v>
      </c>
      <c r="S380" s="3">
        <v>10.973084886127999</v>
      </c>
      <c r="T380" s="3">
        <v>5.1759834368530004</v>
      </c>
      <c r="U380" s="13">
        <v>3.7267080745340002</v>
      </c>
    </row>
    <row r="381" spans="4:21" x14ac:dyDescent="0.2">
      <c r="D381" s="59"/>
      <c r="E381" s="5" t="s">
        <v>69</v>
      </c>
      <c r="F381" s="51" t="s">
        <v>623</v>
      </c>
      <c r="G381" s="4">
        <v>168</v>
      </c>
      <c r="H381" s="10">
        <v>44.047619047619001</v>
      </c>
      <c r="I381" s="1">
        <v>13.690476190476</v>
      </c>
      <c r="J381" s="1">
        <v>7.7380952380950001</v>
      </c>
      <c r="K381" s="1">
        <v>8.9285714285710007</v>
      </c>
      <c r="L381" s="1">
        <v>9.5238095238099998</v>
      </c>
      <c r="M381" s="1">
        <v>4.166666666667</v>
      </c>
      <c r="N381" s="2" t="s">
        <v>160</v>
      </c>
      <c r="O381" s="1">
        <v>55.952380952380999</v>
      </c>
      <c r="P381" s="1">
        <v>11.309523809524</v>
      </c>
      <c r="Q381" s="1">
        <v>13.690476190476</v>
      </c>
      <c r="R381" s="1">
        <v>11.309523809524</v>
      </c>
      <c r="S381" s="1">
        <v>11.904761904761999</v>
      </c>
      <c r="T381" s="1">
        <v>5.3571428571429998</v>
      </c>
      <c r="U381" s="8">
        <v>2.3809523809519999</v>
      </c>
    </row>
    <row r="382" spans="4:21" ht="26" x14ac:dyDescent="0.2">
      <c r="D382" s="59"/>
      <c r="E382" s="5" t="s">
        <v>70</v>
      </c>
      <c r="F382" s="51" t="s">
        <v>623</v>
      </c>
      <c r="G382" s="4">
        <v>470</v>
      </c>
      <c r="H382" s="10">
        <v>45.319148936170002</v>
      </c>
      <c r="I382" s="1">
        <v>13.404255319149</v>
      </c>
      <c r="J382" s="1">
        <v>8.7234042553190001</v>
      </c>
      <c r="K382" s="1">
        <v>8.7234042553190001</v>
      </c>
      <c r="L382" s="1">
        <v>8.9361702127659992</v>
      </c>
      <c r="M382" s="1">
        <v>4.6808510638299996</v>
      </c>
      <c r="N382" s="1">
        <v>0.85106382978700001</v>
      </c>
      <c r="O382" s="1">
        <v>54.680851063829998</v>
      </c>
      <c r="P382" s="1">
        <v>14.468085106383</v>
      </c>
      <c r="Q382" s="1">
        <v>12.765957446809001</v>
      </c>
      <c r="R382" s="1">
        <v>10.851063829787</v>
      </c>
      <c r="S382" s="1">
        <v>9.7872340425529991</v>
      </c>
      <c r="T382" s="1">
        <v>4.2553191489359996</v>
      </c>
      <c r="U382" s="8">
        <v>2.5531914893619998</v>
      </c>
    </row>
    <row r="383" spans="4:21" ht="26" x14ac:dyDescent="0.2">
      <c r="D383" s="59"/>
      <c r="E383" s="5" t="s">
        <v>71</v>
      </c>
      <c r="F383" s="51" t="s">
        <v>623</v>
      </c>
      <c r="G383" s="4">
        <v>67</v>
      </c>
      <c r="H383" s="10">
        <v>46.268656716418</v>
      </c>
      <c r="I383" s="1">
        <v>22.388059701492999</v>
      </c>
      <c r="J383" s="1">
        <v>4.477611940299</v>
      </c>
      <c r="K383" s="1">
        <v>5.9701492537309999</v>
      </c>
      <c r="L383" s="1">
        <v>5.9701492537309999</v>
      </c>
      <c r="M383" s="1">
        <v>5.9701492537309999</v>
      </c>
      <c r="N383" s="1">
        <v>1.492537313433</v>
      </c>
      <c r="O383" s="1">
        <v>53.731343283582</v>
      </c>
      <c r="P383" s="1">
        <v>16.417910447760999</v>
      </c>
      <c r="Q383" s="1">
        <v>13.432835820896001</v>
      </c>
      <c r="R383" s="1">
        <v>8.9552238805969999</v>
      </c>
      <c r="S383" s="1">
        <v>10.447761194030001</v>
      </c>
      <c r="T383" s="1">
        <v>2.985074626866</v>
      </c>
      <c r="U383" s="8">
        <v>1.492537313433</v>
      </c>
    </row>
    <row r="384" spans="4:21" x14ac:dyDescent="0.2">
      <c r="D384" s="59"/>
      <c r="E384" s="5" t="s">
        <v>72</v>
      </c>
      <c r="F384" s="51" t="s">
        <v>623</v>
      </c>
      <c r="G384" s="4">
        <v>314</v>
      </c>
      <c r="H384" s="10">
        <v>41.082802547771003</v>
      </c>
      <c r="I384" s="1">
        <v>12.738853503185</v>
      </c>
      <c r="J384" s="1">
        <v>6.369426751592</v>
      </c>
      <c r="K384" s="1">
        <v>8.5987261146500007</v>
      </c>
      <c r="L384" s="1">
        <v>9.8726114649679992</v>
      </c>
      <c r="M384" s="1">
        <v>2.5477707006369998</v>
      </c>
      <c r="N384" s="1">
        <v>0.95541401273899995</v>
      </c>
      <c r="O384" s="1">
        <v>58.917197452228997</v>
      </c>
      <c r="P384" s="1">
        <v>13.375796178344</v>
      </c>
      <c r="Q384" s="1">
        <v>14.649681528662001</v>
      </c>
      <c r="R384" s="1">
        <v>11.464968152866</v>
      </c>
      <c r="S384" s="1">
        <v>12.738853503185</v>
      </c>
      <c r="T384" s="1">
        <v>5.0955414012739997</v>
      </c>
      <c r="U384" s="8">
        <v>1.592356687898</v>
      </c>
    </row>
    <row r="385" spans="4:21" x14ac:dyDescent="0.2">
      <c r="D385" s="59"/>
      <c r="E385" s="5" t="s">
        <v>73</v>
      </c>
      <c r="F385" s="51" t="s">
        <v>623</v>
      </c>
      <c r="G385" s="4">
        <v>187</v>
      </c>
      <c r="H385" s="10">
        <v>36.363636363635997</v>
      </c>
      <c r="I385" s="1">
        <v>10.160427807487</v>
      </c>
      <c r="J385" s="1">
        <v>5.8823529411760003</v>
      </c>
      <c r="K385" s="1">
        <v>6.9518716577540003</v>
      </c>
      <c r="L385" s="1">
        <v>8.5561497326199998</v>
      </c>
      <c r="M385" s="1">
        <v>3.208556149733</v>
      </c>
      <c r="N385" s="1">
        <v>1.6042780748659999</v>
      </c>
      <c r="O385" s="1">
        <v>63.636363636364003</v>
      </c>
      <c r="P385" s="1">
        <v>13.368983957218999</v>
      </c>
      <c r="Q385" s="1">
        <v>19.251336898396001</v>
      </c>
      <c r="R385" s="1">
        <v>10.695187165775</v>
      </c>
      <c r="S385" s="1">
        <v>12.83422459893</v>
      </c>
      <c r="T385" s="1">
        <v>5.3475935828879999</v>
      </c>
      <c r="U385" s="8">
        <v>2.1390374331549999</v>
      </c>
    </row>
    <row r="386" spans="4:21" ht="26" x14ac:dyDescent="0.2">
      <c r="D386" s="59"/>
      <c r="E386" s="5" t="s">
        <v>74</v>
      </c>
      <c r="F386" s="51" t="s">
        <v>623</v>
      </c>
      <c r="G386" s="4">
        <v>472</v>
      </c>
      <c r="H386" s="10">
        <v>48.093220338983002</v>
      </c>
      <c r="I386" s="1">
        <v>13.347457627119001</v>
      </c>
      <c r="J386" s="1">
        <v>11.016949152542001</v>
      </c>
      <c r="K386" s="1">
        <v>8.4745762711860007</v>
      </c>
      <c r="L386" s="1">
        <v>6.5677966101690002</v>
      </c>
      <c r="M386" s="1">
        <v>6.5677966101690002</v>
      </c>
      <c r="N386" s="1">
        <v>2.1186440677970002</v>
      </c>
      <c r="O386" s="1">
        <v>51.906779661016998</v>
      </c>
      <c r="P386" s="1">
        <v>12.28813559322</v>
      </c>
      <c r="Q386" s="1">
        <v>8.4745762711860007</v>
      </c>
      <c r="R386" s="1">
        <v>11.228813559322001</v>
      </c>
      <c r="S386" s="1">
        <v>9.7457627118639998</v>
      </c>
      <c r="T386" s="1">
        <v>6.5677966101690002</v>
      </c>
      <c r="U386" s="8">
        <v>3.6016949152539999</v>
      </c>
    </row>
    <row r="387" spans="4:21" x14ac:dyDescent="0.2">
      <c r="D387" s="59"/>
      <c r="E387" s="5" t="s">
        <v>36</v>
      </c>
      <c r="F387" s="51" t="s">
        <v>624</v>
      </c>
      <c r="G387" s="4">
        <v>28</v>
      </c>
      <c r="H387" s="10">
        <v>46.428571428570997</v>
      </c>
      <c r="I387" s="1">
        <v>17.857142857143</v>
      </c>
      <c r="J387" s="1">
        <v>3.5714285714290002</v>
      </c>
      <c r="K387" s="1">
        <v>7.1428571428570002</v>
      </c>
      <c r="L387" s="1">
        <v>7.1428571428570002</v>
      </c>
      <c r="M387" s="1">
        <v>3.5714285714290002</v>
      </c>
      <c r="N387" s="1">
        <v>7.1428571428570002</v>
      </c>
      <c r="O387" s="1">
        <v>53.571428571429003</v>
      </c>
      <c r="P387" s="1">
        <v>14.285714285714</v>
      </c>
      <c r="Q387" s="1">
        <v>7.1428571428570002</v>
      </c>
      <c r="R387" s="1">
        <v>10.714285714286</v>
      </c>
      <c r="S387" s="1">
        <v>7.1428571428570002</v>
      </c>
      <c r="T387" s="1">
        <v>10.714285714286</v>
      </c>
      <c r="U387" s="8">
        <v>3.5714285714290002</v>
      </c>
    </row>
    <row r="388" spans="4:21" x14ac:dyDescent="0.2">
      <c r="D388" s="59"/>
      <c r="E388" s="5" t="s">
        <v>23</v>
      </c>
      <c r="F388" s="51" t="s">
        <v>624</v>
      </c>
      <c r="G388" s="4">
        <v>6</v>
      </c>
      <c r="H388" s="17" t="s">
        <v>160</v>
      </c>
      <c r="I388" s="2" t="s">
        <v>160</v>
      </c>
      <c r="J388" s="2" t="s">
        <v>160</v>
      </c>
      <c r="K388" s="2" t="s">
        <v>160</v>
      </c>
      <c r="L388" s="2" t="s">
        <v>160</v>
      </c>
      <c r="M388" s="2" t="s">
        <v>160</v>
      </c>
      <c r="N388" s="2" t="s">
        <v>160</v>
      </c>
      <c r="O388" s="1">
        <v>100</v>
      </c>
      <c r="P388" s="2" t="s">
        <v>160</v>
      </c>
      <c r="Q388" s="2" t="s">
        <v>160</v>
      </c>
      <c r="R388" s="1">
        <v>33.333333333333002</v>
      </c>
      <c r="S388" s="1">
        <v>16.666666666666998</v>
      </c>
      <c r="T388" s="1">
        <v>33.333333333333002</v>
      </c>
      <c r="U388" s="8">
        <v>16.666666666666998</v>
      </c>
    </row>
    <row r="389" spans="4:21" ht="26" x14ac:dyDescent="0.2">
      <c r="D389" s="58" t="s">
        <v>75</v>
      </c>
      <c r="E389" s="7" t="s">
        <v>76</v>
      </c>
      <c r="F389" s="50" t="s">
        <v>624</v>
      </c>
      <c r="G389" s="6">
        <v>32</v>
      </c>
      <c r="H389" s="14">
        <v>50</v>
      </c>
      <c r="I389" s="3">
        <v>12.5</v>
      </c>
      <c r="J389" s="3">
        <v>9.375</v>
      </c>
      <c r="K389" s="3">
        <v>12.5</v>
      </c>
      <c r="L389" s="3">
        <v>12.5</v>
      </c>
      <c r="M389" s="3">
        <v>3.125</v>
      </c>
      <c r="N389" s="9" t="s">
        <v>160</v>
      </c>
      <c r="O389" s="3">
        <v>50</v>
      </c>
      <c r="P389" s="3">
        <v>21.875</v>
      </c>
      <c r="Q389" s="3">
        <v>15.625</v>
      </c>
      <c r="R389" s="3">
        <v>9.375</v>
      </c>
      <c r="S389" s="9" t="s">
        <v>160</v>
      </c>
      <c r="T389" s="3">
        <v>3.125</v>
      </c>
      <c r="U389" s="19" t="s">
        <v>160</v>
      </c>
    </row>
    <row r="390" spans="4:21" x14ac:dyDescent="0.2">
      <c r="D390" s="59"/>
      <c r="E390" s="5" t="s">
        <v>77</v>
      </c>
      <c r="F390" s="51" t="s">
        <v>623</v>
      </c>
      <c r="G390" s="4">
        <v>60</v>
      </c>
      <c r="H390" s="10">
        <v>61.666666666666998</v>
      </c>
      <c r="I390" s="1">
        <v>20</v>
      </c>
      <c r="J390" s="1">
        <v>8.333333333333</v>
      </c>
      <c r="K390" s="1">
        <v>18.333333333333002</v>
      </c>
      <c r="L390" s="1">
        <v>10</v>
      </c>
      <c r="M390" s="1">
        <v>5</v>
      </c>
      <c r="N390" s="2" t="s">
        <v>160</v>
      </c>
      <c r="O390" s="1">
        <v>38.333333333333002</v>
      </c>
      <c r="P390" s="1">
        <v>13.333333333333</v>
      </c>
      <c r="Q390" s="1">
        <v>6.666666666667</v>
      </c>
      <c r="R390" s="1">
        <v>10</v>
      </c>
      <c r="S390" s="1">
        <v>3.333333333333</v>
      </c>
      <c r="T390" s="1">
        <v>3.333333333333</v>
      </c>
      <c r="U390" s="8">
        <v>1.666666666667</v>
      </c>
    </row>
    <row r="391" spans="4:21" x14ac:dyDescent="0.2">
      <c r="D391" s="59"/>
      <c r="E391" s="5" t="s">
        <v>78</v>
      </c>
      <c r="F391" s="51" t="s">
        <v>623</v>
      </c>
      <c r="G391" s="4">
        <v>82</v>
      </c>
      <c r="H391" s="10">
        <v>53.658536585366001</v>
      </c>
      <c r="I391" s="1">
        <v>15.853658536585</v>
      </c>
      <c r="J391" s="1">
        <v>15.853658536585</v>
      </c>
      <c r="K391" s="1">
        <v>8.5365853658540001</v>
      </c>
      <c r="L391" s="1">
        <v>10.975609756098001</v>
      </c>
      <c r="M391" s="1">
        <v>1.219512195122</v>
      </c>
      <c r="N391" s="1">
        <v>1.219512195122</v>
      </c>
      <c r="O391" s="1">
        <v>46.341463414633999</v>
      </c>
      <c r="P391" s="1">
        <v>20.731707317072999</v>
      </c>
      <c r="Q391" s="1">
        <v>7.3170731707319998</v>
      </c>
      <c r="R391" s="1">
        <v>6.0975609756100004</v>
      </c>
      <c r="S391" s="1">
        <v>8.5365853658540001</v>
      </c>
      <c r="T391" s="1">
        <v>2.4390243902440001</v>
      </c>
      <c r="U391" s="8">
        <v>1.219512195122</v>
      </c>
    </row>
    <row r="392" spans="4:21" ht="26" x14ac:dyDescent="0.2">
      <c r="D392" s="59"/>
      <c r="E392" s="5" t="s">
        <v>79</v>
      </c>
      <c r="F392" s="51" t="s">
        <v>624</v>
      </c>
      <c r="G392" s="4">
        <v>11</v>
      </c>
      <c r="H392" s="10">
        <v>63.636363636364003</v>
      </c>
      <c r="I392" s="1">
        <v>27.272727272727</v>
      </c>
      <c r="J392" s="2" t="s">
        <v>160</v>
      </c>
      <c r="K392" s="1">
        <v>18.181818181817999</v>
      </c>
      <c r="L392" s="1">
        <v>9.0909090909089993</v>
      </c>
      <c r="M392" s="1">
        <v>9.0909090909089993</v>
      </c>
      <c r="N392" s="2" t="s">
        <v>160</v>
      </c>
      <c r="O392" s="1">
        <v>36.363636363635997</v>
      </c>
      <c r="P392" s="1">
        <v>9.0909090909089993</v>
      </c>
      <c r="Q392" s="1">
        <v>9.0909090909089993</v>
      </c>
      <c r="R392" s="1">
        <v>18.181818181817999</v>
      </c>
      <c r="S392" s="2" t="s">
        <v>160</v>
      </c>
      <c r="T392" s="2" t="s">
        <v>160</v>
      </c>
      <c r="U392" s="15" t="s">
        <v>160</v>
      </c>
    </row>
    <row r="393" spans="4:21" ht="26" x14ac:dyDescent="0.2">
      <c r="D393" s="59"/>
      <c r="E393" s="5" t="s">
        <v>80</v>
      </c>
      <c r="F393" s="51" t="s">
        <v>624</v>
      </c>
      <c r="G393" s="4">
        <v>35</v>
      </c>
      <c r="H393" s="10">
        <v>54.285714285714</v>
      </c>
      <c r="I393" s="1">
        <v>22.857142857143</v>
      </c>
      <c r="J393" s="1">
        <v>2.8571428571430002</v>
      </c>
      <c r="K393" s="1">
        <v>8.5714285714289993</v>
      </c>
      <c r="L393" s="1">
        <v>17.142857142857</v>
      </c>
      <c r="M393" s="1">
        <v>2.8571428571430002</v>
      </c>
      <c r="N393" s="2" t="s">
        <v>160</v>
      </c>
      <c r="O393" s="1">
        <v>45.714285714286</v>
      </c>
      <c r="P393" s="1">
        <v>20</v>
      </c>
      <c r="Q393" s="1">
        <v>2.8571428571430002</v>
      </c>
      <c r="R393" s="1">
        <v>14.285714285714</v>
      </c>
      <c r="S393" s="1">
        <v>2.8571428571430002</v>
      </c>
      <c r="T393" s="1">
        <v>5.7142857142860004</v>
      </c>
      <c r="U393" s="15" t="s">
        <v>160</v>
      </c>
    </row>
    <row r="394" spans="4:21" ht="26" x14ac:dyDescent="0.2">
      <c r="D394" s="59"/>
      <c r="E394" s="5" t="s">
        <v>81</v>
      </c>
      <c r="F394" s="51" t="s">
        <v>624</v>
      </c>
      <c r="G394" s="4">
        <v>48</v>
      </c>
      <c r="H394" s="10">
        <v>54.166666666666998</v>
      </c>
      <c r="I394" s="1">
        <v>14.583333333333</v>
      </c>
      <c r="J394" s="1">
        <v>12.5</v>
      </c>
      <c r="K394" s="1">
        <v>10.416666666667</v>
      </c>
      <c r="L394" s="1">
        <v>10.416666666667</v>
      </c>
      <c r="M394" s="1">
        <v>6.25</v>
      </c>
      <c r="N394" s="2" t="s">
        <v>160</v>
      </c>
      <c r="O394" s="1">
        <v>45.833333333333002</v>
      </c>
      <c r="P394" s="1">
        <v>14.583333333333</v>
      </c>
      <c r="Q394" s="1">
        <v>8.333333333333</v>
      </c>
      <c r="R394" s="1">
        <v>12.5</v>
      </c>
      <c r="S394" s="1">
        <v>6.25</v>
      </c>
      <c r="T394" s="1">
        <v>4.166666666667</v>
      </c>
      <c r="U394" s="15" t="s">
        <v>160</v>
      </c>
    </row>
    <row r="395" spans="4:21" ht="26" x14ac:dyDescent="0.2">
      <c r="D395" s="59"/>
      <c r="E395" s="5" t="s">
        <v>82</v>
      </c>
      <c r="F395" s="51" t="s">
        <v>624</v>
      </c>
      <c r="G395" s="4">
        <v>39</v>
      </c>
      <c r="H395" s="10">
        <v>30.769230769231001</v>
      </c>
      <c r="I395" s="1">
        <v>12.820512820513001</v>
      </c>
      <c r="J395" s="1">
        <v>7.6923076923079998</v>
      </c>
      <c r="K395" s="1">
        <v>7.6923076923079998</v>
      </c>
      <c r="L395" s="1">
        <v>2.564102564103</v>
      </c>
      <c r="M395" s="2" t="s">
        <v>160</v>
      </c>
      <c r="N395" s="2" t="s">
        <v>160</v>
      </c>
      <c r="O395" s="1">
        <v>69.230769230768999</v>
      </c>
      <c r="P395" s="1">
        <v>28.205128205127998</v>
      </c>
      <c r="Q395" s="1">
        <v>23.076923076922998</v>
      </c>
      <c r="R395" s="1">
        <v>10.25641025641</v>
      </c>
      <c r="S395" s="1">
        <v>5.1282051282049999</v>
      </c>
      <c r="T395" s="1">
        <v>2.564102564103</v>
      </c>
      <c r="U395" s="15" t="s">
        <v>160</v>
      </c>
    </row>
    <row r="396" spans="4:21" ht="26" x14ac:dyDescent="0.2">
      <c r="D396" s="59"/>
      <c r="E396" s="5" t="s">
        <v>83</v>
      </c>
      <c r="F396" s="51" t="s">
        <v>624</v>
      </c>
      <c r="G396" s="4">
        <v>12</v>
      </c>
      <c r="H396" s="10">
        <v>50</v>
      </c>
      <c r="I396" s="1">
        <v>33.333333333333002</v>
      </c>
      <c r="J396" s="2" t="s">
        <v>160</v>
      </c>
      <c r="K396" s="1">
        <v>8.333333333333</v>
      </c>
      <c r="L396" s="2" t="s">
        <v>160</v>
      </c>
      <c r="M396" s="1">
        <v>8.333333333333</v>
      </c>
      <c r="N396" s="2" t="s">
        <v>160</v>
      </c>
      <c r="O396" s="1">
        <v>50</v>
      </c>
      <c r="P396" s="1">
        <v>16.666666666666998</v>
      </c>
      <c r="Q396" s="1">
        <v>8.333333333333</v>
      </c>
      <c r="R396" s="1">
        <v>8.333333333333</v>
      </c>
      <c r="S396" s="1">
        <v>16.666666666666998</v>
      </c>
      <c r="T396" s="2" t="s">
        <v>160</v>
      </c>
      <c r="U396" s="15" t="s">
        <v>160</v>
      </c>
    </row>
    <row r="397" spans="4:21" x14ac:dyDescent="0.2">
      <c r="D397" s="59"/>
      <c r="E397" s="5" t="s">
        <v>84</v>
      </c>
      <c r="F397" s="51" t="s">
        <v>624</v>
      </c>
      <c r="G397" s="4">
        <v>15</v>
      </c>
      <c r="H397" s="10">
        <v>46.666666666666998</v>
      </c>
      <c r="I397" s="1">
        <v>6.666666666667</v>
      </c>
      <c r="J397" s="2" t="s">
        <v>160</v>
      </c>
      <c r="K397" s="1">
        <v>13.333333333333</v>
      </c>
      <c r="L397" s="1">
        <v>20</v>
      </c>
      <c r="M397" s="1">
        <v>6.666666666667</v>
      </c>
      <c r="N397" s="2" t="s">
        <v>160</v>
      </c>
      <c r="O397" s="1">
        <v>53.333333333333002</v>
      </c>
      <c r="P397" s="1">
        <v>13.333333333333</v>
      </c>
      <c r="Q397" s="1">
        <v>6.666666666667</v>
      </c>
      <c r="R397" s="2" t="s">
        <v>160</v>
      </c>
      <c r="S397" s="1">
        <v>13.333333333333</v>
      </c>
      <c r="T397" s="1">
        <v>20</v>
      </c>
      <c r="U397" s="15" t="s">
        <v>160</v>
      </c>
    </row>
    <row r="398" spans="4:21" x14ac:dyDescent="0.2">
      <c r="D398" s="59"/>
      <c r="E398" s="5" t="s">
        <v>85</v>
      </c>
      <c r="F398" s="51" t="s">
        <v>624</v>
      </c>
      <c r="G398" s="4">
        <v>5</v>
      </c>
      <c r="H398" s="10">
        <v>80</v>
      </c>
      <c r="I398" s="1">
        <v>60</v>
      </c>
      <c r="J398" s="2" t="s">
        <v>160</v>
      </c>
      <c r="K398" s="1">
        <v>20</v>
      </c>
      <c r="L398" s="2" t="s">
        <v>160</v>
      </c>
      <c r="M398" s="2" t="s">
        <v>160</v>
      </c>
      <c r="N398" s="2" t="s">
        <v>160</v>
      </c>
      <c r="O398" s="1">
        <v>20</v>
      </c>
      <c r="P398" s="1">
        <v>20</v>
      </c>
      <c r="Q398" s="2" t="s">
        <v>160</v>
      </c>
      <c r="R398" s="2" t="s">
        <v>160</v>
      </c>
      <c r="S398" s="2" t="s">
        <v>160</v>
      </c>
      <c r="T398" s="2" t="s">
        <v>160</v>
      </c>
      <c r="U398" s="15" t="s">
        <v>160</v>
      </c>
    </row>
    <row r="399" spans="4:21" x14ac:dyDescent="0.2">
      <c r="D399" s="59"/>
      <c r="E399" s="5" t="s">
        <v>86</v>
      </c>
      <c r="F399" s="51" t="s">
        <v>623</v>
      </c>
      <c r="G399" s="4">
        <v>87</v>
      </c>
      <c r="H399" s="10">
        <v>37.931034482759003</v>
      </c>
      <c r="I399" s="1">
        <v>12.64367816092</v>
      </c>
      <c r="J399" s="1">
        <v>4.5977011494250002</v>
      </c>
      <c r="K399" s="1">
        <v>6.8965517241379999</v>
      </c>
      <c r="L399" s="1">
        <v>8.0459770114939992</v>
      </c>
      <c r="M399" s="1">
        <v>3.4482758620689999</v>
      </c>
      <c r="N399" s="1">
        <v>2.2988505747130001</v>
      </c>
      <c r="O399" s="1">
        <v>62.068965517240997</v>
      </c>
      <c r="P399" s="1">
        <v>14.942528735631999</v>
      </c>
      <c r="Q399" s="1">
        <v>9.1954022988510005</v>
      </c>
      <c r="R399" s="1">
        <v>12.64367816092</v>
      </c>
      <c r="S399" s="1">
        <v>12.64367816092</v>
      </c>
      <c r="T399" s="1">
        <v>11.494252873562999</v>
      </c>
      <c r="U399" s="8">
        <v>1.149425287356</v>
      </c>
    </row>
    <row r="400" spans="4:21" ht="26" x14ac:dyDescent="0.2">
      <c r="D400" s="59"/>
      <c r="E400" s="5" t="s">
        <v>87</v>
      </c>
      <c r="F400" s="51" t="s">
        <v>623</v>
      </c>
      <c r="G400" s="4">
        <v>118</v>
      </c>
      <c r="H400" s="10">
        <v>52.542372881356002</v>
      </c>
      <c r="I400" s="1">
        <v>19.491525423729001</v>
      </c>
      <c r="J400" s="1">
        <v>14.406779661017</v>
      </c>
      <c r="K400" s="1">
        <v>5.9322033898309998</v>
      </c>
      <c r="L400" s="1">
        <v>5.0847457627120001</v>
      </c>
      <c r="M400" s="1">
        <v>6.7796610169490004</v>
      </c>
      <c r="N400" s="1">
        <v>0.84745762711899997</v>
      </c>
      <c r="O400" s="1">
        <v>47.457627118643998</v>
      </c>
      <c r="P400" s="1">
        <v>11.864406779661</v>
      </c>
      <c r="Q400" s="1">
        <v>11.016949152542001</v>
      </c>
      <c r="R400" s="1">
        <v>11.016949152542001</v>
      </c>
      <c r="S400" s="1">
        <v>8.4745762711860007</v>
      </c>
      <c r="T400" s="1">
        <v>4.2372881355930003</v>
      </c>
      <c r="U400" s="8">
        <v>0.84745762711899997</v>
      </c>
    </row>
    <row r="401" spans="4:21" x14ac:dyDescent="0.2">
      <c r="D401" s="59"/>
      <c r="E401" s="5" t="s">
        <v>36</v>
      </c>
      <c r="F401" s="51" t="s">
        <v>624</v>
      </c>
      <c r="G401" s="4">
        <v>47</v>
      </c>
      <c r="H401" s="10">
        <v>44.680851063829998</v>
      </c>
      <c r="I401" s="1">
        <v>21.276595744681</v>
      </c>
      <c r="J401" s="1">
        <v>4.2553191489359996</v>
      </c>
      <c r="K401" s="1">
        <v>8.5106382978719992</v>
      </c>
      <c r="L401" s="1">
        <v>6.3829787234040003</v>
      </c>
      <c r="M401" s="1">
        <v>4.2553191489359996</v>
      </c>
      <c r="N401" s="2" t="s">
        <v>160</v>
      </c>
      <c r="O401" s="1">
        <v>55.319148936170002</v>
      </c>
      <c r="P401" s="1">
        <v>19.148936170212998</v>
      </c>
      <c r="Q401" s="1">
        <v>6.3829787234040003</v>
      </c>
      <c r="R401" s="1">
        <v>6.3829787234040003</v>
      </c>
      <c r="S401" s="1">
        <v>17.021276595745</v>
      </c>
      <c r="T401" s="2" t="s">
        <v>160</v>
      </c>
      <c r="U401" s="8">
        <v>6.3829787234040003</v>
      </c>
    </row>
    <row r="402" spans="4:21" ht="26" x14ac:dyDescent="0.2">
      <c r="D402" s="59"/>
      <c r="E402" s="5" t="s">
        <v>88</v>
      </c>
      <c r="F402" s="51" t="s">
        <v>623</v>
      </c>
      <c r="G402" s="4">
        <v>255</v>
      </c>
      <c r="H402" s="10">
        <v>45.098039215686001</v>
      </c>
      <c r="I402" s="1">
        <v>7.4509803921569997</v>
      </c>
      <c r="J402" s="1">
        <v>10.588235294118</v>
      </c>
      <c r="K402" s="1">
        <v>8.2352941176469994</v>
      </c>
      <c r="L402" s="1">
        <v>9.4117647058819998</v>
      </c>
      <c r="M402" s="1">
        <v>7.0588235294119999</v>
      </c>
      <c r="N402" s="1">
        <v>2.352941176471</v>
      </c>
      <c r="O402" s="1">
        <v>54.901960784313999</v>
      </c>
      <c r="P402" s="1">
        <v>7.8431372549020004</v>
      </c>
      <c r="Q402" s="1">
        <v>13.725490196078001</v>
      </c>
      <c r="R402" s="1">
        <v>10.980392156862999</v>
      </c>
      <c r="S402" s="1">
        <v>10.980392156862999</v>
      </c>
      <c r="T402" s="1">
        <v>6.666666666667</v>
      </c>
      <c r="U402" s="8">
        <v>4.7058823529409999</v>
      </c>
    </row>
    <row r="403" spans="4:21" x14ac:dyDescent="0.2">
      <c r="D403" s="59"/>
      <c r="E403" s="5" t="s">
        <v>89</v>
      </c>
      <c r="F403" s="51" t="s">
        <v>623</v>
      </c>
      <c r="G403" s="4">
        <v>434</v>
      </c>
      <c r="H403" s="10">
        <v>44.930875576037003</v>
      </c>
      <c r="I403" s="1">
        <v>13.594470046083</v>
      </c>
      <c r="J403" s="1">
        <v>8.5253456221199997</v>
      </c>
      <c r="K403" s="1">
        <v>7.8341013824879999</v>
      </c>
      <c r="L403" s="1">
        <v>8.0645161290320004</v>
      </c>
      <c r="M403" s="1">
        <v>4.6082949308760002</v>
      </c>
      <c r="N403" s="1">
        <v>2.3041474654380001</v>
      </c>
      <c r="O403" s="1">
        <v>55.069124423962997</v>
      </c>
      <c r="P403" s="1">
        <v>13.133640552995001</v>
      </c>
      <c r="Q403" s="1">
        <v>10.138248847926</v>
      </c>
      <c r="R403" s="1">
        <v>11.751152073733</v>
      </c>
      <c r="S403" s="1">
        <v>9.9078341013820008</v>
      </c>
      <c r="T403" s="1">
        <v>6.6820276497700002</v>
      </c>
      <c r="U403" s="8">
        <v>3.4562211981569999</v>
      </c>
    </row>
    <row r="404" spans="4:21" x14ac:dyDescent="0.2">
      <c r="D404" s="59"/>
      <c r="E404" s="5" t="s">
        <v>23</v>
      </c>
      <c r="F404" s="51" t="s">
        <v>624</v>
      </c>
      <c r="G404" s="4">
        <v>9</v>
      </c>
      <c r="H404" s="10">
        <v>22.222222222222001</v>
      </c>
      <c r="I404" s="1">
        <v>11.111111111111001</v>
      </c>
      <c r="J404" s="1">
        <v>11.111111111111001</v>
      </c>
      <c r="K404" s="2" t="s">
        <v>160</v>
      </c>
      <c r="L404" s="2" t="s">
        <v>160</v>
      </c>
      <c r="M404" s="2" t="s">
        <v>160</v>
      </c>
      <c r="N404" s="2" t="s">
        <v>160</v>
      </c>
      <c r="O404" s="1">
        <v>77.777777777777999</v>
      </c>
      <c r="P404" s="1">
        <v>22.222222222222001</v>
      </c>
      <c r="Q404" s="2" t="s">
        <v>160</v>
      </c>
      <c r="R404" s="2" t="s">
        <v>160</v>
      </c>
      <c r="S404" s="1">
        <v>44.444444444444002</v>
      </c>
      <c r="T404" s="2" t="s">
        <v>160</v>
      </c>
      <c r="U404" s="8">
        <v>11.111111111111001</v>
      </c>
    </row>
    <row r="405" spans="4:21" ht="26" x14ac:dyDescent="0.2">
      <c r="D405" s="59"/>
      <c r="E405" s="5" t="s">
        <v>90</v>
      </c>
      <c r="F405" s="51" t="s">
        <v>623</v>
      </c>
      <c r="G405" s="4">
        <v>345</v>
      </c>
      <c r="H405" s="10">
        <v>45.507246376811999</v>
      </c>
      <c r="I405" s="1">
        <v>15.652173913043001</v>
      </c>
      <c r="J405" s="1">
        <v>9.2753623188409993</v>
      </c>
      <c r="K405" s="1">
        <v>8.6956521739130004</v>
      </c>
      <c r="L405" s="1">
        <v>7.536231884058</v>
      </c>
      <c r="M405" s="1">
        <v>3.768115942029</v>
      </c>
      <c r="N405" s="1">
        <v>0.57971014492799999</v>
      </c>
      <c r="O405" s="1">
        <v>54.492753623188001</v>
      </c>
      <c r="P405" s="1">
        <v>16.231884057971001</v>
      </c>
      <c r="Q405" s="1">
        <v>9.5652173913039995</v>
      </c>
      <c r="R405" s="1">
        <v>11.594202898551</v>
      </c>
      <c r="S405" s="1">
        <v>9.8550724637679998</v>
      </c>
      <c r="T405" s="1">
        <v>5.5072463768119997</v>
      </c>
      <c r="U405" s="8">
        <v>1.7391304347829999</v>
      </c>
    </row>
    <row r="406" spans="4:21" ht="26" x14ac:dyDescent="0.2">
      <c r="D406" s="58" t="s">
        <v>91</v>
      </c>
      <c r="E406" s="7" t="s">
        <v>92</v>
      </c>
      <c r="F406" s="50" t="s">
        <v>623</v>
      </c>
      <c r="G406" s="6">
        <v>70</v>
      </c>
      <c r="H406" s="14">
        <v>48.571428571429003</v>
      </c>
      <c r="I406" s="3">
        <v>8.5714285714289993</v>
      </c>
      <c r="J406" s="3">
        <v>4.2857142857139996</v>
      </c>
      <c r="K406" s="3">
        <v>14.285714285714</v>
      </c>
      <c r="L406" s="3">
        <v>12.857142857143</v>
      </c>
      <c r="M406" s="3">
        <v>8.5714285714289993</v>
      </c>
      <c r="N406" s="9" t="s">
        <v>160</v>
      </c>
      <c r="O406" s="3">
        <v>51.428571428570997</v>
      </c>
      <c r="P406" s="3">
        <v>11.428571428571001</v>
      </c>
      <c r="Q406" s="3">
        <v>11.428571428571001</v>
      </c>
      <c r="R406" s="3">
        <v>12.857142857143</v>
      </c>
      <c r="S406" s="3">
        <v>10</v>
      </c>
      <c r="T406" s="3">
        <v>4.2857142857139996</v>
      </c>
      <c r="U406" s="13">
        <v>1.4285714285710001</v>
      </c>
    </row>
    <row r="407" spans="4:21" ht="39" x14ac:dyDescent="0.2">
      <c r="D407" s="59"/>
      <c r="E407" s="5" t="s">
        <v>93</v>
      </c>
      <c r="F407" s="51" t="s">
        <v>623</v>
      </c>
      <c r="G407" s="4">
        <v>430</v>
      </c>
      <c r="H407" s="10">
        <v>51.627906976744001</v>
      </c>
      <c r="I407" s="1">
        <v>16.279069767442</v>
      </c>
      <c r="J407" s="1">
        <v>12.093023255814</v>
      </c>
      <c r="K407" s="1">
        <v>10.465116279069999</v>
      </c>
      <c r="L407" s="1">
        <v>7.9069767441860002</v>
      </c>
      <c r="M407" s="1">
        <v>4.6511627906979998</v>
      </c>
      <c r="N407" s="1">
        <v>0.23255813953500001</v>
      </c>
      <c r="O407" s="1">
        <v>48.372093023255999</v>
      </c>
      <c r="P407" s="1">
        <v>15.116279069767</v>
      </c>
      <c r="Q407" s="1">
        <v>12.325581395348999</v>
      </c>
      <c r="R407" s="1">
        <v>10.93023255814</v>
      </c>
      <c r="S407" s="1">
        <v>6.9767441860470001</v>
      </c>
      <c r="T407" s="1">
        <v>2.3255813953489999</v>
      </c>
      <c r="U407" s="8">
        <v>0.69767441860500001</v>
      </c>
    </row>
    <row r="408" spans="4:21" ht="39" x14ac:dyDescent="0.2">
      <c r="D408" s="59"/>
      <c r="E408" s="5" t="s">
        <v>94</v>
      </c>
      <c r="F408" s="51" t="s">
        <v>623</v>
      </c>
      <c r="G408" s="4">
        <v>824</v>
      </c>
      <c r="H408" s="10">
        <v>46.359223300971003</v>
      </c>
      <c r="I408" s="1">
        <v>14.441747572816</v>
      </c>
      <c r="J408" s="1">
        <v>9.5873786407770005</v>
      </c>
      <c r="K408" s="1">
        <v>8.4951456310680005</v>
      </c>
      <c r="L408" s="1">
        <v>7.888349514563</v>
      </c>
      <c r="M408" s="1">
        <v>4.8543689320389998</v>
      </c>
      <c r="N408" s="1">
        <v>1.0922330097090001</v>
      </c>
      <c r="O408" s="1">
        <v>53.640776699028997</v>
      </c>
      <c r="P408" s="1">
        <v>14.077669902913</v>
      </c>
      <c r="Q408" s="1">
        <v>12.742718446602</v>
      </c>
      <c r="R408" s="1">
        <v>11.043689320387999</v>
      </c>
      <c r="S408" s="1">
        <v>9.1019417475729991</v>
      </c>
      <c r="T408" s="1">
        <v>4.611650485437</v>
      </c>
      <c r="U408" s="8">
        <v>2.0631067961170002</v>
      </c>
    </row>
    <row r="409" spans="4:21" ht="39" x14ac:dyDescent="0.2">
      <c r="D409" s="59"/>
      <c r="E409" s="5" t="s">
        <v>95</v>
      </c>
      <c r="F409" s="51" t="s">
        <v>623</v>
      </c>
      <c r="G409" s="4">
        <v>593</v>
      </c>
      <c r="H409" s="10">
        <v>50.758853288364001</v>
      </c>
      <c r="I409" s="1">
        <v>17.032040472175002</v>
      </c>
      <c r="J409" s="1">
        <v>12.141652613828001</v>
      </c>
      <c r="K409" s="1">
        <v>9.4435075885330004</v>
      </c>
      <c r="L409" s="1">
        <v>7.9258010118040003</v>
      </c>
      <c r="M409" s="1">
        <v>4.0472175379430002</v>
      </c>
      <c r="N409" s="1">
        <v>0.16863406408100001</v>
      </c>
      <c r="O409" s="1">
        <v>49.241146711635999</v>
      </c>
      <c r="P409" s="1">
        <v>15.851602023609001</v>
      </c>
      <c r="Q409" s="1">
        <v>13.490725126476001</v>
      </c>
      <c r="R409" s="1">
        <v>10.286677908938</v>
      </c>
      <c r="S409" s="1">
        <v>6.4080944350760003</v>
      </c>
      <c r="T409" s="1">
        <v>2.5295109612140001</v>
      </c>
      <c r="U409" s="8">
        <v>0.67453625632400005</v>
      </c>
    </row>
    <row r="410" spans="4:21" ht="39" x14ac:dyDescent="0.2">
      <c r="D410" s="59"/>
      <c r="E410" s="5" t="s">
        <v>96</v>
      </c>
      <c r="F410" s="51" t="s">
        <v>623</v>
      </c>
      <c r="G410" s="4">
        <v>261</v>
      </c>
      <c r="H410" s="10">
        <v>54.022988505747001</v>
      </c>
      <c r="I410" s="1">
        <v>21.455938697318</v>
      </c>
      <c r="J410" s="1">
        <v>15.708812260536</v>
      </c>
      <c r="K410" s="1">
        <v>10.344827586207</v>
      </c>
      <c r="L410" s="1">
        <v>4.2145593869729998</v>
      </c>
      <c r="M410" s="1">
        <v>1.915708812261</v>
      </c>
      <c r="N410" s="1">
        <v>0.38314176245199999</v>
      </c>
      <c r="O410" s="1">
        <v>45.977011494252999</v>
      </c>
      <c r="P410" s="1">
        <v>19.157088122605</v>
      </c>
      <c r="Q410" s="1">
        <v>11.494252873562999</v>
      </c>
      <c r="R410" s="1">
        <v>7.6628352490419998</v>
      </c>
      <c r="S410" s="1">
        <v>6.5134099616860004</v>
      </c>
      <c r="T410" s="1">
        <v>0.76628352490399998</v>
      </c>
      <c r="U410" s="8">
        <v>0.38314176245199999</v>
      </c>
    </row>
    <row r="411" spans="4:21" ht="39" x14ac:dyDescent="0.2">
      <c r="D411" s="59"/>
      <c r="E411" s="5" t="s">
        <v>97</v>
      </c>
      <c r="F411" s="51" t="s">
        <v>623</v>
      </c>
      <c r="G411" s="4">
        <v>63</v>
      </c>
      <c r="H411" s="10">
        <v>66.666666666666998</v>
      </c>
      <c r="I411" s="1">
        <v>25.396825396825001</v>
      </c>
      <c r="J411" s="1">
        <v>11.111111111111001</v>
      </c>
      <c r="K411" s="1">
        <v>12.698412698413</v>
      </c>
      <c r="L411" s="1">
        <v>12.698412698413</v>
      </c>
      <c r="M411" s="1">
        <v>1.587301587302</v>
      </c>
      <c r="N411" s="1">
        <v>3.1746031746029999</v>
      </c>
      <c r="O411" s="1">
        <v>33.333333333333002</v>
      </c>
      <c r="P411" s="1">
        <v>15.873015873016</v>
      </c>
      <c r="Q411" s="1">
        <v>11.111111111111001</v>
      </c>
      <c r="R411" s="1">
        <v>1.587301587302</v>
      </c>
      <c r="S411" s="1">
        <v>1.587301587302</v>
      </c>
      <c r="T411" s="1">
        <v>3.1746031746029999</v>
      </c>
      <c r="U411" s="15" t="s">
        <v>160</v>
      </c>
    </row>
    <row r="412" spans="4:21" ht="39" x14ac:dyDescent="0.2">
      <c r="D412" s="59"/>
      <c r="E412" s="5" t="s">
        <v>98</v>
      </c>
      <c r="F412" s="51" t="s">
        <v>623</v>
      </c>
      <c r="G412" s="4">
        <v>345</v>
      </c>
      <c r="H412" s="10">
        <v>58.260869565217</v>
      </c>
      <c r="I412" s="1">
        <v>18.840579710145001</v>
      </c>
      <c r="J412" s="1">
        <v>14.202898550724999</v>
      </c>
      <c r="K412" s="1">
        <v>11.594202898551</v>
      </c>
      <c r="L412" s="1">
        <v>9.2753623188409993</v>
      </c>
      <c r="M412" s="1">
        <v>3.768115942029</v>
      </c>
      <c r="N412" s="1">
        <v>0.57971014492799999</v>
      </c>
      <c r="O412" s="1">
        <v>41.739130434783</v>
      </c>
      <c r="P412" s="1">
        <v>15.942028985506999</v>
      </c>
      <c r="Q412" s="1">
        <v>12.463768115942001</v>
      </c>
      <c r="R412" s="1">
        <v>6.3768115942029997</v>
      </c>
      <c r="S412" s="1">
        <v>4.9275362318839999</v>
      </c>
      <c r="T412" s="1">
        <v>1.449275362319</v>
      </c>
      <c r="U412" s="8">
        <v>0.57971014492799999</v>
      </c>
    </row>
    <row r="413" spans="4:21" ht="39" x14ac:dyDescent="0.2">
      <c r="D413" s="59"/>
      <c r="E413" s="5" t="s">
        <v>99</v>
      </c>
      <c r="F413" s="51" t="s">
        <v>623</v>
      </c>
      <c r="G413" s="4">
        <v>202</v>
      </c>
      <c r="H413" s="10">
        <v>60.891089108910997</v>
      </c>
      <c r="I413" s="1">
        <v>24.257425742574</v>
      </c>
      <c r="J413" s="1">
        <v>13.366336633663</v>
      </c>
      <c r="K413" s="1">
        <v>11.386138613861</v>
      </c>
      <c r="L413" s="1">
        <v>7.4257425742569998</v>
      </c>
      <c r="M413" s="1">
        <v>3.9603960396039999</v>
      </c>
      <c r="N413" s="1">
        <v>0.49504950495</v>
      </c>
      <c r="O413" s="1">
        <v>39.108910891089003</v>
      </c>
      <c r="P413" s="1">
        <v>13.366336633663</v>
      </c>
      <c r="Q413" s="1">
        <v>14.851485148515</v>
      </c>
      <c r="R413" s="1">
        <v>7.9207920792079998</v>
      </c>
      <c r="S413" s="1">
        <v>2.970297029703</v>
      </c>
      <c r="T413" s="2" t="s">
        <v>160</v>
      </c>
      <c r="U413" s="15" t="s">
        <v>160</v>
      </c>
    </row>
    <row r="414" spans="4:21" x14ac:dyDescent="0.2">
      <c r="D414" s="59"/>
      <c r="E414" s="5" t="s">
        <v>100</v>
      </c>
      <c r="F414" s="51" t="s">
        <v>623</v>
      </c>
      <c r="G414" s="4">
        <v>143</v>
      </c>
      <c r="H414" s="10">
        <v>38.461538461537998</v>
      </c>
      <c r="I414" s="1">
        <v>4.8951048951049998</v>
      </c>
      <c r="J414" s="1">
        <v>6.2937062937060002</v>
      </c>
      <c r="K414" s="1">
        <v>6.2937062937060002</v>
      </c>
      <c r="L414" s="1">
        <v>8.3916083916080009</v>
      </c>
      <c r="M414" s="1">
        <v>6.2937062937060002</v>
      </c>
      <c r="N414" s="1">
        <v>6.2937062937060002</v>
      </c>
      <c r="O414" s="1">
        <v>61.538461538462002</v>
      </c>
      <c r="P414" s="1">
        <v>6.2937062937060002</v>
      </c>
      <c r="Q414" s="1">
        <v>0.69930069930100003</v>
      </c>
      <c r="R414" s="1">
        <v>11.188811188811</v>
      </c>
      <c r="S414" s="1">
        <v>17.482517482517</v>
      </c>
      <c r="T414" s="1">
        <v>14.685314685314999</v>
      </c>
      <c r="U414" s="8">
        <v>11.188811188811</v>
      </c>
    </row>
    <row r="415" spans="4:21" x14ac:dyDescent="0.2">
      <c r="D415" s="59"/>
      <c r="E415" s="5" t="s">
        <v>23</v>
      </c>
      <c r="F415" s="51" t="s">
        <v>624</v>
      </c>
      <c r="G415" s="4">
        <v>5</v>
      </c>
      <c r="H415" s="10">
        <v>20</v>
      </c>
      <c r="I415" s="2" t="s">
        <v>160</v>
      </c>
      <c r="J415" s="2" t="s">
        <v>160</v>
      </c>
      <c r="K415" s="2" t="s">
        <v>160</v>
      </c>
      <c r="L415" s="1">
        <v>20</v>
      </c>
      <c r="M415" s="2" t="s">
        <v>160</v>
      </c>
      <c r="N415" s="2" t="s">
        <v>160</v>
      </c>
      <c r="O415" s="1">
        <v>80</v>
      </c>
      <c r="P415" s="2" t="s">
        <v>160</v>
      </c>
      <c r="Q415" s="2" t="s">
        <v>160</v>
      </c>
      <c r="R415" s="1">
        <v>20</v>
      </c>
      <c r="S415" s="1">
        <v>60</v>
      </c>
      <c r="T415" s="2" t="s">
        <v>160</v>
      </c>
      <c r="U415" s="15" t="s">
        <v>160</v>
      </c>
    </row>
    <row r="416" spans="4:21" ht="26" x14ac:dyDescent="0.2">
      <c r="D416" s="59"/>
      <c r="E416" s="5" t="s">
        <v>101</v>
      </c>
      <c r="F416" s="51" t="s">
        <v>623</v>
      </c>
      <c r="G416" s="4">
        <v>883</v>
      </c>
      <c r="H416" s="10">
        <v>46.545866364665997</v>
      </c>
      <c r="I416" s="1">
        <v>14.156285390713</v>
      </c>
      <c r="J416" s="1">
        <v>9.9660249150620004</v>
      </c>
      <c r="K416" s="1">
        <v>8.6070215175539992</v>
      </c>
      <c r="L416" s="1">
        <v>8.0407701019250002</v>
      </c>
      <c r="M416" s="1">
        <v>4.7565118912799997</v>
      </c>
      <c r="N416" s="1">
        <v>1.019252548131</v>
      </c>
      <c r="O416" s="1">
        <v>53.454133635334003</v>
      </c>
      <c r="P416" s="1">
        <v>14.043035107588</v>
      </c>
      <c r="Q416" s="1">
        <v>12.570781426953999</v>
      </c>
      <c r="R416" s="1">
        <v>11.325028312571</v>
      </c>
      <c r="S416" s="1">
        <v>8.7202718006800009</v>
      </c>
      <c r="T416" s="1">
        <v>4.7565118912799997</v>
      </c>
      <c r="U416" s="8">
        <v>2.038505096263</v>
      </c>
    </row>
    <row r="417" spans="4:21" ht="26" x14ac:dyDescent="0.2">
      <c r="D417" s="59"/>
      <c r="E417" s="5" t="s">
        <v>102</v>
      </c>
      <c r="F417" s="51" t="s">
        <v>623</v>
      </c>
      <c r="G417" s="4">
        <v>453</v>
      </c>
      <c r="H417" s="10">
        <v>55.629139072847998</v>
      </c>
      <c r="I417" s="1">
        <v>19.205298013244999</v>
      </c>
      <c r="J417" s="1">
        <v>14.348785871964999</v>
      </c>
      <c r="K417" s="1">
        <v>10.596026490066</v>
      </c>
      <c r="L417" s="1">
        <v>7.9470198675499999</v>
      </c>
      <c r="M417" s="1">
        <v>3.0905077262690002</v>
      </c>
      <c r="N417" s="1">
        <v>0.441501103753</v>
      </c>
      <c r="O417" s="1">
        <v>44.370860927152002</v>
      </c>
      <c r="P417" s="1">
        <v>17.218543046358</v>
      </c>
      <c r="Q417" s="1">
        <v>12.80353200883</v>
      </c>
      <c r="R417" s="1">
        <v>7.5055187637970002</v>
      </c>
      <c r="S417" s="1">
        <v>4.8565121412799996</v>
      </c>
      <c r="T417" s="1">
        <v>1.5452538631349999</v>
      </c>
      <c r="U417" s="8">
        <v>0.441501103753</v>
      </c>
    </row>
    <row r="418" spans="4:21" x14ac:dyDescent="0.2">
      <c r="D418" s="58" t="s">
        <v>103</v>
      </c>
      <c r="E418" s="7" t="s">
        <v>104</v>
      </c>
      <c r="F418" s="50" t="s">
        <v>623</v>
      </c>
      <c r="G418" s="6">
        <v>265</v>
      </c>
      <c r="H418" s="14">
        <v>48.301886792452997</v>
      </c>
      <c r="I418" s="3">
        <v>12.830188679245</v>
      </c>
      <c r="J418" s="3">
        <v>9.8113207547170003</v>
      </c>
      <c r="K418" s="3">
        <v>8.3018867924530007</v>
      </c>
      <c r="L418" s="3">
        <v>11.698113207546999</v>
      </c>
      <c r="M418" s="3">
        <v>4.1509433962260003</v>
      </c>
      <c r="N418" s="3">
        <v>1.5094339622640001</v>
      </c>
      <c r="O418" s="3">
        <v>51.698113207547003</v>
      </c>
      <c r="P418" s="3">
        <v>13.207547169811001</v>
      </c>
      <c r="Q418" s="3">
        <v>10.566037735848999</v>
      </c>
      <c r="R418" s="3">
        <v>7.547169811321</v>
      </c>
      <c r="S418" s="3">
        <v>10.943396226415</v>
      </c>
      <c r="T418" s="3">
        <v>7.1698113207549996</v>
      </c>
      <c r="U418" s="13">
        <v>2.2641509433959999</v>
      </c>
    </row>
    <row r="419" spans="4:21" x14ac:dyDescent="0.2">
      <c r="D419" s="59"/>
      <c r="E419" s="5" t="s">
        <v>105</v>
      </c>
      <c r="F419" s="51" t="s">
        <v>623</v>
      </c>
      <c r="G419" s="4">
        <v>314</v>
      </c>
      <c r="H419" s="10">
        <v>46.815286624203999</v>
      </c>
      <c r="I419" s="1">
        <v>13.057324840764</v>
      </c>
      <c r="J419" s="1">
        <v>10.828025477707</v>
      </c>
      <c r="K419" s="1">
        <v>7.9617834394899996</v>
      </c>
      <c r="L419" s="1">
        <v>8.9171974522290007</v>
      </c>
      <c r="M419" s="1">
        <v>4.1401273885350003</v>
      </c>
      <c r="N419" s="1">
        <v>1.9108280254779999</v>
      </c>
      <c r="O419" s="1">
        <v>53.184713375796001</v>
      </c>
      <c r="P419" s="1">
        <v>12.420382165605</v>
      </c>
      <c r="Q419" s="1">
        <v>10.828025477707</v>
      </c>
      <c r="R419" s="1">
        <v>12.420382165605</v>
      </c>
      <c r="S419" s="1">
        <v>9.2356687898090009</v>
      </c>
      <c r="T419" s="1">
        <v>6.050955414013</v>
      </c>
      <c r="U419" s="8">
        <v>2.2292993630570002</v>
      </c>
    </row>
    <row r="420" spans="4:21" x14ac:dyDescent="0.2">
      <c r="D420" s="59"/>
      <c r="E420" s="5" t="s">
        <v>106</v>
      </c>
      <c r="F420" s="51" t="s">
        <v>623</v>
      </c>
      <c r="G420" s="4">
        <v>333</v>
      </c>
      <c r="H420" s="10">
        <v>42.642642642642997</v>
      </c>
      <c r="I420" s="1">
        <v>12.012012012012001</v>
      </c>
      <c r="J420" s="1">
        <v>7.8078078078080004</v>
      </c>
      <c r="K420" s="1">
        <v>8.7087087087090005</v>
      </c>
      <c r="L420" s="1">
        <v>6.6066066066070004</v>
      </c>
      <c r="M420" s="1">
        <v>5.7057057057060003</v>
      </c>
      <c r="N420" s="1">
        <v>1.8018018018019999</v>
      </c>
      <c r="O420" s="1">
        <v>57.357357357357003</v>
      </c>
      <c r="P420" s="1">
        <v>13.813813813814001</v>
      </c>
      <c r="Q420" s="1">
        <v>11.711711711712001</v>
      </c>
      <c r="R420" s="1">
        <v>13.513513513514001</v>
      </c>
      <c r="S420" s="1">
        <v>10.810810810811001</v>
      </c>
      <c r="T420" s="1">
        <v>4.8048048048050003</v>
      </c>
      <c r="U420" s="8">
        <v>2.7027027027030002</v>
      </c>
    </row>
    <row r="421" spans="4:21" x14ac:dyDescent="0.2">
      <c r="D421" s="59"/>
      <c r="E421" s="5" t="s">
        <v>107</v>
      </c>
      <c r="F421" s="51" t="s">
        <v>623</v>
      </c>
      <c r="G421" s="4">
        <v>108</v>
      </c>
      <c r="H421" s="10">
        <v>37.037037037037003</v>
      </c>
      <c r="I421" s="1">
        <v>12.037037037037001</v>
      </c>
      <c r="J421" s="1">
        <v>7.4074074074069998</v>
      </c>
      <c r="K421" s="1">
        <v>5.5555555555560003</v>
      </c>
      <c r="L421" s="1">
        <v>3.7037037037039999</v>
      </c>
      <c r="M421" s="1">
        <v>6.4814814814809996</v>
      </c>
      <c r="N421" s="1">
        <v>1.851851851852</v>
      </c>
      <c r="O421" s="1">
        <v>62.962962962962997</v>
      </c>
      <c r="P421" s="1">
        <v>12.962962962962999</v>
      </c>
      <c r="Q421" s="1">
        <v>8.333333333333</v>
      </c>
      <c r="R421" s="1">
        <v>10.185185185185</v>
      </c>
      <c r="S421" s="1">
        <v>12.037037037037001</v>
      </c>
      <c r="T421" s="1">
        <v>8.333333333333</v>
      </c>
      <c r="U421" s="8">
        <v>11.111111111111001</v>
      </c>
    </row>
    <row r="422" spans="4:21" x14ac:dyDescent="0.2">
      <c r="D422" s="59"/>
      <c r="E422" s="5" t="s">
        <v>108</v>
      </c>
      <c r="F422" s="51" t="s">
        <v>624</v>
      </c>
      <c r="G422" s="4">
        <v>21</v>
      </c>
      <c r="H422" s="10">
        <v>52.380952380952003</v>
      </c>
      <c r="I422" s="1">
        <v>23.809523809523998</v>
      </c>
      <c r="J422" s="1">
        <v>14.285714285714</v>
      </c>
      <c r="K422" s="1">
        <v>9.5238095238099998</v>
      </c>
      <c r="L422" s="2" t="s">
        <v>160</v>
      </c>
      <c r="M422" s="1">
        <v>4.7619047619049999</v>
      </c>
      <c r="N422" s="2" t="s">
        <v>160</v>
      </c>
      <c r="O422" s="1">
        <v>47.619047619047997</v>
      </c>
      <c r="P422" s="1">
        <v>4.7619047619049999</v>
      </c>
      <c r="Q422" s="1">
        <v>9.5238095238099998</v>
      </c>
      <c r="R422" s="1">
        <v>19.047619047619001</v>
      </c>
      <c r="S422" s="1">
        <v>4.7619047619049999</v>
      </c>
      <c r="T422" s="1">
        <v>9.5238095238099998</v>
      </c>
      <c r="U422" s="15" t="s">
        <v>160</v>
      </c>
    </row>
    <row r="423" spans="4:21" x14ac:dyDescent="0.2">
      <c r="D423" s="59"/>
      <c r="E423" s="5" t="s">
        <v>23</v>
      </c>
      <c r="F423" s="51" t="s">
        <v>624</v>
      </c>
      <c r="G423" s="4">
        <v>2</v>
      </c>
      <c r="H423" s="10">
        <v>50</v>
      </c>
      <c r="I423" s="2" t="s">
        <v>160</v>
      </c>
      <c r="J423" s="2" t="s">
        <v>160</v>
      </c>
      <c r="K423" s="1">
        <v>50</v>
      </c>
      <c r="L423" s="2" t="s">
        <v>160</v>
      </c>
      <c r="M423" s="2" t="s">
        <v>160</v>
      </c>
      <c r="N423" s="2" t="s">
        <v>160</v>
      </c>
      <c r="O423" s="1">
        <v>50</v>
      </c>
      <c r="P423" s="2" t="s">
        <v>160</v>
      </c>
      <c r="Q423" s="2" t="s">
        <v>160</v>
      </c>
      <c r="R423" s="2" t="s">
        <v>160</v>
      </c>
      <c r="S423" s="1">
        <v>50</v>
      </c>
      <c r="T423" s="2" t="s">
        <v>160</v>
      </c>
      <c r="U423" s="15" t="s">
        <v>160</v>
      </c>
    </row>
    <row r="424" spans="4:21" x14ac:dyDescent="0.2">
      <c r="D424" s="59"/>
      <c r="E424" s="5" t="s">
        <v>109</v>
      </c>
      <c r="F424" s="51" t="s">
        <v>623</v>
      </c>
      <c r="G424" s="4">
        <v>579</v>
      </c>
      <c r="H424" s="10">
        <v>47.495682210707997</v>
      </c>
      <c r="I424" s="1">
        <v>12.953367875648</v>
      </c>
      <c r="J424" s="1">
        <v>10.362694300517999</v>
      </c>
      <c r="K424" s="1">
        <v>8.1174438687390005</v>
      </c>
      <c r="L424" s="1">
        <v>10.189982728843001</v>
      </c>
      <c r="M424" s="1">
        <v>4.1450777202070004</v>
      </c>
      <c r="N424" s="1">
        <v>1.727115716753</v>
      </c>
      <c r="O424" s="1">
        <v>52.504317789292003</v>
      </c>
      <c r="P424" s="1">
        <v>12.780656303972</v>
      </c>
      <c r="Q424" s="1">
        <v>10.708117443869</v>
      </c>
      <c r="R424" s="1">
        <v>10.189982728843001</v>
      </c>
      <c r="S424" s="1">
        <v>10.017271157168</v>
      </c>
      <c r="T424" s="1">
        <v>6.5630397236610003</v>
      </c>
      <c r="U424" s="8">
        <v>2.2452504317790001</v>
      </c>
    </row>
    <row r="425" spans="4:21" x14ac:dyDescent="0.2">
      <c r="D425" s="59"/>
      <c r="E425" s="5" t="s">
        <v>110</v>
      </c>
      <c r="F425" s="51" t="s">
        <v>623</v>
      </c>
      <c r="G425" s="4">
        <v>129</v>
      </c>
      <c r="H425" s="10">
        <v>39.534883720929997</v>
      </c>
      <c r="I425" s="1">
        <v>13.953488372093</v>
      </c>
      <c r="J425" s="1">
        <v>8.5271317829460003</v>
      </c>
      <c r="K425" s="1">
        <v>6.2015503875969999</v>
      </c>
      <c r="L425" s="1">
        <v>3.1007751937979999</v>
      </c>
      <c r="M425" s="1">
        <v>6.2015503875969999</v>
      </c>
      <c r="N425" s="1">
        <v>1.550387596899</v>
      </c>
      <c r="O425" s="1">
        <v>60.465116279070003</v>
      </c>
      <c r="P425" s="1">
        <v>11.627906976744001</v>
      </c>
      <c r="Q425" s="1">
        <v>8.5271317829460003</v>
      </c>
      <c r="R425" s="1">
        <v>11.627906976744001</v>
      </c>
      <c r="S425" s="1">
        <v>10.852713178295</v>
      </c>
      <c r="T425" s="1">
        <v>8.5271317829460003</v>
      </c>
      <c r="U425" s="8">
        <v>9.3023255813949994</v>
      </c>
    </row>
    <row r="426" spans="4:21" x14ac:dyDescent="0.2">
      <c r="D426" s="58" t="s">
        <v>111</v>
      </c>
      <c r="E426" s="7" t="s">
        <v>112</v>
      </c>
      <c r="F426" s="50" t="s">
        <v>623</v>
      </c>
      <c r="G426" s="6">
        <v>192</v>
      </c>
      <c r="H426" s="14">
        <v>59.375</v>
      </c>
      <c r="I426" s="3">
        <v>28.125</v>
      </c>
      <c r="J426" s="3">
        <v>8.854166666667</v>
      </c>
      <c r="K426" s="3">
        <v>9.375</v>
      </c>
      <c r="L426" s="3">
        <v>8.333333333333</v>
      </c>
      <c r="M426" s="3">
        <v>3.645833333333</v>
      </c>
      <c r="N426" s="3">
        <v>1.041666666667</v>
      </c>
      <c r="O426" s="3">
        <v>40.625</v>
      </c>
      <c r="P426" s="3">
        <v>17.708333333333002</v>
      </c>
      <c r="Q426" s="3">
        <v>8.854166666667</v>
      </c>
      <c r="R426" s="3">
        <v>7.291666666667</v>
      </c>
      <c r="S426" s="3">
        <v>5.208333333333</v>
      </c>
      <c r="T426" s="3">
        <v>1.5625</v>
      </c>
      <c r="U426" s="19" t="s">
        <v>160</v>
      </c>
    </row>
    <row r="427" spans="4:21" ht="26" x14ac:dyDescent="0.2">
      <c r="D427" s="59"/>
      <c r="E427" s="5" t="s">
        <v>113</v>
      </c>
      <c r="F427" s="51" t="s">
        <v>623</v>
      </c>
      <c r="G427" s="4">
        <v>149</v>
      </c>
      <c r="H427" s="10">
        <v>48.993288590604003</v>
      </c>
      <c r="I427" s="1">
        <v>14.765100671141001</v>
      </c>
      <c r="J427" s="1">
        <v>12.080536912752001</v>
      </c>
      <c r="K427" s="1">
        <v>8.7248322147649997</v>
      </c>
      <c r="L427" s="1">
        <v>9.3959731543620002</v>
      </c>
      <c r="M427" s="1">
        <v>2.6845637583889999</v>
      </c>
      <c r="N427" s="1">
        <v>1.342281879195</v>
      </c>
      <c r="O427" s="1">
        <v>51.006711409395997</v>
      </c>
      <c r="P427" s="1">
        <v>13.422818791946</v>
      </c>
      <c r="Q427" s="1">
        <v>12.751677852348999</v>
      </c>
      <c r="R427" s="1">
        <v>12.080536912752001</v>
      </c>
      <c r="S427" s="1">
        <v>8.0536912751679992</v>
      </c>
      <c r="T427" s="1">
        <v>4.0268456375839996</v>
      </c>
      <c r="U427" s="8">
        <v>0.67114093959700005</v>
      </c>
    </row>
    <row r="428" spans="4:21" x14ac:dyDescent="0.2">
      <c r="D428" s="59"/>
      <c r="E428" s="5" t="s">
        <v>114</v>
      </c>
      <c r="F428" s="51" t="s">
        <v>623</v>
      </c>
      <c r="G428" s="4">
        <v>530</v>
      </c>
      <c r="H428" s="10">
        <v>49.433962264150999</v>
      </c>
      <c r="I428" s="1">
        <v>15.660377358491001</v>
      </c>
      <c r="J428" s="1">
        <v>10.377358490565999</v>
      </c>
      <c r="K428" s="1">
        <v>9.8113207547170003</v>
      </c>
      <c r="L428" s="1">
        <v>8.4905660377360004</v>
      </c>
      <c r="M428" s="1">
        <v>4.1509433962260003</v>
      </c>
      <c r="N428" s="1">
        <v>0.94339622641499998</v>
      </c>
      <c r="O428" s="1">
        <v>50.566037735849001</v>
      </c>
      <c r="P428" s="1">
        <v>12.075471698113001</v>
      </c>
      <c r="Q428" s="1">
        <v>12.075471698113001</v>
      </c>
      <c r="R428" s="1">
        <v>9.4339622641510008</v>
      </c>
      <c r="S428" s="1">
        <v>10.566037735848999</v>
      </c>
      <c r="T428" s="1">
        <v>4.339622641509</v>
      </c>
      <c r="U428" s="8">
        <v>2.0754716981130001</v>
      </c>
    </row>
    <row r="429" spans="4:21" x14ac:dyDescent="0.2">
      <c r="D429" s="59"/>
      <c r="E429" s="5" t="s">
        <v>115</v>
      </c>
      <c r="F429" s="51" t="s">
        <v>623</v>
      </c>
      <c r="G429" s="4">
        <v>225</v>
      </c>
      <c r="H429" s="10">
        <v>51.555555555555998</v>
      </c>
      <c r="I429" s="1">
        <v>17.333333333333002</v>
      </c>
      <c r="J429" s="1">
        <v>10.666666666667</v>
      </c>
      <c r="K429" s="1">
        <v>10.222222222221999</v>
      </c>
      <c r="L429" s="1">
        <v>8.4444444444440006</v>
      </c>
      <c r="M429" s="1">
        <v>4.4444444444439997</v>
      </c>
      <c r="N429" s="1">
        <v>0.444444444444</v>
      </c>
      <c r="O429" s="1">
        <v>48.444444444444002</v>
      </c>
      <c r="P429" s="1">
        <v>12.444444444444001</v>
      </c>
      <c r="Q429" s="1">
        <v>12.888888888888999</v>
      </c>
      <c r="R429" s="1">
        <v>10.666666666667</v>
      </c>
      <c r="S429" s="1">
        <v>6.2222222222220003</v>
      </c>
      <c r="T429" s="1">
        <v>5.333333333333</v>
      </c>
      <c r="U429" s="8">
        <v>0.88888888888899997</v>
      </c>
    </row>
    <row r="430" spans="4:21" x14ac:dyDescent="0.2">
      <c r="D430" s="59"/>
      <c r="E430" s="5" t="s">
        <v>116</v>
      </c>
      <c r="F430" s="51" t="s">
        <v>623</v>
      </c>
      <c r="G430" s="4">
        <v>467</v>
      </c>
      <c r="H430" s="10">
        <v>58.029978586723999</v>
      </c>
      <c r="I430" s="1">
        <v>15.203426124197</v>
      </c>
      <c r="J430" s="1">
        <v>11.563169164882</v>
      </c>
      <c r="K430" s="1">
        <v>10.920770877943999</v>
      </c>
      <c r="L430" s="1">
        <v>11.134903640257001</v>
      </c>
      <c r="M430" s="1">
        <v>7.2805139186299996</v>
      </c>
      <c r="N430" s="1">
        <v>1.9271948608139999</v>
      </c>
      <c r="O430" s="1">
        <v>41.970021413276001</v>
      </c>
      <c r="P430" s="1">
        <v>12.419700214133</v>
      </c>
      <c r="Q430" s="1">
        <v>10.706638115632</v>
      </c>
      <c r="R430" s="1">
        <v>8.1370449678799996</v>
      </c>
      <c r="S430" s="1">
        <v>6.4239828693790004</v>
      </c>
      <c r="T430" s="1">
        <v>3.2119914346899998</v>
      </c>
      <c r="U430" s="8">
        <v>1.0706638115630001</v>
      </c>
    </row>
    <row r="431" spans="4:21" ht="26" x14ac:dyDescent="0.2">
      <c r="D431" s="59"/>
      <c r="E431" s="5" t="s">
        <v>117</v>
      </c>
      <c r="F431" s="51" t="s">
        <v>623</v>
      </c>
      <c r="G431" s="4">
        <v>732</v>
      </c>
      <c r="H431" s="10">
        <v>40.573770491803003</v>
      </c>
      <c r="I431" s="1">
        <v>10.792349726775999</v>
      </c>
      <c r="J431" s="1">
        <v>8.0601092896169995</v>
      </c>
      <c r="K431" s="1">
        <v>7.5136612021860003</v>
      </c>
      <c r="L431" s="1">
        <v>7.7868852459019999</v>
      </c>
      <c r="M431" s="1">
        <v>4.371584699454</v>
      </c>
      <c r="N431" s="1">
        <v>2.0491803278690002</v>
      </c>
      <c r="O431" s="1">
        <v>59.426229508196997</v>
      </c>
      <c r="P431" s="1">
        <v>13.114754098361001</v>
      </c>
      <c r="Q431" s="1">
        <v>11.748633879781</v>
      </c>
      <c r="R431" s="1">
        <v>11.885245901638999</v>
      </c>
      <c r="S431" s="1">
        <v>12.021857923497</v>
      </c>
      <c r="T431" s="1">
        <v>6.8306010928959999</v>
      </c>
      <c r="U431" s="8">
        <v>3.8251366120219998</v>
      </c>
    </row>
    <row r="432" spans="4:21" ht="26" x14ac:dyDescent="0.2">
      <c r="D432" s="59"/>
      <c r="E432" s="5" t="s">
        <v>118</v>
      </c>
      <c r="F432" s="51" t="s">
        <v>623</v>
      </c>
      <c r="G432" s="4">
        <v>662</v>
      </c>
      <c r="H432" s="10">
        <v>43.051359516616003</v>
      </c>
      <c r="I432" s="1">
        <v>13.141993957704001</v>
      </c>
      <c r="J432" s="1">
        <v>7.8549848942600002</v>
      </c>
      <c r="K432" s="1">
        <v>8.7613293051359999</v>
      </c>
      <c r="L432" s="1">
        <v>8.7613293051359999</v>
      </c>
      <c r="M432" s="1">
        <v>3.1722054380659999</v>
      </c>
      <c r="N432" s="1">
        <v>1.359516616314</v>
      </c>
      <c r="O432" s="1">
        <v>56.948640483383997</v>
      </c>
      <c r="P432" s="1">
        <v>14.199395770393</v>
      </c>
      <c r="Q432" s="1">
        <v>12.688821752266</v>
      </c>
      <c r="R432" s="1">
        <v>11.178247734138999</v>
      </c>
      <c r="S432" s="1">
        <v>9.9697885196369995</v>
      </c>
      <c r="T432" s="1">
        <v>6.6465256797579997</v>
      </c>
      <c r="U432" s="8">
        <v>2.2658610271900002</v>
      </c>
    </row>
    <row r="433" spans="4:21" ht="26" x14ac:dyDescent="0.2">
      <c r="D433" s="59"/>
      <c r="E433" s="5" t="s">
        <v>119</v>
      </c>
      <c r="F433" s="51" t="s">
        <v>623</v>
      </c>
      <c r="G433" s="4">
        <v>471</v>
      </c>
      <c r="H433" s="10">
        <v>41.401273885350001</v>
      </c>
      <c r="I433" s="1">
        <v>12.314225053078999</v>
      </c>
      <c r="J433" s="1">
        <v>6.1571125265389997</v>
      </c>
      <c r="K433" s="1">
        <v>7.6433121019110004</v>
      </c>
      <c r="L433" s="1">
        <v>8.2802547770700006</v>
      </c>
      <c r="M433" s="1">
        <v>4.6709129511679999</v>
      </c>
      <c r="N433" s="1">
        <v>2.3354564755839999</v>
      </c>
      <c r="O433" s="1">
        <v>58.598726114649999</v>
      </c>
      <c r="P433" s="1">
        <v>11.677282377918999</v>
      </c>
      <c r="Q433" s="1">
        <v>11.889596602972</v>
      </c>
      <c r="R433" s="1">
        <v>12.951167728238</v>
      </c>
      <c r="S433" s="1">
        <v>10.615711252654</v>
      </c>
      <c r="T433" s="1">
        <v>7.2186836518049997</v>
      </c>
      <c r="U433" s="8">
        <v>4.2462845010620001</v>
      </c>
    </row>
    <row r="434" spans="4:21" ht="26" x14ac:dyDescent="0.2">
      <c r="D434" s="59"/>
      <c r="E434" s="5" t="s">
        <v>120</v>
      </c>
      <c r="F434" s="51" t="s">
        <v>623</v>
      </c>
      <c r="G434" s="4">
        <v>165</v>
      </c>
      <c r="H434" s="10">
        <v>45.454545454544999</v>
      </c>
      <c r="I434" s="1">
        <v>15.151515151515</v>
      </c>
      <c r="J434" s="1">
        <v>9.6969696969699992</v>
      </c>
      <c r="K434" s="1">
        <v>8.4848484848479995</v>
      </c>
      <c r="L434" s="1">
        <v>7.8787878787879997</v>
      </c>
      <c r="M434" s="1">
        <v>3.0303030303030001</v>
      </c>
      <c r="N434" s="1">
        <v>1.2121212121210001</v>
      </c>
      <c r="O434" s="1">
        <v>54.545454545455001</v>
      </c>
      <c r="P434" s="1">
        <v>12.121212121212</v>
      </c>
      <c r="Q434" s="1">
        <v>12.121212121212</v>
      </c>
      <c r="R434" s="1">
        <v>12.727272727273</v>
      </c>
      <c r="S434" s="1">
        <v>10.303030303030001</v>
      </c>
      <c r="T434" s="1">
        <v>6.666666666667</v>
      </c>
      <c r="U434" s="8">
        <v>0.60606060606099998</v>
      </c>
    </row>
    <row r="435" spans="4:21" x14ac:dyDescent="0.2">
      <c r="D435" s="59"/>
      <c r="E435" s="5" t="s">
        <v>121</v>
      </c>
      <c r="F435" s="51" t="s">
        <v>623</v>
      </c>
      <c r="G435" s="4">
        <v>553</v>
      </c>
      <c r="H435" s="10">
        <v>48.462929475587998</v>
      </c>
      <c r="I435" s="1">
        <v>15.370705244123</v>
      </c>
      <c r="J435" s="1">
        <v>10.126582278480999</v>
      </c>
      <c r="K435" s="1">
        <v>8.8607594936710008</v>
      </c>
      <c r="L435" s="1">
        <v>9.0415913200719995</v>
      </c>
      <c r="M435" s="1">
        <v>3.6166365280289998</v>
      </c>
      <c r="N435" s="1">
        <v>1.446654611212</v>
      </c>
      <c r="O435" s="1">
        <v>51.537070524412002</v>
      </c>
      <c r="P435" s="1">
        <v>15.189873417722</v>
      </c>
      <c r="Q435" s="1">
        <v>13.019891500904</v>
      </c>
      <c r="R435" s="1">
        <v>11.030741410488</v>
      </c>
      <c r="S435" s="1">
        <v>7.5949367088609998</v>
      </c>
      <c r="T435" s="1">
        <v>3.978300180832</v>
      </c>
      <c r="U435" s="8">
        <v>0.723327305606</v>
      </c>
    </row>
    <row r="436" spans="4:21" x14ac:dyDescent="0.2">
      <c r="D436" s="59"/>
      <c r="E436" s="5" t="s">
        <v>122</v>
      </c>
      <c r="F436" s="51" t="s">
        <v>623</v>
      </c>
      <c r="G436" s="4">
        <v>471</v>
      </c>
      <c r="H436" s="10">
        <v>43.736730360933997</v>
      </c>
      <c r="I436" s="1">
        <v>14.437367303608999</v>
      </c>
      <c r="J436" s="1">
        <v>8.2802547770700006</v>
      </c>
      <c r="K436" s="1">
        <v>8.7048832271759995</v>
      </c>
      <c r="L436" s="1">
        <v>8.492569002123</v>
      </c>
      <c r="M436" s="1">
        <v>2.9723991507430001</v>
      </c>
      <c r="N436" s="1">
        <v>0.84925690021199995</v>
      </c>
      <c r="O436" s="1">
        <v>56.263269639066003</v>
      </c>
      <c r="P436" s="1">
        <v>14.861995753715</v>
      </c>
      <c r="Q436" s="1">
        <v>12.526539278132001</v>
      </c>
      <c r="R436" s="1">
        <v>11.464968152866</v>
      </c>
      <c r="S436" s="1">
        <v>9.7664543524420004</v>
      </c>
      <c r="T436" s="1">
        <v>5.307855626327</v>
      </c>
      <c r="U436" s="8">
        <v>2.3354564755839999</v>
      </c>
    </row>
    <row r="437" spans="4:21" x14ac:dyDescent="0.2">
      <c r="D437" s="59"/>
      <c r="E437" s="5" t="s">
        <v>123</v>
      </c>
      <c r="F437" s="51" t="s">
        <v>623</v>
      </c>
      <c r="G437" s="4">
        <v>275</v>
      </c>
      <c r="H437" s="10">
        <v>53.090909090909001</v>
      </c>
      <c r="I437" s="1">
        <v>21.090909090909001</v>
      </c>
      <c r="J437" s="1">
        <v>8.7272727272730002</v>
      </c>
      <c r="K437" s="1">
        <v>8.7272727272730002</v>
      </c>
      <c r="L437" s="1">
        <v>8.7272727272730002</v>
      </c>
      <c r="M437" s="1">
        <v>4.363636363636</v>
      </c>
      <c r="N437" s="1">
        <v>1.4545454545450001</v>
      </c>
      <c r="O437" s="1">
        <v>46.909090909090999</v>
      </c>
      <c r="P437" s="1">
        <v>16.727272727273</v>
      </c>
      <c r="Q437" s="1">
        <v>12</v>
      </c>
      <c r="R437" s="1">
        <v>8.3636363636359992</v>
      </c>
      <c r="S437" s="1">
        <v>5.8181818181820004</v>
      </c>
      <c r="T437" s="1">
        <v>2.9090909090910002</v>
      </c>
      <c r="U437" s="8">
        <v>1.090909090909</v>
      </c>
    </row>
    <row r="438" spans="4:21" x14ac:dyDescent="0.2">
      <c r="D438" s="59"/>
      <c r="E438" s="5" t="s">
        <v>124</v>
      </c>
      <c r="F438" s="51" t="s">
        <v>623</v>
      </c>
      <c r="G438" s="4">
        <v>647</v>
      </c>
      <c r="H438" s="10">
        <v>47.449768160742003</v>
      </c>
      <c r="I438" s="1">
        <v>14.219474497682</v>
      </c>
      <c r="J438" s="1">
        <v>8.9644513137559994</v>
      </c>
      <c r="K438" s="1">
        <v>8.6553323029369995</v>
      </c>
      <c r="L438" s="1">
        <v>8.1916537867080006</v>
      </c>
      <c r="M438" s="1">
        <v>5.4095826893350001</v>
      </c>
      <c r="N438" s="1">
        <v>2.009273570325</v>
      </c>
      <c r="O438" s="1">
        <v>52.550231839257997</v>
      </c>
      <c r="P438" s="1">
        <v>13.601236476043001</v>
      </c>
      <c r="Q438" s="1">
        <v>12.364760432767</v>
      </c>
      <c r="R438" s="1">
        <v>9.2735703245749992</v>
      </c>
      <c r="S438" s="1">
        <v>9.8918083462130006</v>
      </c>
      <c r="T438" s="1">
        <v>5.564142194745</v>
      </c>
      <c r="U438" s="8">
        <v>1.854714064915</v>
      </c>
    </row>
    <row r="439" spans="4:21" x14ac:dyDescent="0.2">
      <c r="D439" s="59"/>
      <c r="E439" s="5" t="s">
        <v>125</v>
      </c>
      <c r="F439" s="51" t="s">
        <v>623</v>
      </c>
      <c r="G439" s="4">
        <v>249</v>
      </c>
      <c r="H439" s="10">
        <v>44.176706827308998</v>
      </c>
      <c r="I439" s="1">
        <v>11.646586345382</v>
      </c>
      <c r="J439" s="1">
        <v>7.2289156626509996</v>
      </c>
      <c r="K439" s="1">
        <v>8.8353413654619999</v>
      </c>
      <c r="L439" s="1">
        <v>10.040160642569999</v>
      </c>
      <c r="M439" s="1">
        <v>4.4176706827309999</v>
      </c>
      <c r="N439" s="1">
        <v>2.0080321285139999</v>
      </c>
      <c r="O439" s="1">
        <v>55.823293172691002</v>
      </c>
      <c r="P439" s="1">
        <v>10.843373493975999</v>
      </c>
      <c r="Q439" s="1">
        <v>13.253012048193</v>
      </c>
      <c r="R439" s="1">
        <v>14.056224899598</v>
      </c>
      <c r="S439" s="1">
        <v>10.441767068273</v>
      </c>
      <c r="T439" s="1">
        <v>5.6224899598390001</v>
      </c>
      <c r="U439" s="8">
        <v>1.6064257028110001</v>
      </c>
    </row>
    <row r="440" spans="4:21" x14ac:dyDescent="0.2">
      <c r="D440" s="59"/>
      <c r="E440" s="5" t="s">
        <v>126</v>
      </c>
      <c r="F440" s="51" t="s">
        <v>623</v>
      </c>
      <c r="G440" s="4">
        <v>279</v>
      </c>
      <c r="H440" s="10">
        <v>25.448028673835001</v>
      </c>
      <c r="I440" s="1">
        <v>8.6021505376339995</v>
      </c>
      <c r="J440" s="1">
        <v>3.5842293906810001</v>
      </c>
      <c r="K440" s="1">
        <v>3.2258064516129998</v>
      </c>
      <c r="L440" s="1">
        <v>6.0931899641580003</v>
      </c>
      <c r="M440" s="1">
        <v>3.2258064516129998</v>
      </c>
      <c r="N440" s="1">
        <v>0.71684587813599998</v>
      </c>
      <c r="O440" s="1">
        <v>74.551971326165003</v>
      </c>
      <c r="P440" s="1">
        <v>19.354838709677001</v>
      </c>
      <c r="Q440" s="1">
        <v>17.204301075269001</v>
      </c>
      <c r="R440" s="1">
        <v>15.770609318996</v>
      </c>
      <c r="S440" s="1">
        <v>13.261648745520001</v>
      </c>
      <c r="T440" s="1">
        <v>6.4516129032259997</v>
      </c>
      <c r="U440" s="8">
        <v>2.5089605734770002</v>
      </c>
    </row>
    <row r="441" spans="4:21" ht="26" x14ac:dyDescent="0.2">
      <c r="D441" s="59"/>
      <c r="E441" s="5" t="s">
        <v>127</v>
      </c>
      <c r="F441" s="51" t="s">
        <v>623</v>
      </c>
      <c r="G441" s="4">
        <v>195</v>
      </c>
      <c r="H441" s="10">
        <v>41.538461538462002</v>
      </c>
      <c r="I441" s="1">
        <v>17.435897435897001</v>
      </c>
      <c r="J441" s="1">
        <v>9.7435897435900003</v>
      </c>
      <c r="K441" s="1">
        <v>5.6410256410260002</v>
      </c>
      <c r="L441" s="1">
        <v>5.1282051282049999</v>
      </c>
      <c r="M441" s="1">
        <v>3.0769230769229998</v>
      </c>
      <c r="N441" s="1">
        <v>0.51282051282100005</v>
      </c>
      <c r="O441" s="1">
        <v>58.461538461537998</v>
      </c>
      <c r="P441" s="1">
        <v>20</v>
      </c>
      <c r="Q441" s="1">
        <v>13.333333333333</v>
      </c>
      <c r="R441" s="1">
        <v>10.769230769230999</v>
      </c>
      <c r="S441" s="1">
        <v>9.2307692307690008</v>
      </c>
      <c r="T441" s="1">
        <v>4.1025641025640001</v>
      </c>
      <c r="U441" s="8">
        <v>1.025641025641</v>
      </c>
    </row>
    <row r="442" spans="4:21" x14ac:dyDescent="0.2">
      <c r="D442" s="59"/>
      <c r="E442" s="5" t="s">
        <v>36</v>
      </c>
      <c r="F442" s="51" t="s">
        <v>624</v>
      </c>
      <c r="G442" s="4">
        <v>24</v>
      </c>
      <c r="H442" s="10">
        <v>58.333333333333002</v>
      </c>
      <c r="I442" s="1">
        <v>25</v>
      </c>
      <c r="J442" s="1">
        <v>12.5</v>
      </c>
      <c r="K442" s="1">
        <v>12.5</v>
      </c>
      <c r="L442" s="2" t="s">
        <v>160</v>
      </c>
      <c r="M442" s="1">
        <v>4.166666666667</v>
      </c>
      <c r="N442" s="1">
        <v>4.166666666667</v>
      </c>
      <c r="O442" s="1">
        <v>41.666666666666998</v>
      </c>
      <c r="P442" s="1">
        <v>8.333333333333</v>
      </c>
      <c r="Q442" s="1">
        <v>4.166666666667</v>
      </c>
      <c r="R442" s="1">
        <v>12.5</v>
      </c>
      <c r="S442" s="1">
        <v>4.166666666667</v>
      </c>
      <c r="T442" s="1">
        <v>8.333333333333</v>
      </c>
      <c r="U442" s="8">
        <v>4.166666666667</v>
      </c>
    </row>
    <row r="443" spans="4:21" x14ac:dyDescent="0.2">
      <c r="D443" s="59"/>
      <c r="E443" s="5" t="s">
        <v>128</v>
      </c>
      <c r="F443" s="51" t="s">
        <v>624</v>
      </c>
      <c r="G443" s="4">
        <v>14</v>
      </c>
      <c r="H443" s="10">
        <v>42.857142857143003</v>
      </c>
      <c r="I443" s="1">
        <v>14.285714285714</v>
      </c>
      <c r="J443" s="1">
        <v>14.285714285714</v>
      </c>
      <c r="K443" s="1">
        <v>7.1428571428570002</v>
      </c>
      <c r="L443" s="2" t="s">
        <v>160</v>
      </c>
      <c r="M443" s="1">
        <v>7.1428571428570002</v>
      </c>
      <c r="N443" s="2" t="s">
        <v>160</v>
      </c>
      <c r="O443" s="1">
        <v>57.142857142856997</v>
      </c>
      <c r="P443" s="1">
        <v>14.285714285714</v>
      </c>
      <c r="Q443" s="2" t="s">
        <v>160</v>
      </c>
      <c r="R443" s="1">
        <v>14.285714285714</v>
      </c>
      <c r="S443" s="1">
        <v>14.285714285714</v>
      </c>
      <c r="T443" s="1">
        <v>14.285714285714</v>
      </c>
      <c r="U443" s="15" t="s">
        <v>160</v>
      </c>
    </row>
    <row r="444" spans="4:21" x14ac:dyDescent="0.2">
      <c r="D444" s="59"/>
      <c r="E444" s="5" t="s">
        <v>23</v>
      </c>
      <c r="F444" s="51" t="s">
        <v>624</v>
      </c>
      <c r="G444" s="4">
        <v>4</v>
      </c>
      <c r="H444" s="10">
        <v>50</v>
      </c>
      <c r="I444" s="2" t="s">
        <v>160</v>
      </c>
      <c r="J444" s="1">
        <v>25</v>
      </c>
      <c r="K444" s="2" t="s">
        <v>160</v>
      </c>
      <c r="L444" s="2" t="s">
        <v>160</v>
      </c>
      <c r="M444" s="1">
        <v>25</v>
      </c>
      <c r="N444" s="2" t="s">
        <v>160</v>
      </c>
      <c r="O444" s="1">
        <v>50</v>
      </c>
      <c r="P444" s="1">
        <v>25</v>
      </c>
      <c r="Q444" s="2" t="s">
        <v>160</v>
      </c>
      <c r="R444" s="2" t="s">
        <v>160</v>
      </c>
      <c r="S444" s="1">
        <v>25</v>
      </c>
      <c r="T444" s="2" t="s">
        <v>160</v>
      </c>
      <c r="U444" s="15" t="s">
        <v>160</v>
      </c>
    </row>
    <row r="445" spans="4:21" x14ac:dyDescent="0.2">
      <c r="D445" s="58" t="s">
        <v>129</v>
      </c>
      <c r="E445" s="7" t="s">
        <v>130</v>
      </c>
      <c r="F445" s="50" t="s">
        <v>623</v>
      </c>
      <c r="G445" s="6">
        <v>544</v>
      </c>
      <c r="H445" s="14">
        <v>45.955882352941003</v>
      </c>
      <c r="I445" s="3">
        <v>12.316176470587999</v>
      </c>
      <c r="J445" s="3">
        <v>9.375</v>
      </c>
      <c r="K445" s="3">
        <v>9.0073529411760003</v>
      </c>
      <c r="L445" s="3">
        <v>9.0073529411760003</v>
      </c>
      <c r="M445" s="3">
        <v>4.9632352941180002</v>
      </c>
      <c r="N445" s="3">
        <v>1.286764705882</v>
      </c>
      <c r="O445" s="3">
        <v>54.044117647058997</v>
      </c>
      <c r="P445" s="3">
        <v>12.132352941176</v>
      </c>
      <c r="Q445" s="3">
        <v>11.029411764705999</v>
      </c>
      <c r="R445" s="3">
        <v>11.213235294118</v>
      </c>
      <c r="S445" s="3">
        <v>11.580882352941</v>
      </c>
      <c r="T445" s="3">
        <v>5.3308823529409999</v>
      </c>
      <c r="U445" s="13">
        <v>2.7573529411759998</v>
      </c>
    </row>
    <row r="446" spans="4:21" x14ac:dyDescent="0.2">
      <c r="D446" s="59"/>
      <c r="E446" s="5" t="s">
        <v>131</v>
      </c>
      <c r="F446" s="51" t="s">
        <v>623</v>
      </c>
      <c r="G446" s="4">
        <v>411</v>
      </c>
      <c r="H446" s="10">
        <v>43.309002433090001</v>
      </c>
      <c r="I446" s="1">
        <v>11.922141119220999</v>
      </c>
      <c r="J446" s="1">
        <v>9.4890510948909998</v>
      </c>
      <c r="K446" s="1">
        <v>7.299270072993</v>
      </c>
      <c r="L446" s="1">
        <v>7.7858880778590001</v>
      </c>
      <c r="M446" s="1">
        <v>4.3795620437959997</v>
      </c>
      <c r="N446" s="1">
        <v>2.4330900243309999</v>
      </c>
      <c r="O446" s="1">
        <v>56.690997566909999</v>
      </c>
      <c r="P446" s="1">
        <v>13.625304136253</v>
      </c>
      <c r="Q446" s="1">
        <v>11.192214111922</v>
      </c>
      <c r="R446" s="1">
        <v>11.435523114355</v>
      </c>
      <c r="S446" s="1">
        <v>9.4890510948909998</v>
      </c>
      <c r="T446" s="1">
        <v>7.0559610705600004</v>
      </c>
      <c r="U446" s="8">
        <v>3.892944038929</v>
      </c>
    </row>
    <row r="447" spans="4:21" x14ac:dyDescent="0.2">
      <c r="D447" s="59"/>
      <c r="E447" s="5" t="s">
        <v>132</v>
      </c>
      <c r="F447" s="51" t="s">
        <v>623</v>
      </c>
      <c r="G447" s="4">
        <v>65</v>
      </c>
      <c r="H447" s="10">
        <v>41.538461538462002</v>
      </c>
      <c r="I447" s="1">
        <v>16.923076923077002</v>
      </c>
      <c r="J447" s="1">
        <v>6.1538461538459996</v>
      </c>
      <c r="K447" s="1">
        <v>4.6153846153850004</v>
      </c>
      <c r="L447" s="1">
        <v>6.1538461538459996</v>
      </c>
      <c r="M447" s="1">
        <v>6.1538461538459996</v>
      </c>
      <c r="N447" s="1">
        <v>1.538461538462</v>
      </c>
      <c r="O447" s="1">
        <v>58.461538461537998</v>
      </c>
      <c r="P447" s="1">
        <v>18.461538461538002</v>
      </c>
      <c r="Q447" s="1">
        <v>6.1538461538459996</v>
      </c>
      <c r="R447" s="1">
        <v>12.307692307691999</v>
      </c>
      <c r="S447" s="1">
        <v>9.2307692307690008</v>
      </c>
      <c r="T447" s="1">
        <v>9.2307692307690008</v>
      </c>
      <c r="U447" s="8">
        <v>3.0769230769229998</v>
      </c>
    </row>
    <row r="448" spans="4:21" x14ac:dyDescent="0.2">
      <c r="D448" s="59"/>
      <c r="E448" s="5" t="s">
        <v>133</v>
      </c>
      <c r="F448" s="51" t="s">
        <v>624</v>
      </c>
      <c r="G448" s="4">
        <v>21</v>
      </c>
      <c r="H448" s="10">
        <v>61.904761904761997</v>
      </c>
      <c r="I448" s="1">
        <v>23.809523809523998</v>
      </c>
      <c r="J448" s="1">
        <v>14.285714285714</v>
      </c>
      <c r="K448" s="1">
        <v>14.285714285714</v>
      </c>
      <c r="L448" s="2" t="s">
        <v>160</v>
      </c>
      <c r="M448" s="1">
        <v>9.5238095238099998</v>
      </c>
      <c r="N448" s="2" t="s">
        <v>160</v>
      </c>
      <c r="O448" s="1">
        <v>38.095238095238003</v>
      </c>
      <c r="P448" s="1">
        <v>4.7619047619049999</v>
      </c>
      <c r="Q448" s="1">
        <v>9.5238095238099998</v>
      </c>
      <c r="R448" s="1">
        <v>9.5238095238099998</v>
      </c>
      <c r="S448" s="1">
        <v>4.7619047619049999</v>
      </c>
      <c r="T448" s="1">
        <v>4.7619047619049999</v>
      </c>
      <c r="U448" s="8">
        <v>4.7619047619049999</v>
      </c>
    </row>
    <row r="449" spans="4:21" x14ac:dyDescent="0.2">
      <c r="D449" s="59"/>
      <c r="E449" s="5" t="s">
        <v>23</v>
      </c>
      <c r="F449" s="51" t="s">
        <v>624</v>
      </c>
      <c r="G449" s="4">
        <v>2</v>
      </c>
      <c r="H449" s="10">
        <v>50</v>
      </c>
      <c r="I449" s="1">
        <v>50</v>
      </c>
      <c r="J449" s="2" t="s">
        <v>160</v>
      </c>
      <c r="K449" s="2" t="s">
        <v>160</v>
      </c>
      <c r="L449" s="2" t="s">
        <v>160</v>
      </c>
      <c r="M449" s="2" t="s">
        <v>160</v>
      </c>
      <c r="N449" s="2" t="s">
        <v>160</v>
      </c>
      <c r="O449" s="1">
        <v>50</v>
      </c>
      <c r="P449" s="2" t="s">
        <v>160</v>
      </c>
      <c r="Q449" s="2" t="s">
        <v>160</v>
      </c>
      <c r="R449" s="1">
        <v>50</v>
      </c>
      <c r="S449" s="2" t="s">
        <v>160</v>
      </c>
      <c r="T449" s="2" t="s">
        <v>160</v>
      </c>
      <c r="U449" s="15" t="s">
        <v>160</v>
      </c>
    </row>
    <row r="450" spans="4:21" x14ac:dyDescent="0.2">
      <c r="D450" s="59"/>
      <c r="E450" s="5" t="s">
        <v>134</v>
      </c>
      <c r="F450" s="51" t="s">
        <v>623</v>
      </c>
      <c r="G450" s="4">
        <v>955</v>
      </c>
      <c r="H450" s="10">
        <v>44.816753926701999</v>
      </c>
      <c r="I450" s="1">
        <v>12.146596858639001</v>
      </c>
      <c r="J450" s="1">
        <v>9.4240837696340005</v>
      </c>
      <c r="K450" s="1">
        <v>8.2722513089009997</v>
      </c>
      <c r="L450" s="1">
        <v>8.4816753926700006</v>
      </c>
      <c r="M450" s="1">
        <v>4.7120418848170003</v>
      </c>
      <c r="N450" s="1">
        <v>1.7801047120419999</v>
      </c>
      <c r="O450" s="1">
        <v>55.183246073298001</v>
      </c>
      <c r="P450" s="1">
        <v>12.774869109948</v>
      </c>
      <c r="Q450" s="1">
        <v>11.099476439790999</v>
      </c>
      <c r="R450" s="1">
        <v>11.30890052356</v>
      </c>
      <c r="S450" s="1">
        <v>10.680628272251001</v>
      </c>
      <c r="T450" s="1">
        <v>6.0732984293190002</v>
      </c>
      <c r="U450" s="8">
        <v>3.2460732984290002</v>
      </c>
    </row>
    <row r="451" spans="4:21" x14ac:dyDescent="0.2">
      <c r="D451" s="59"/>
      <c r="E451" s="5" t="s">
        <v>135</v>
      </c>
      <c r="F451" s="51" t="s">
        <v>623</v>
      </c>
      <c r="G451" s="4">
        <v>86</v>
      </c>
      <c r="H451" s="10">
        <v>46.511627906976997</v>
      </c>
      <c r="I451" s="1">
        <v>18.604651162791001</v>
      </c>
      <c r="J451" s="1">
        <v>8.1395348837209998</v>
      </c>
      <c r="K451" s="1">
        <v>6.9767441860470001</v>
      </c>
      <c r="L451" s="1">
        <v>4.6511627906979998</v>
      </c>
      <c r="M451" s="1">
        <v>6.9767441860470001</v>
      </c>
      <c r="N451" s="1">
        <v>1.1627906976739999</v>
      </c>
      <c r="O451" s="1">
        <v>53.488372093023003</v>
      </c>
      <c r="P451" s="1">
        <v>15.116279069767</v>
      </c>
      <c r="Q451" s="1">
        <v>6.9767441860470001</v>
      </c>
      <c r="R451" s="1">
        <v>11.627906976744001</v>
      </c>
      <c r="S451" s="1">
        <v>8.1395348837209998</v>
      </c>
      <c r="T451" s="1">
        <v>8.1395348837209998</v>
      </c>
      <c r="U451" s="8">
        <v>3.488372093023</v>
      </c>
    </row>
    <row r="452" spans="4:21" x14ac:dyDescent="0.2">
      <c r="D452" s="58" t="s">
        <v>136</v>
      </c>
      <c r="E452" s="7" t="s">
        <v>137</v>
      </c>
      <c r="F452" s="50" t="s">
        <v>623</v>
      </c>
      <c r="G452" s="6">
        <v>421</v>
      </c>
      <c r="H452" s="14">
        <v>42.517814726841003</v>
      </c>
      <c r="I452" s="3">
        <v>12.114014251781001</v>
      </c>
      <c r="J452" s="3">
        <v>8.7885985748220001</v>
      </c>
      <c r="K452" s="3">
        <v>7.1258907363419999</v>
      </c>
      <c r="L452" s="3">
        <v>7.6009501187649997</v>
      </c>
      <c r="M452" s="3">
        <v>4.513064133017</v>
      </c>
      <c r="N452" s="3">
        <v>2.375296912114</v>
      </c>
      <c r="O452" s="3">
        <v>57.482185273158997</v>
      </c>
      <c r="P452" s="3">
        <v>14.489311163895</v>
      </c>
      <c r="Q452" s="3">
        <v>11.638954869359001</v>
      </c>
      <c r="R452" s="3">
        <v>12.114014251781001</v>
      </c>
      <c r="S452" s="3">
        <v>10.21377672209</v>
      </c>
      <c r="T452" s="3">
        <v>5.7007125890739996</v>
      </c>
      <c r="U452" s="13">
        <v>3.3254156769600001</v>
      </c>
    </row>
    <row r="453" spans="4:21" x14ac:dyDescent="0.2">
      <c r="D453" s="59"/>
      <c r="E453" s="5" t="s">
        <v>138</v>
      </c>
      <c r="F453" s="51" t="s">
        <v>623</v>
      </c>
      <c r="G453" s="4">
        <v>362</v>
      </c>
      <c r="H453" s="10">
        <v>47.237569060772998</v>
      </c>
      <c r="I453" s="1">
        <v>13.812154696133</v>
      </c>
      <c r="J453" s="1">
        <v>9.9447513812149992</v>
      </c>
      <c r="K453" s="1">
        <v>8.0110497237570009</v>
      </c>
      <c r="L453" s="1">
        <v>7.4585635359119999</v>
      </c>
      <c r="M453" s="1">
        <v>6.3535911602209998</v>
      </c>
      <c r="N453" s="1">
        <v>1.657458563536</v>
      </c>
      <c r="O453" s="1">
        <v>52.762430939227002</v>
      </c>
      <c r="P453" s="1">
        <v>10.497237569060999</v>
      </c>
      <c r="Q453" s="1">
        <v>7.7348066298339999</v>
      </c>
      <c r="R453" s="1">
        <v>11.878453038673999</v>
      </c>
      <c r="S453" s="1">
        <v>11.049723756905999</v>
      </c>
      <c r="T453" s="1">
        <v>8.2872928176799991</v>
      </c>
      <c r="U453" s="8">
        <v>3.3149171270719999</v>
      </c>
    </row>
    <row r="454" spans="4:21" x14ac:dyDescent="0.2">
      <c r="D454" s="59"/>
      <c r="E454" s="5" t="s">
        <v>139</v>
      </c>
      <c r="F454" s="51" t="s">
        <v>623</v>
      </c>
      <c r="G454" s="4">
        <v>175</v>
      </c>
      <c r="H454" s="10">
        <v>44.571428571429003</v>
      </c>
      <c r="I454" s="1">
        <v>10.285714285714</v>
      </c>
      <c r="J454" s="1">
        <v>9.1428571428570002</v>
      </c>
      <c r="K454" s="1">
        <v>9.7142857142859995</v>
      </c>
      <c r="L454" s="1">
        <v>10.857142857143</v>
      </c>
      <c r="M454" s="1">
        <v>3.4285714285709998</v>
      </c>
      <c r="N454" s="1">
        <v>1.142857142857</v>
      </c>
      <c r="O454" s="1">
        <v>55.428571428570997</v>
      </c>
      <c r="P454" s="1">
        <v>13.714285714286</v>
      </c>
      <c r="Q454" s="1">
        <v>15.428571428571001</v>
      </c>
      <c r="R454" s="1">
        <v>10.857142857143</v>
      </c>
      <c r="S454" s="1">
        <v>10.857142857143</v>
      </c>
      <c r="T454" s="1">
        <v>2.8571428571430002</v>
      </c>
      <c r="U454" s="8">
        <v>1.714285714286</v>
      </c>
    </row>
    <row r="455" spans="4:21" x14ac:dyDescent="0.2">
      <c r="D455" s="59"/>
      <c r="E455" s="5" t="s">
        <v>128</v>
      </c>
      <c r="F455" s="51" t="s">
        <v>623</v>
      </c>
      <c r="G455" s="4">
        <v>60</v>
      </c>
      <c r="H455" s="10">
        <v>38.333333333333002</v>
      </c>
      <c r="I455" s="1">
        <v>13.333333333333</v>
      </c>
      <c r="J455" s="1">
        <v>3.333333333333</v>
      </c>
      <c r="K455" s="1">
        <v>8.333333333333</v>
      </c>
      <c r="L455" s="1">
        <v>8.333333333333</v>
      </c>
      <c r="M455" s="1">
        <v>5</v>
      </c>
      <c r="N455" s="2" t="s">
        <v>160</v>
      </c>
      <c r="O455" s="1">
        <v>61.666666666666998</v>
      </c>
      <c r="P455" s="1">
        <v>15</v>
      </c>
      <c r="Q455" s="1">
        <v>10</v>
      </c>
      <c r="R455" s="1">
        <v>8.333333333333</v>
      </c>
      <c r="S455" s="1">
        <v>10</v>
      </c>
      <c r="T455" s="1">
        <v>10</v>
      </c>
      <c r="U455" s="8">
        <v>8.333333333333</v>
      </c>
    </row>
    <row r="456" spans="4:21" x14ac:dyDescent="0.2">
      <c r="D456" s="59"/>
      <c r="E456" s="5" t="s">
        <v>23</v>
      </c>
      <c r="F456" s="51" t="s">
        <v>624</v>
      </c>
      <c r="G456" s="4">
        <v>25</v>
      </c>
      <c r="H456" s="10">
        <v>72</v>
      </c>
      <c r="I456" s="1">
        <v>24</v>
      </c>
      <c r="J456" s="1">
        <v>24</v>
      </c>
      <c r="K456" s="1">
        <v>16</v>
      </c>
      <c r="L456" s="1">
        <v>8</v>
      </c>
      <c r="M456" s="2" t="s">
        <v>160</v>
      </c>
      <c r="N456" s="2" t="s">
        <v>160</v>
      </c>
      <c r="O456" s="1">
        <v>28</v>
      </c>
      <c r="P456" s="1">
        <v>12</v>
      </c>
      <c r="Q456" s="1">
        <v>8</v>
      </c>
      <c r="R456" s="1">
        <v>4</v>
      </c>
      <c r="S456" s="1">
        <v>4</v>
      </c>
      <c r="T456" s="2" t="s">
        <v>160</v>
      </c>
      <c r="U456" s="15" t="s">
        <v>160</v>
      </c>
    </row>
    <row r="457" spans="4:21" ht="26" x14ac:dyDescent="0.2">
      <c r="D457" s="58" t="s">
        <v>140</v>
      </c>
      <c r="E457" s="7" t="s">
        <v>141</v>
      </c>
      <c r="F457" s="50" t="s">
        <v>624</v>
      </c>
      <c r="G457" s="6">
        <v>12</v>
      </c>
      <c r="H457" s="14">
        <v>50</v>
      </c>
      <c r="I457" s="3">
        <v>33.333333333333002</v>
      </c>
      <c r="J457" s="3">
        <v>8.333333333333</v>
      </c>
      <c r="K457" s="9" t="s">
        <v>160</v>
      </c>
      <c r="L457" s="9" t="s">
        <v>160</v>
      </c>
      <c r="M457" s="3">
        <v>8.333333333333</v>
      </c>
      <c r="N457" s="9" t="s">
        <v>160</v>
      </c>
      <c r="O457" s="3">
        <v>50</v>
      </c>
      <c r="P457" s="3">
        <v>25</v>
      </c>
      <c r="Q457" s="3">
        <v>8.333333333333</v>
      </c>
      <c r="R457" s="3">
        <v>8.333333333333</v>
      </c>
      <c r="S457" s="3">
        <v>8.333333333333</v>
      </c>
      <c r="T457" s="9" t="s">
        <v>160</v>
      </c>
      <c r="U457" s="19" t="s">
        <v>160</v>
      </c>
    </row>
    <row r="458" spans="4:21" ht="26" x14ac:dyDescent="0.2">
      <c r="D458" s="59"/>
      <c r="E458" s="5" t="s">
        <v>142</v>
      </c>
      <c r="F458" s="51" t="s">
        <v>623</v>
      </c>
      <c r="G458" s="4">
        <v>87</v>
      </c>
      <c r="H458" s="10">
        <v>54.022988505747001</v>
      </c>
      <c r="I458" s="1">
        <v>34.482758620689999</v>
      </c>
      <c r="J458" s="1">
        <v>8.0459770114939992</v>
      </c>
      <c r="K458" s="1">
        <v>8.0459770114939992</v>
      </c>
      <c r="L458" s="1">
        <v>2.2988505747130001</v>
      </c>
      <c r="M458" s="1">
        <v>1.149425287356</v>
      </c>
      <c r="N458" s="2" t="s">
        <v>160</v>
      </c>
      <c r="O458" s="1">
        <v>45.977011494252999</v>
      </c>
      <c r="P458" s="1">
        <v>28.735632183907999</v>
      </c>
      <c r="Q458" s="1">
        <v>6.8965517241379999</v>
      </c>
      <c r="R458" s="1">
        <v>10.344827586207</v>
      </c>
      <c r="S458" s="2" t="s">
        <v>160</v>
      </c>
      <c r="T458" s="2" t="s">
        <v>160</v>
      </c>
      <c r="U458" s="15" t="s">
        <v>160</v>
      </c>
    </row>
    <row r="459" spans="4:21" ht="26" x14ac:dyDescent="0.2">
      <c r="D459" s="59"/>
      <c r="E459" s="5" t="s">
        <v>143</v>
      </c>
      <c r="F459" s="51" t="s">
        <v>623</v>
      </c>
      <c r="G459" s="4">
        <v>67</v>
      </c>
      <c r="H459" s="10">
        <v>37.313432835820997</v>
      </c>
      <c r="I459" s="1">
        <v>7.4626865671639999</v>
      </c>
      <c r="J459" s="1">
        <v>10.447761194030001</v>
      </c>
      <c r="K459" s="1">
        <v>7.4626865671639999</v>
      </c>
      <c r="L459" s="1">
        <v>5.9701492537309999</v>
      </c>
      <c r="M459" s="1">
        <v>4.477611940299</v>
      </c>
      <c r="N459" s="1">
        <v>1.492537313433</v>
      </c>
      <c r="O459" s="1">
        <v>62.686567164179003</v>
      </c>
      <c r="P459" s="1">
        <v>14.925373134328</v>
      </c>
      <c r="Q459" s="1">
        <v>14.925373134328</v>
      </c>
      <c r="R459" s="1">
        <v>19.402985074627001</v>
      </c>
      <c r="S459" s="1">
        <v>5.9701492537309999</v>
      </c>
      <c r="T459" s="1">
        <v>4.477611940299</v>
      </c>
      <c r="U459" s="8">
        <v>2.985074626866</v>
      </c>
    </row>
    <row r="460" spans="4:21" ht="26" x14ac:dyDescent="0.2">
      <c r="D460" s="59"/>
      <c r="E460" s="5" t="s">
        <v>144</v>
      </c>
      <c r="F460" s="51" t="s">
        <v>623</v>
      </c>
      <c r="G460" s="4">
        <v>78</v>
      </c>
      <c r="H460" s="10">
        <v>53.846153846154003</v>
      </c>
      <c r="I460" s="1">
        <v>17.948717948717999</v>
      </c>
      <c r="J460" s="1">
        <v>10.25641025641</v>
      </c>
      <c r="K460" s="1">
        <v>14.102564102563999</v>
      </c>
      <c r="L460" s="1">
        <v>7.6923076923079998</v>
      </c>
      <c r="M460" s="1">
        <v>3.8461538461539999</v>
      </c>
      <c r="N460" s="2" t="s">
        <v>160</v>
      </c>
      <c r="O460" s="1">
        <v>46.153846153845997</v>
      </c>
      <c r="P460" s="1">
        <v>14.102564102563999</v>
      </c>
      <c r="Q460" s="1">
        <v>11.538461538462</v>
      </c>
      <c r="R460" s="1">
        <v>7.6923076923079998</v>
      </c>
      <c r="S460" s="1">
        <v>6.4102564102560002</v>
      </c>
      <c r="T460" s="1">
        <v>3.8461538461539999</v>
      </c>
      <c r="U460" s="8">
        <v>2.564102564103</v>
      </c>
    </row>
    <row r="461" spans="4:21" ht="26" x14ac:dyDescent="0.2">
      <c r="D461" s="59"/>
      <c r="E461" s="5" t="s">
        <v>145</v>
      </c>
      <c r="F461" s="51" t="s">
        <v>623</v>
      </c>
      <c r="G461" s="4">
        <v>735</v>
      </c>
      <c r="H461" s="10">
        <v>42.857142857143003</v>
      </c>
      <c r="I461" s="1">
        <v>11.836734693878</v>
      </c>
      <c r="J461" s="1">
        <v>9.2517006802720001</v>
      </c>
      <c r="K461" s="1">
        <v>7.7551020408160003</v>
      </c>
      <c r="L461" s="1">
        <v>7.7551020408160003</v>
      </c>
      <c r="M461" s="1">
        <v>5.0340136054420004</v>
      </c>
      <c r="N461" s="1">
        <v>1.2244897959179999</v>
      </c>
      <c r="O461" s="1">
        <v>57.142857142856997</v>
      </c>
      <c r="P461" s="1">
        <v>12.108843537415</v>
      </c>
      <c r="Q461" s="1">
        <v>11.836734693878</v>
      </c>
      <c r="R461" s="1">
        <v>12.380952380951999</v>
      </c>
      <c r="S461" s="1">
        <v>10.884353741497</v>
      </c>
      <c r="T461" s="1">
        <v>6.8027210884349998</v>
      </c>
      <c r="U461" s="8">
        <v>3.1292517006799998</v>
      </c>
    </row>
    <row r="462" spans="4:21" ht="26" x14ac:dyDescent="0.2">
      <c r="D462" s="59"/>
      <c r="E462" s="5" t="s">
        <v>146</v>
      </c>
      <c r="F462" s="51" t="s">
        <v>623</v>
      </c>
      <c r="G462" s="4">
        <v>751</v>
      </c>
      <c r="H462" s="10">
        <v>44.207723035952</v>
      </c>
      <c r="I462" s="1">
        <v>12.250332889480999</v>
      </c>
      <c r="J462" s="1">
        <v>9.1877496671109995</v>
      </c>
      <c r="K462" s="1">
        <v>8.2556591211720001</v>
      </c>
      <c r="L462" s="1">
        <v>7.8561917443410003</v>
      </c>
      <c r="M462" s="1">
        <v>5.4593874833560001</v>
      </c>
      <c r="N462" s="1">
        <v>1.1984021304929999</v>
      </c>
      <c r="O462" s="1">
        <v>55.792276964048</v>
      </c>
      <c r="P462" s="1">
        <v>13.315579227696</v>
      </c>
      <c r="Q462" s="1">
        <v>10.918774966711</v>
      </c>
      <c r="R462" s="1">
        <v>11.717709720373</v>
      </c>
      <c r="S462" s="1">
        <v>10.119840213049001</v>
      </c>
      <c r="T462" s="1">
        <v>6.7909454061250001</v>
      </c>
      <c r="U462" s="8">
        <v>2.9294274300929999</v>
      </c>
    </row>
    <row r="463" spans="4:21" ht="26" x14ac:dyDescent="0.2">
      <c r="D463" s="59"/>
      <c r="E463" s="5" t="s">
        <v>147</v>
      </c>
      <c r="F463" s="51" t="s">
        <v>623</v>
      </c>
      <c r="G463" s="4">
        <v>587</v>
      </c>
      <c r="H463" s="10">
        <v>44.974446337308002</v>
      </c>
      <c r="I463" s="1">
        <v>11.925042589438</v>
      </c>
      <c r="J463" s="1">
        <v>8.1771720613289993</v>
      </c>
      <c r="K463" s="1">
        <v>8.8586030664400006</v>
      </c>
      <c r="L463" s="1">
        <v>8.0068143100510003</v>
      </c>
      <c r="M463" s="1">
        <v>6.132879045997</v>
      </c>
      <c r="N463" s="1">
        <v>1.873935264055</v>
      </c>
      <c r="O463" s="1">
        <v>55.025553662691998</v>
      </c>
      <c r="P463" s="1">
        <v>11.073253833049</v>
      </c>
      <c r="Q463" s="1">
        <v>11.413969335605</v>
      </c>
      <c r="R463" s="1">
        <v>11.073253833049</v>
      </c>
      <c r="S463" s="1">
        <v>11.754684838159999</v>
      </c>
      <c r="T463" s="1">
        <v>5.6218057921640003</v>
      </c>
      <c r="U463" s="8">
        <v>4.0885860306639996</v>
      </c>
    </row>
    <row r="464" spans="4:21" x14ac:dyDescent="0.2">
      <c r="D464" s="59"/>
      <c r="E464" s="5" t="s">
        <v>148</v>
      </c>
      <c r="F464" s="51" t="s">
        <v>623</v>
      </c>
      <c r="G464" s="4">
        <v>187</v>
      </c>
      <c r="H464" s="10">
        <v>54.010695187166</v>
      </c>
      <c r="I464" s="1">
        <v>14.438502673797</v>
      </c>
      <c r="J464" s="1">
        <v>12.83422459893</v>
      </c>
      <c r="K464" s="1">
        <v>10.160427807487</v>
      </c>
      <c r="L464" s="1">
        <v>9.0909090909089993</v>
      </c>
      <c r="M464" s="1">
        <v>6.4171122994649998</v>
      </c>
      <c r="N464" s="1">
        <v>1.069518716578</v>
      </c>
      <c r="O464" s="1">
        <v>45.989304812834</v>
      </c>
      <c r="P464" s="1">
        <v>10.695187165775</v>
      </c>
      <c r="Q464" s="1">
        <v>11.229946524063999</v>
      </c>
      <c r="R464" s="1">
        <v>12.83422459893</v>
      </c>
      <c r="S464" s="1">
        <v>6.9518716577540003</v>
      </c>
      <c r="T464" s="1">
        <v>2.673796791444</v>
      </c>
      <c r="U464" s="8">
        <v>1.6042780748659999</v>
      </c>
    </row>
    <row r="465" spans="2:22" ht="26" x14ac:dyDescent="0.2">
      <c r="D465" s="59"/>
      <c r="E465" s="5" t="s">
        <v>149</v>
      </c>
      <c r="F465" s="51" t="s">
        <v>623</v>
      </c>
      <c r="G465" s="4">
        <v>75</v>
      </c>
      <c r="H465" s="10">
        <v>45.333333333333002</v>
      </c>
      <c r="I465" s="1">
        <v>13.333333333333</v>
      </c>
      <c r="J465" s="1">
        <v>2.666666666667</v>
      </c>
      <c r="K465" s="1">
        <v>10.666666666667</v>
      </c>
      <c r="L465" s="1">
        <v>10.666666666667</v>
      </c>
      <c r="M465" s="1">
        <v>5.333333333333</v>
      </c>
      <c r="N465" s="1">
        <v>2.666666666667</v>
      </c>
      <c r="O465" s="1">
        <v>54.666666666666998</v>
      </c>
      <c r="P465" s="1">
        <v>13.333333333333</v>
      </c>
      <c r="Q465" s="1">
        <v>9.333333333333</v>
      </c>
      <c r="R465" s="1">
        <v>12</v>
      </c>
      <c r="S465" s="1">
        <v>9.333333333333</v>
      </c>
      <c r="T465" s="1">
        <v>5.333333333333</v>
      </c>
      <c r="U465" s="8">
        <v>5.333333333333</v>
      </c>
    </row>
    <row r="466" spans="2:22" ht="26" x14ac:dyDescent="0.2">
      <c r="D466" s="59"/>
      <c r="E466" s="5" t="s">
        <v>150</v>
      </c>
      <c r="F466" s="51" t="s">
        <v>623</v>
      </c>
      <c r="G466" s="4">
        <v>66</v>
      </c>
      <c r="H466" s="10">
        <v>45.454545454544999</v>
      </c>
      <c r="I466" s="1">
        <v>9.0909090909089993</v>
      </c>
      <c r="J466" s="1">
        <v>6.0606060606060002</v>
      </c>
      <c r="K466" s="1">
        <v>7.5757575757579998</v>
      </c>
      <c r="L466" s="1">
        <v>12.121212121212</v>
      </c>
      <c r="M466" s="1">
        <v>6.0606060606060002</v>
      </c>
      <c r="N466" s="1">
        <v>4.5454545454549997</v>
      </c>
      <c r="O466" s="1">
        <v>54.545454545455001</v>
      </c>
      <c r="P466" s="1">
        <v>13.636363636364001</v>
      </c>
      <c r="Q466" s="1">
        <v>7.5757575757579998</v>
      </c>
      <c r="R466" s="1">
        <v>16.666666666666998</v>
      </c>
      <c r="S466" s="1">
        <v>10.606060606061</v>
      </c>
      <c r="T466" s="1">
        <v>3.0303030303030001</v>
      </c>
      <c r="U466" s="8">
        <v>3.0303030303030001</v>
      </c>
    </row>
    <row r="467" spans="2:22" ht="26" x14ac:dyDescent="0.2">
      <c r="D467" s="59"/>
      <c r="E467" s="5" t="s">
        <v>151</v>
      </c>
      <c r="F467" s="51" t="s">
        <v>624</v>
      </c>
      <c r="G467" s="4">
        <v>12</v>
      </c>
      <c r="H467" s="10">
        <v>33.333333333333002</v>
      </c>
      <c r="I467" s="1">
        <v>8.333333333333</v>
      </c>
      <c r="J467" s="1">
        <v>8.333333333333</v>
      </c>
      <c r="K467" s="1">
        <v>8.333333333333</v>
      </c>
      <c r="L467" s="1">
        <v>8.333333333333</v>
      </c>
      <c r="M467" s="2" t="s">
        <v>160</v>
      </c>
      <c r="N467" s="2" t="s">
        <v>160</v>
      </c>
      <c r="O467" s="1">
        <v>66.666666666666998</v>
      </c>
      <c r="P467" s="1">
        <v>8.333333333333</v>
      </c>
      <c r="Q467" s="1">
        <v>16.666666666666998</v>
      </c>
      <c r="R467" s="1">
        <v>8.333333333333</v>
      </c>
      <c r="S467" s="1">
        <v>16.666666666666998</v>
      </c>
      <c r="T467" s="1">
        <v>16.666666666666998</v>
      </c>
      <c r="U467" s="15" t="s">
        <v>160</v>
      </c>
    </row>
    <row r="468" spans="2:22" ht="26" x14ac:dyDescent="0.2">
      <c r="D468" s="59"/>
      <c r="E468" s="5" t="s">
        <v>152</v>
      </c>
      <c r="F468" s="51" t="s">
        <v>623</v>
      </c>
      <c r="G468" s="4">
        <v>443</v>
      </c>
      <c r="H468" s="10">
        <v>44.920993227990998</v>
      </c>
      <c r="I468" s="1">
        <v>14.446952595937001</v>
      </c>
      <c r="J468" s="1">
        <v>9.4808126410840003</v>
      </c>
      <c r="K468" s="1">
        <v>9.0293453724599999</v>
      </c>
      <c r="L468" s="1">
        <v>7.6749435665909997</v>
      </c>
      <c r="M468" s="1">
        <v>3.6117381489840001</v>
      </c>
      <c r="N468" s="1">
        <v>0.67720090293500002</v>
      </c>
      <c r="O468" s="1">
        <v>55.079006772009002</v>
      </c>
      <c r="P468" s="1">
        <v>14.672686230248001</v>
      </c>
      <c r="Q468" s="1">
        <v>13.995485327314</v>
      </c>
      <c r="R468" s="1">
        <v>11.96388261851</v>
      </c>
      <c r="S468" s="1">
        <v>8.8036117381489998</v>
      </c>
      <c r="T468" s="1">
        <v>3.6117381489840001</v>
      </c>
      <c r="U468" s="8">
        <v>2.0316027088039998</v>
      </c>
    </row>
    <row r="469" spans="2:22" x14ac:dyDescent="0.2">
      <c r="D469" s="59"/>
      <c r="E469" s="5" t="s">
        <v>153</v>
      </c>
      <c r="F469" s="51" t="s">
        <v>623</v>
      </c>
      <c r="G469" s="4">
        <v>80</v>
      </c>
      <c r="H469" s="10">
        <v>37.5</v>
      </c>
      <c r="I469" s="1">
        <v>11.25</v>
      </c>
      <c r="J469" s="1">
        <v>7.5</v>
      </c>
      <c r="K469" s="1">
        <v>8.75</v>
      </c>
      <c r="L469" s="1">
        <v>7.5</v>
      </c>
      <c r="M469" s="1">
        <v>2.5</v>
      </c>
      <c r="N469" s="2" t="s">
        <v>160</v>
      </c>
      <c r="O469" s="1">
        <v>62.5</v>
      </c>
      <c r="P469" s="1">
        <v>23.75</v>
      </c>
      <c r="Q469" s="1">
        <v>15</v>
      </c>
      <c r="R469" s="1">
        <v>7.5</v>
      </c>
      <c r="S469" s="1">
        <v>10</v>
      </c>
      <c r="T469" s="1">
        <v>5</v>
      </c>
      <c r="U469" s="8">
        <v>1.25</v>
      </c>
    </row>
    <row r="470" spans="2:22" ht="26" x14ac:dyDescent="0.2">
      <c r="D470" s="59"/>
      <c r="E470" s="5" t="s">
        <v>154</v>
      </c>
      <c r="F470" s="51" t="s">
        <v>623</v>
      </c>
      <c r="G470" s="4">
        <v>123</v>
      </c>
      <c r="H470" s="10">
        <v>49.593495934959002</v>
      </c>
      <c r="I470" s="1">
        <v>15.447154471545</v>
      </c>
      <c r="J470" s="1">
        <v>8.9430894308940001</v>
      </c>
      <c r="K470" s="1">
        <v>6.5040650406499996</v>
      </c>
      <c r="L470" s="1">
        <v>11.382113821138001</v>
      </c>
      <c r="M470" s="1">
        <v>4.8780487804880002</v>
      </c>
      <c r="N470" s="1">
        <v>2.4390243902440001</v>
      </c>
      <c r="O470" s="1">
        <v>50.406504065040998</v>
      </c>
      <c r="P470" s="1">
        <v>13.821138211381999</v>
      </c>
      <c r="Q470" s="1">
        <v>7.3170731707319998</v>
      </c>
      <c r="R470" s="1">
        <v>8.9430894308940001</v>
      </c>
      <c r="S470" s="1">
        <v>9.7560975609760003</v>
      </c>
      <c r="T470" s="1">
        <v>5.6910569105690003</v>
      </c>
      <c r="U470" s="8">
        <v>4.8780487804880002</v>
      </c>
    </row>
    <row r="471" spans="2:22" x14ac:dyDescent="0.2">
      <c r="D471" s="59"/>
      <c r="E471" s="5" t="s">
        <v>23</v>
      </c>
      <c r="F471" s="51" t="s">
        <v>624</v>
      </c>
      <c r="G471" s="4">
        <v>10</v>
      </c>
      <c r="H471" s="10">
        <v>60</v>
      </c>
      <c r="I471" s="2" t="s">
        <v>160</v>
      </c>
      <c r="J471" s="1">
        <v>10</v>
      </c>
      <c r="K471" s="1">
        <v>20</v>
      </c>
      <c r="L471" s="1">
        <v>30</v>
      </c>
      <c r="M471" s="2" t="s">
        <v>160</v>
      </c>
      <c r="N471" s="2" t="s">
        <v>160</v>
      </c>
      <c r="O471" s="1">
        <v>40</v>
      </c>
      <c r="P471" s="1">
        <v>20</v>
      </c>
      <c r="Q471" s="2" t="s">
        <v>160</v>
      </c>
      <c r="R471" s="1">
        <v>10</v>
      </c>
      <c r="S471" s="1">
        <v>10</v>
      </c>
      <c r="T471" s="2" t="s">
        <v>160</v>
      </c>
      <c r="U471" s="15" t="s">
        <v>160</v>
      </c>
    </row>
    <row r="472" spans="2:22" ht="26" x14ac:dyDescent="0.2">
      <c r="D472" s="59"/>
      <c r="E472" s="5" t="s">
        <v>155</v>
      </c>
      <c r="F472" s="51" t="s">
        <v>623</v>
      </c>
      <c r="G472" s="4">
        <v>910</v>
      </c>
      <c r="H472" s="10">
        <v>44.175824175823998</v>
      </c>
      <c r="I472" s="1">
        <v>12.527472527473</v>
      </c>
      <c r="J472" s="1">
        <v>9.3406593406590002</v>
      </c>
      <c r="K472" s="1">
        <v>8.2417582417579993</v>
      </c>
      <c r="L472" s="1">
        <v>7.4725274725270001</v>
      </c>
      <c r="M472" s="1">
        <v>4.9450549450550003</v>
      </c>
      <c r="N472" s="1">
        <v>1.648351648352</v>
      </c>
      <c r="O472" s="1">
        <v>55.824175824176002</v>
      </c>
      <c r="P472" s="1">
        <v>12.747252747253</v>
      </c>
      <c r="Q472" s="1">
        <v>11.318681318681</v>
      </c>
      <c r="R472" s="1">
        <v>11.758241758242001</v>
      </c>
      <c r="S472" s="1">
        <v>10.549450549451</v>
      </c>
      <c r="T472" s="1">
        <v>6.3736263736260002</v>
      </c>
      <c r="U472" s="8">
        <v>3.0769230769229998</v>
      </c>
    </row>
    <row r="473" spans="2:22" ht="26" x14ac:dyDescent="0.2">
      <c r="D473" s="59"/>
      <c r="E473" s="5" t="s">
        <v>156</v>
      </c>
      <c r="F473" s="51" t="s">
        <v>623</v>
      </c>
      <c r="G473" s="4">
        <v>98</v>
      </c>
      <c r="H473" s="10">
        <v>53.061224489795997</v>
      </c>
      <c r="I473" s="1">
        <v>33.673469387754999</v>
      </c>
      <c r="J473" s="1">
        <v>8.1632653061219997</v>
      </c>
      <c r="K473" s="1">
        <v>7.1428571428570002</v>
      </c>
      <c r="L473" s="1">
        <v>2.040816326531</v>
      </c>
      <c r="M473" s="1">
        <v>2.040816326531</v>
      </c>
      <c r="N473" s="2" t="s">
        <v>160</v>
      </c>
      <c r="O473" s="1">
        <v>46.938775510204003</v>
      </c>
      <c r="P473" s="1">
        <v>28.571428571428999</v>
      </c>
      <c r="Q473" s="1">
        <v>7.1428571428570002</v>
      </c>
      <c r="R473" s="1">
        <v>10.204081632653001</v>
      </c>
      <c r="S473" s="1">
        <v>1.0204081632649999</v>
      </c>
      <c r="T473" s="2" t="s">
        <v>160</v>
      </c>
      <c r="U473" s="15" t="s">
        <v>160</v>
      </c>
    </row>
    <row r="474" spans="2:22" ht="26" x14ac:dyDescent="0.2">
      <c r="D474" s="59"/>
      <c r="E474" s="5" t="s">
        <v>157</v>
      </c>
      <c r="F474" s="51" t="s">
        <v>623</v>
      </c>
      <c r="G474" s="4">
        <v>134</v>
      </c>
      <c r="H474" s="10">
        <v>47.014925373133998</v>
      </c>
      <c r="I474" s="1">
        <v>13.432835820896001</v>
      </c>
      <c r="J474" s="1">
        <v>10.447761194030001</v>
      </c>
      <c r="K474" s="1">
        <v>11.194029850746</v>
      </c>
      <c r="L474" s="1">
        <v>6.7164179104480004</v>
      </c>
      <c r="M474" s="1">
        <v>4.477611940299</v>
      </c>
      <c r="N474" s="1">
        <v>0.74626865671599996</v>
      </c>
      <c r="O474" s="1">
        <v>52.985074626866002</v>
      </c>
      <c r="P474" s="1">
        <v>13.432835820896001</v>
      </c>
      <c r="Q474" s="1">
        <v>14.179104477612</v>
      </c>
      <c r="R474" s="1">
        <v>12.686567164178999</v>
      </c>
      <c r="S474" s="1">
        <v>6.7164179104480004</v>
      </c>
      <c r="T474" s="1">
        <v>4.477611940299</v>
      </c>
      <c r="U474" s="8">
        <v>1.492537313433</v>
      </c>
    </row>
    <row r="475" spans="2:22" ht="26" x14ac:dyDescent="0.2">
      <c r="D475" s="59"/>
      <c r="E475" s="5" t="s">
        <v>158</v>
      </c>
      <c r="F475" s="51" t="s">
        <v>623</v>
      </c>
      <c r="G475" s="4">
        <v>812</v>
      </c>
      <c r="H475" s="10">
        <v>44.088669950739003</v>
      </c>
      <c r="I475" s="1">
        <v>12.068965517241001</v>
      </c>
      <c r="J475" s="1">
        <v>9.1133004926109997</v>
      </c>
      <c r="K475" s="1">
        <v>8.2512315270939993</v>
      </c>
      <c r="L475" s="1">
        <v>7.7586206896550003</v>
      </c>
      <c r="M475" s="1">
        <v>5.1724137931029999</v>
      </c>
      <c r="N475" s="1">
        <v>1.7241379310339999</v>
      </c>
      <c r="O475" s="1">
        <v>55.911330049260997</v>
      </c>
      <c r="P475" s="1">
        <v>12.684729064039001</v>
      </c>
      <c r="Q475" s="1">
        <v>10.960591133005</v>
      </c>
      <c r="R475" s="1">
        <v>11.330049261084</v>
      </c>
      <c r="S475" s="1">
        <v>10.591133004926</v>
      </c>
      <c r="T475" s="1">
        <v>6.8965517241379999</v>
      </c>
      <c r="U475" s="8">
        <v>3.4482758620689999</v>
      </c>
    </row>
    <row r="476" spans="2:22" ht="26" x14ac:dyDescent="0.2">
      <c r="D476" s="60"/>
      <c r="E476" s="30" t="s">
        <v>159</v>
      </c>
      <c r="F476" s="52" t="s">
        <v>623</v>
      </c>
      <c r="G476" s="21">
        <v>136</v>
      </c>
      <c r="H476" s="36">
        <v>43.382352941176002</v>
      </c>
      <c r="I476" s="18">
        <v>11.029411764705999</v>
      </c>
      <c r="J476" s="18">
        <v>4.4117647058819998</v>
      </c>
      <c r="K476" s="18">
        <v>8.8235294117649996</v>
      </c>
      <c r="L476" s="18">
        <v>10.294117647059</v>
      </c>
      <c r="M476" s="18">
        <v>5.147058823529</v>
      </c>
      <c r="N476" s="18">
        <v>3.6764705882349999</v>
      </c>
      <c r="O476" s="18">
        <v>56.617647058823998</v>
      </c>
      <c r="P476" s="18">
        <v>14.705882352941</v>
      </c>
      <c r="Q476" s="18">
        <v>8.8235294117649996</v>
      </c>
      <c r="R476" s="18">
        <v>13.235294117646999</v>
      </c>
      <c r="S476" s="18">
        <v>11.029411764705999</v>
      </c>
      <c r="T476" s="18">
        <v>4.4117647058819998</v>
      </c>
      <c r="U476" s="35">
        <v>4.4117647058819998</v>
      </c>
    </row>
    <row r="477" spans="2:22" x14ac:dyDescent="0.2">
      <c r="D477" s="45" t="s">
        <v>625</v>
      </c>
    </row>
    <row r="478" spans="2:22" x14ac:dyDescent="0.2">
      <c r="B478" s="24" t="str">
        <f xml:space="preserve"> HYPERLINK("#'目次'!B10", "[4]")</f>
        <v>[4]</v>
      </c>
      <c r="C478" s="61" t="s">
        <v>184</v>
      </c>
      <c r="D478" s="62"/>
      <c r="E478" s="62"/>
      <c r="F478" s="62"/>
      <c r="G478" s="62"/>
      <c r="H478" s="62"/>
      <c r="I478" s="62"/>
      <c r="J478" s="62"/>
      <c r="K478" s="62"/>
      <c r="L478" s="62"/>
      <c r="M478" s="62"/>
      <c r="N478" s="62"/>
      <c r="O478" s="62"/>
      <c r="P478" s="62"/>
      <c r="Q478" s="62"/>
      <c r="R478" s="62"/>
      <c r="S478" s="62"/>
      <c r="T478" s="62"/>
      <c r="U478" s="62"/>
      <c r="V478" s="62"/>
    </row>
    <row r="481" spans="3:22" x14ac:dyDescent="0.2">
      <c r="C481" s="61" t="s">
        <v>13</v>
      </c>
      <c r="D481" s="62"/>
      <c r="E481" s="62"/>
      <c r="F481" s="62"/>
      <c r="G481" s="62"/>
      <c r="H481" s="62"/>
      <c r="I481" s="62"/>
      <c r="J481" s="62"/>
      <c r="K481" s="62"/>
      <c r="L481" s="62"/>
      <c r="M481" s="62"/>
      <c r="N481" s="62"/>
      <c r="O481" s="62"/>
      <c r="P481" s="62"/>
      <c r="Q481" s="62"/>
      <c r="R481" s="62"/>
      <c r="S481" s="62"/>
      <c r="T481" s="62"/>
      <c r="U481" s="62"/>
      <c r="V481" s="62"/>
    </row>
    <row r="482" spans="3:22" ht="221" x14ac:dyDescent="0.2">
      <c r="D482" s="63"/>
      <c r="E482" s="64"/>
      <c r="F482" s="64"/>
      <c r="G482" s="27" t="s">
        <v>14</v>
      </c>
      <c r="H482" s="26" t="s">
        <v>185</v>
      </c>
      <c r="I482" s="11" t="s">
        <v>186</v>
      </c>
      <c r="J482" s="11" t="s">
        <v>187</v>
      </c>
      <c r="K482" s="11" t="s">
        <v>188</v>
      </c>
      <c r="L482" s="11" t="s">
        <v>189</v>
      </c>
      <c r="M482" s="11" t="s">
        <v>190</v>
      </c>
      <c r="N482" s="20" t="s">
        <v>23</v>
      </c>
    </row>
    <row r="483" spans="3:22" x14ac:dyDescent="0.2">
      <c r="D483" s="65"/>
      <c r="E483" s="66"/>
      <c r="F483" s="66"/>
      <c r="G483" s="22"/>
      <c r="H483" s="31"/>
      <c r="I483" s="12"/>
      <c r="J483" s="12"/>
      <c r="K483" s="12"/>
      <c r="L483" s="12"/>
      <c r="M483" s="12"/>
      <c r="N483" s="29"/>
    </row>
    <row r="484" spans="3:22" x14ac:dyDescent="0.2">
      <c r="D484" s="23"/>
      <c r="E484" s="28" t="s">
        <v>14</v>
      </c>
      <c r="F484" s="49" t="s">
        <v>623</v>
      </c>
      <c r="G484" s="25">
        <v>1043</v>
      </c>
      <c r="H484" s="16">
        <v>6.9031639501440001</v>
      </c>
      <c r="I484" s="16">
        <v>51.294343240651997</v>
      </c>
      <c r="J484" s="16">
        <v>1.150527325024</v>
      </c>
      <c r="K484" s="16">
        <v>17.737296260786</v>
      </c>
      <c r="L484" s="16">
        <v>22.818791946308998</v>
      </c>
      <c r="M484" s="16">
        <v>41.706615532119002</v>
      </c>
      <c r="N484" s="34">
        <v>9.5877277085000004E-2</v>
      </c>
    </row>
    <row r="485" spans="3:22" x14ac:dyDescent="0.2">
      <c r="D485" s="58" t="s">
        <v>18</v>
      </c>
      <c r="E485" s="7" t="s">
        <v>19</v>
      </c>
      <c r="F485" s="50" t="s">
        <v>623</v>
      </c>
      <c r="G485" s="6">
        <v>342</v>
      </c>
      <c r="H485" s="14">
        <v>8.7719298245609991</v>
      </c>
      <c r="I485" s="3">
        <v>56.432748538012</v>
      </c>
      <c r="J485" s="3">
        <v>1.461988304094</v>
      </c>
      <c r="K485" s="3">
        <v>16.666666666666998</v>
      </c>
      <c r="L485" s="3">
        <v>16.666666666666998</v>
      </c>
      <c r="M485" s="3">
        <v>34.795321637427001</v>
      </c>
      <c r="N485" s="19" t="s">
        <v>160</v>
      </c>
    </row>
    <row r="486" spans="3:22" ht="26" x14ac:dyDescent="0.2">
      <c r="D486" s="59"/>
      <c r="E486" s="5" t="s">
        <v>20</v>
      </c>
      <c r="F486" s="51" t="s">
        <v>623</v>
      </c>
      <c r="G486" s="4">
        <v>620</v>
      </c>
      <c r="H486" s="10">
        <v>5.8064516129030004</v>
      </c>
      <c r="I486" s="1">
        <v>48.870967741934997</v>
      </c>
      <c r="J486" s="1">
        <v>0.80645161290300005</v>
      </c>
      <c r="K486" s="1">
        <v>17.741935483871</v>
      </c>
      <c r="L486" s="1">
        <v>26.612903225806001</v>
      </c>
      <c r="M486" s="1">
        <v>45.161290322581003</v>
      </c>
      <c r="N486" s="8">
        <v>0.16129032258100001</v>
      </c>
    </row>
    <row r="487" spans="3:22" ht="26" x14ac:dyDescent="0.2">
      <c r="D487" s="59"/>
      <c r="E487" s="5" t="s">
        <v>21</v>
      </c>
      <c r="F487" s="51" t="s">
        <v>623</v>
      </c>
      <c r="G487" s="4">
        <v>76</v>
      </c>
      <c r="H487" s="10">
        <v>7.8947368421049999</v>
      </c>
      <c r="I487" s="1">
        <v>48.684210526316001</v>
      </c>
      <c r="J487" s="1">
        <v>2.6315789473679998</v>
      </c>
      <c r="K487" s="1">
        <v>19.736842105263001</v>
      </c>
      <c r="L487" s="1">
        <v>21.052631578947</v>
      </c>
      <c r="M487" s="1">
        <v>43.421052631579002</v>
      </c>
      <c r="N487" s="15" t="s">
        <v>160</v>
      </c>
    </row>
    <row r="488" spans="3:22" x14ac:dyDescent="0.2">
      <c r="D488" s="59"/>
      <c r="E488" s="5" t="s">
        <v>22</v>
      </c>
      <c r="F488" s="51" t="s">
        <v>624</v>
      </c>
      <c r="G488" s="4">
        <v>2</v>
      </c>
      <c r="H488" s="17" t="s">
        <v>160</v>
      </c>
      <c r="I488" s="1">
        <v>100</v>
      </c>
      <c r="J488" s="2" t="s">
        <v>160</v>
      </c>
      <c r="K488" s="2" t="s">
        <v>160</v>
      </c>
      <c r="L488" s="2" t="s">
        <v>160</v>
      </c>
      <c r="M488" s="2" t="s">
        <v>160</v>
      </c>
      <c r="N488" s="15" t="s">
        <v>160</v>
      </c>
    </row>
    <row r="489" spans="3:22" x14ac:dyDescent="0.2">
      <c r="D489" s="59"/>
      <c r="E489" s="5" t="s">
        <v>23</v>
      </c>
      <c r="F489" s="51" t="s">
        <v>624</v>
      </c>
      <c r="G489" s="4">
        <v>3</v>
      </c>
      <c r="H489" s="17" t="s">
        <v>160</v>
      </c>
      <c r="I489" s="2" t="s">
        <v>160</v>
      </c>
      <c r="J489" s="2" t="s">
        <v>160</v>
      </c>
      <c r="K489" s="1">
        <v>100</v>
      </c>
      <c r="L489" s="2" t="s">
        <v>160</v>
      </c>
      <c r="M489" s="1">
        <v>100</v>
      </c>
      <c r="N489" s="15" t="s">
        <v>160</v>
      </c>
    </row>
    <row r="490" spans="3:22" x14ac:dyDescent="0.2">
      <c r="D490" s="58" t="s">
        <v>24</v>
      </c>
      <c r="E490" s="7" t="s">
        <v>25</v>
      </c>
      <c r="F490" s="50" t="s">
        <v>623</v>
      </c>
      <c r="G490" s="6">
        <v>765</v>
      </c>
      <c r="H490" s="14">
        <v>7.320261437908</v>
      </c>
      <c r="I490" s="3">
        <v>50.326797385620999</v>
      </c>
      <c r="J490" s="3">
        <v>1.1764705882349999</v>
      </c>
      <c r="K490" s="3">
        <v>18.169934640523</v>
      </c>
      <c r="L490" s="3">
        <v>23.006535947711999</v>
      </c>
      <c r="M490" s="3">
        <v>42.352941176470999</v>
      </c>
      <c r="N490" s="19" t="s">
        <v>160</v>
      </c>
    </row>
    <row r="491" spans="3:22" x14ac:dyDescent="0.2">
      <c r="D491" s="59"/>
      <c r="E491" s="5" t="s">
        <v>26</v>
      </c>
      <c r="F491" s="51" t="s">
        <v>623</v>
      </c>
      <c r="G491" s="4">
        <v>796</v>
      </c>
      <c r="H491" s="10">
        <v>6.5326633165830001</v>
      </c>
      <c r="I491" s="1">
        <v>53.266331658291001</v>
      </c>
      <c r="J491" s="1">
        <v>0.87939698492499996</v>
      </c>
      <c r="K491" s="1">
        <v>17.587939698492001</v>
      </c>
      <c r="L491" s="1">
        <v>21.733668341708999</v>
      </c>
      <c r="M491" s="1">
        <v>40.201005025126001</v>
      </c>
      <c r="N491" s="15" t="s">
        <v>160</v>
      </c>
    </row>
    <row r="492" spans="3:22" ht="26" x14ac:dyDescent="0.2">
      <c r="D492" s="59"/>
      <c r="E492" s="5" t="s">
        <v>27</v>
      </c>
      <c r="F492" s="51" t="s">
        <v>623</v>
      </c>
      <c r="G492" s="4">
        <v>683</v>
      </c>
      <c r="H492" s="10">
        <v>6.1493411420199999</v>
      </c>
      <c r="I492" s="1">
        <v>53.294289897511</v>
      </c>
      <c r="J492" s="1">
        <v>0.43923865300100001</v>
      </c>
      <c r="K492" s="1">
        <v>16.105417276720001</v>
      </c>
      <c r="L492" s="1">
        <v>24.011713030747</v>
      </c>
      <c r="M492" s="1">
        <v>40.556368960469001</v>
      </c>
      <c r="N492" s="15" t="s">
        <v>160</v>
      </c>
    </row>
    <row r="493" spans="3:22" x14ac:dyDescent="0.2">
      <c r="D493" s="59"/>
      <c r="E493" s="5" t="s">
        <v>28</v>
      </c>
      <c r="F493" s="51" t="s">
        <v>623</v>
      </c>
      <c r="G493" s="4">
        <v>438</v>
      </c>
      <c r="H493" s="10">
        <v>6.8493150684930004</v>
      </c>
      <c r="I493" s="1">
        <v>50.456621004566003</v>
      </c>
      <c r="J493" s="1">
        <v>0.45662100456600002</v>
      </c>
      <c r="K493" s="1">
        <v>17.808219178081998</v>
      </c>
      <c r="L493" s="1">
        <v>24.429223744291999</v>
      </c>
      <c r="M493" s="1">
        <v>42.694063926940998</v>
      </c>
      <c r="N493" s="15" t="s">
        <v>160</v>
      </c>
    </row>
    <row r="494" spans="3:22" ht="26" x14ac:dyDescent="0.2">
      <c r="D494" s="59"/>
      <c r="E494" s="5" t="s">
        <v>29</v>
      </c>
      <c r="F494" s="51" t="s">
        <v>623</v>
      </c>
      <c r="G494" s="4">
        <v>680</v>
      </c>
      <c r="H494" s="10">
        <v>6.0294117647060004</v>
      </c>
      <c r="I494" s="1">
        <v>55.441176470587997</v>
      </c>
      <c r="J494" s="1">
        <v>1.1764705882349999</v>
      </c>
      <c r="K494" s="1">
        <v>15.735294117646999</v>
      </c>
      <c r="L494" s="1">
        <v>21.470588235293999</v>
      </c>
      <c r="M494" s="1">
        <v>38.382352941176002</v>
      </c>
      <c r="N494" s="8">
        <v>0.14705882352899999</v>
      </c>
    </row>
    <row r="495" spans="3:22" x14ac:dyDescent="0.2">
      <c r="D495" s="59"/>
      <c r="E495" s="5" t="s">
        <v>30</v>
      </c>
      <c r="F495" s="51" t="s">
        <v>623</v>
      </c>
      <c r="G495" s="4">
        <v>242</v>
      </c>
      <c r="H495" s="10">
        <v>5.3719008264459998</v>
      </c>
      <c r="I495" s="1">
        <v>52.066115702479003</v>
      </c>
      <c r="J495" s="1">
        <v>1.239669421488</v>
      </c>
      <c r="K495" s="1">
        <v>21.487603305785001</v>
      </c>
      <c r="L495" s="1">
        <v>19.834710743801999</v>
      </c>
      <c r="M495" s="1">
        <v>42.561983471074001</v>
      </c>
      <c r="N495" s="15" t="s">
        <v>160</v>
      </c>
    </row>
    <row r="496" spans="3:22" x14ac:dyDescent="0.2">
      <c r="D496" s="59"/>
      <c r="E496" s="5" t="s">
        <v>31</v>
      </c>
      <c r="F496" s="51" t="s">
        <v>623</v>
      </c>
      <c r="G496" s="4">
        <v>609</v>
      </c>
      <c r="H496" s="10">
        <v>7.2249589490970001</v>
      </c>
      <c r="I496" s="1">
        <v>53.20197044335</v>
      </c>
      <c r="J496" s="1">
        <v>0.82101806239700004</v>
      </c>
      <c r="K496" s="1">
        <v>17.405582922823999</v>
      </c>
      <c r="L496" s="1">
        <v>21.346469622331998</v>
      </c>
      <c r="M496" s="1">
        <v>39.573070607552999</v>
      </c>
      <c r="N496" s="15" t="s">
        <v>160</v>
      </c>
    </row>
    <row r="497" spans="4:14" x14ac:dyDescent="0.2">
      <c r="D497" s="59"/>
      <c r="E497" s="5" t="s">
        <v>32</v>
      </c>
      <c r="F497" s="51" t="s">
        <v>623</v>
      </c>
      <c r="G497" s="4">
        <v>343</v>
      </c>
      <c r="H497" s="10">
        <v>6.1224489795919999</v>
      </c>
      <c r="I497" s="1">
        <v>50.728862973760997</v>
      </c>
      <c r="J497" s="1">
        <v>0.58309037900899996</v>
      </c>
      <c r="K497" s="1">
        <v>16.326530612245001</v>
      </c>
      <c r="L497" s="1">
        <v>25.947521865889001</v>
      </c>
      <c r="M497" s="1">
        <v>42.857142857143003</v>
      </c>
      <c r="N497" s="8">
        <v>0.29154518950399999</v>
      </c>
    </row>
    <row r="498" spans="4:14" x14ac:dyDescent="0.2">
      <c r="D498" s="59"/>
      <c r="E498" s="5" t="s">
        <v>33</v>
      </c>
      <c r="F498" s="51" t="s">
        <v>623</v>
      </c>
      <c r="G498" s="4">
        <v>754</v>
      </c>
      <c r="H498" s="10">
        <v>7.2944297082230003</v>
      </c>
      <c r="I498" s="1">
        <v>49.867374005305003</v>
      </c>
      <c r="J498" s="1">
        <v>1.1936339522549999</v>
      </c>
      <c r="K498" s="1">
        <v>17.904509283820001</v>
      </c>
      <c r="L498" s="1">
        <v>23.740053050398</v>
      </c>
      <c r="M498" s="1">
        <v>42.838196286471998</v>
      </c>
      <c r="N498" s="15" t="s">
        <v>160</v>
      </c>
    </row>
    <row r="499" spans="4:14" x14ac:dyDescent="0.2">
      <c r="D499" s="59"/>
      <c r="E499" s="5" t="s">
        <v>34</v>
      </c>
      <c r="F499" s="51" t="s">
        <v>623</v>
      </c>
      <c r="G499" s="4">
        <v>525</v>
      </c>
      <c r="H499" s="10">
        <v>7.8095238095240003</v>
      </c>
      <c r="I499" s="1">
        <v>51.619047619047997</v>
      </c>
      <c r="J499" s="1">
        <v>0.57142857142900005</v>
      </c>
      <c r="K499" s="1">
        <v>18.285714285714</v>
      </c>
      <c r="L499" s="1">
        <v>21.523809523810002</v>
      </c>
      <c r="M499" s="1">
        <v>40.380952380952003</v>
      </c>
      <c r="N499" s="8">
        <v>0.19047619047600001</v>
      </c>
    </row>
    <row r="500" spans="4:14" x14ac:dyDescent="0.2">
      <c r="D500" s="59"/>
      <c r="E500" s="5" t="s">
        <v>35</v>
      </c>
      <c r="F500" s="51" t="s">
        <v>623</v>
      </c>
      <c r="G500" s="4">
        <v>142</v>
      </c>
      <c r="H500" s="10">
        <v>7.746478873239</v>
      </c>
      <c r="I500" s="1">
        <v>47.183098591548998</v>
      </c>
      <c r="J500" s="2" t="s">
        <v>160</v>
      </c>
      <c r="K500" s="1">
        <v>21.12676056338</v>
      </c>
      <c r="L500" s="1">
        <v>23.943661971830998</v>
      </c>
      <c r="M500" s="1">
        <v>45.070422535211002</v>
      </c>
      <c r="N500" s="15" t="s">
        <v>160</v>
      </c>
    </row>
    <row r="501" spans="4:14" x14ac:dyDescent="0.2">
      <c r="D501" s="59"/>
      <c r="E501" s="5" t="s">
        <v>36</v>
      </c>
      <c r="F501" s="51" t="s">
        <v>624</v>
      </c>
      <c r="G501" s="4">
        <v>18</v>
      </c>
      <c r="H501" s="10">
        <v>16.666666666666998</v>
      </c>
      <c r="I501" s="1">
        <v>27.777777777777999</v>
      </c>
      <c r="J501" s="2" t="s">
        <v>160</v>
      </c>
      <c r="K501" s="1">
        <v>16.666666666666998</v>
      </c>
      <c r="L501" s="1">
        <v>38.888888888888999</v>
      </c>
      <c r="M501" s="1">
        <v>55.555555555555998</v>
      </c>
      <c r="N501" s="15" t="s">
        <v>160</v>
      </c>
    </row>
    <row r="502" spans="4:14" x14ac:dyDescent="0.2">
      <c r="D502" s="59"/>
      <c r="E502" s="5" t="s">
        <v>37</v>
      </c>
      <c r="F502" s="51" t="s">
        <v>624</v>
      </c>
      <c r="G502" s="4">
        <v>39</v>
      </c>
      <c r="H502" s="10">
        <v>12.820512820513001</v>
      </c>
      <c r="I502" s="1">
        <v>33.333333333333002</v>
      </c>
      <c r="J502" s="2" t="s">
        <v>160</v>
      </c>
      <c r="K502" s="1">
        <v>28.205128205127998</v>
      </c>
      <c r="L502" s="1">
        <v>25.641025641026001</v>
      </c>
      <c r="M502" s="1">
        <v>53.846153846154003</v>
      </c>
      <c r="N502" s="15" t="s">
        <v>160</v>
      </c>
    </row>
    <row r="503" spans="4:14" x14ac:dyDescent="0.2">
      <c r="D503" s="59"/>
      <c r="E503" s="5" t="s">
        <v>23</v>
      </c>
      <c r="F503" s="51" t="s">
        <v>624</v>
      </c>
      <c r="G503" s="4">
        <v>4</v>
      </c>
      <c r="H503" s="10">
        <v>25</v>
      </c>
      <c r="I503" s="1">
        <v>50</v>
      </c>
      <c r="J503" s="2" t="s">
        <v>160</v>
      </c>
      <c r="K503" s="2" t="s">
        <v>160</v>
      </c>
      <c r="L503" s="1">
        <v>25</v>
      </c>
      <c r="M503" s="1">
        <v>25</v>
      </c>
      <c r="N503" s="15" t="s">
        <v>160</v>
      </c>
    </row>
    <row r="504" spans="4:14" ht="26" x14ac:dyDescent="0.2">
      <c r="D504" s="59"/>
      <c r="E504" s="5" t="s">
        <v>38</v>
      </c>
      <c r="F504" s="51" t="s">
        <v>623</v>
      </c>
      <c r="G504" s="4">
        <v>1000</v>
      </c>
      <c r="H504" s="10">
        <v>6.6</v>
      </c>
      <c r="I504" s="1">
        <v>52</v>
      </c>
      <c r="J504" s="1">
        <v>1.2</v>
      </c>
      <c r="K504" s="1">
        <v>17.399999999999999</v>
      </c>
      <c r="L504" s="1">
        <v>22.7</v>
      </c>
      <c r="M504" s="1">
        <v>41.3</v>
      </c>
      <c r="N504" s="8">
        <v>0.1</v>
      </c>
    </row>
    <row r="505" spans="4:14" ht="26" x14ac:dyDescent="0.2">
      <c r="D505" s="58" t="s">
        <v>39</v>
      </c>
      <c r="E505" s="7" t="s">
        <v>40</v>
      </c>
      <c r="F505" s="50" t="s">
        <v>624</v>
      </c>
      <c r="G505" s="6">
        <v>4</v>
      </c>
      <c r="H505" s="32" t="s">
        <v>160</v>
      </c>
      <c r="I505" s="3">
        <v>100</v>
      </c>
      <c r="J505" s="9" t="s">
        <v>160</v>
      </c>
      <c r="K505" s="9" t="s">
        <v>160</v>
      </c>
      <c r="L505" s="9" t="s">
        <v>160</v>
      </c>
      <c r="M505" s="9" t="s">
        <v>160</v>
      </c>
      <c r="N505" s="19" t="s">
        <v>160</v>
      </c>
    </row>
    <row r="506" spans="4:14" ht="26" x14ac:dyDescent="0.2">
      <c r="D506" s="59"/>
      <c r="E506" s="5" t="s">
        <v>41</v>
      </c>
      <c r="F506" s="51" t="s">
        <v>624</v>
      </c>
      <c r="G506" s="4">
        <v>45</v>
      </c>
      <c r="H506" s="10">
        <v>20</v>
      </c>
      <c r="I506" s="1">
        <v>31.111111111111001</v>
      </c>
      <c r="J506" s="1">
        <v>4.4444444444439997</v>
      </c>
      <c r="K506" s="1">
        <v>26.666666666666998</v>
      </c>
      <c r="L506" s="1">
        <v>17.777777777777999</v>
      </c>
      <c r="M506" s="1">
        <v>48.888888888888999</v>
      </c>
      <c r="N506" s="15" t="s">
        <v>160</v>
      </c>
    </row>
    <row r="507" spans="4:14" ht="26" x14ac:dyDescent="0.2">
      <c r="D507" s="59"/>
      <c r="E507" s="5" t="s">
        <v>42</v>
      </c>
      <c r="F507" s="51" t="s">
        <v>623</v>
      </c>
      <c r="G507" s="4">
        <v>275</v>
      </c>
      <c r="H507" s="10">
        <v>10.545454545455</v>
      </c>
      <c r="I507" s="1">
        <v>22.909090909090999</v>
      </c>
      <c r="J507" s="1">
        <v>1.818181818182</v>
      </c>
      <c r="K507" s="1">
        <v>30.181818181817999</v>
      </c>
      <c r="L507" s="1">
        <v>34.545454545455001</v>
      </c>
      <c r="M507" s="1">
        <v>66.545454545455001</v>
      </c>
      <c r="N507" s="15" t="s">
        <v>160</v>
      </c>
    </row>
    <row r="508" spans="4:14" ht="26" x14ac:dyDescent="0.2">
      <c r="D508" s="59"/>
      <c r="E508" s="5" t="s">
        <v>43</v>
      </c>
      <c r="F508" s="51" t="s">
        <v>623</v>
      </c>
      <c r="G508" s="4">
        <v>245</v>
      </c>
      <c r="H508" s="10">
        <v>3.673469387755</v>
      </c>
      <c r="I508" s="1">
        <v>46.122448979592001</v>
      </c>
      <c r="J508" s="1">
        <v>0.816326530612</v>
      </c>
      <c r="K508" s="1">
        <v>17.142857142857</v>
      </c>
      <c r="L508" s="1">
        <v>31.836734693878</v>
      </c>
      <c r="M508" s="1">
        <v>49.795918367346999</v>
      </c>
      <c r="N508" s="8">
        <v>0.408163265306</v>
      </c>
    </row>
    <row r="509" spans="4:14" ht="26" x14ac:dyDescent="0.2">
      <c r="D509" s="59"/>
      <c r="E509" s="5" t="s">
        <v>44</v>
      </c>
      <c r="F509" s="51" t="s">
        <v>623</v>
      </c>
      <c r="G509" s="4">
        <v>167</v>
      </c>
      <c r="H509" s="10">
        <v>6.5868263473050002</v>
      </c>
      <c r="I509" s="1">
        <v>67.664670658682994</v>
      </c>
      <c r="J509" s="1">
        <v>0.59880239521</v>
      </c>
      <c r="K509" s="1">
        <v>10.778443113771999</v>
      </c>
      <c r="L509" s="1">
        <v>14.37125748503</v>
      </c>
      <c r="M509" s="1">
        <v>25.748502994012</v>
      </c>
      <c r="N509" s="15" t="s">
        <v>160</v>
      </c>
    </row>
    <row r="510" spans="4:14" ht="26" x14ac:dyDescent="0.2">
      <c r="D510" s="59"/>
      <c r="E510" s="5" t="s">
        <v>45</v>
      </c>
      <c r="F510" s="51" t="s">
        <v>623</v>
      </c>
      <c r="G510" s="4">
        <v>90</v>
      </c>
      <c r="H510" s="10">
        <v>3.333333333333</v>
      </c>
      <c r="I510" s="1">
        <v>84.444444444444002</v>
      </c>
      <c r="J510" s="2" t="s">
        <v>160</v>
      </c>
      <c r="K510" s="1">
        <v>3.333333333333</v>
      </c>
      <c r="L510" s="1">
        <v>8.8888888888889994</v>
      </c>
      <c r="M510" s="1">
        <v>12.222222222221999</v>
      </c>
      <c r="N510" s="15" t="s">
        <v>160</v>
      </c>
    </row>
    <row r="511" spans="4:14" ht="26" x14ac:dyDescent="0.2">
      <c r="D511" s="59"/>
      <c r="E511" s="5" t="s">
        <v>46</v>
      </c>
      <c r="F511" s="51" t="s">
        <v>624</v>
      </c>
      <c r="G511" s="4">
        <v>46</v>
      </c>
      <c r="H511" s="10">
        <v>4.3478260869570002</v>
      </c>
      <c r="I511" s="1">
        <v>84.782608695652002</v>
      </c>
      <c r="J511" s="1">
        <v>2.1739130434780001</v>
      </c>
      <c r="K511" s="1">
        <v>6.5217391304349999</v>
      </c>
      <c r="L511" s="1">
        <v>2.1739130434780001</v>
      </c>
      <c r="M511" s="1">
        <v>10.869565217390999</v>
      </c>
      <c r="N511" s="15" t="s">
        <v>160</v>
      </c>
    </row>
    <row r="512" spans="4:14" ht="26" x14ac:dyDescent="0.2">
      <c r="D512" s="59"/>
      <c r="E512" s="5" t="s">
        <v>47</v>
      </c>
      <c r="F512" s="51" t="s">
        <v>623</v>
      </c>
      <c r="G512" s="4">
        <v>68</v>
      </c>
      <c r="H512" s="10">
        <v>2.9411764705880001</v>
      </c>
      <c r="I512" s="1">
        <v>77.941176470588005</v>
      </c>
      <c r="J512" s="2" t="s">
        <v>160</v>
      </c>
      <c r="K512" s="1">
        <v>13.235294117646999</v>
      </c>
      <c r="L512" s="1">
        <v>5.8823529411760003</v>
      </c>
      <c r="M512" s="1">
        <v>19.117647058824002</v>
      </c>
      <c r="N512" s="15" t="s">
        <v>160</v>
      </c>
    </row>
    <row r="513" spans="4:14" x14ac:dyDescent="0.2">
      <c r="D513" s="59"/>
      <c r="E513" s="5" t="s">
        <v>48</v>
      </c>
      <c r="F513" s="51" t="s">
        <v>624</v>
      </c>
      <c r="G513" s="4">
        <v>4</v>
      </c>
      <c r="H513" s="17" t="s">
        <v>160</v>
      </c>
      <c r="I513" s="1">
        <v>75</v>
      </c>
      <c r="J513" s="2" t="s">
        <v>160</v>
      </c>
      <c r="K513" s="1">
        <v>25</v>
      </c>
      <c r="L513" s="2" t="s">
        <v>160</v>
      </c>
      <c r="M513" s="1">
        <v>25</v>
      </c>
      <c r="N513" s="15" t="s">
        <v>160</v>
      </c>
    </row>
    <row r="514" spans="4:14" x14ac:dyDescent="0.2">
      <c r="D514" s="59"/>
      <c r="E514" s="5" t="s">
        <v>23</v>
      </c>
      <c r="F514" s="51" t="s">
        <v>623</v>
      </c>
      <c r="G514" s="4">
        <v>99</v>
      </c>
      <c r="H514" s="10">
        <v>7.0707070707069999</v>
      </c>
      <c r="I514" s="1">
        <v>57.575757575757997</v>
      </c>
      <c r="J514" s="1">
        <v>1.010101010101</v>
      </c>
      <c r="K514" s="1">
        <v>14.141414141414</v>
      </c>
      <c r="L514" s="1">
        <v>20.202020202020002</v>
      </c>
      <c r="M514" s="1">
        <v>35.353535353535001</v>
      </c>
      <c r="N514" s="15" t="s">
        <v>160</v>
      </c>
    </row>
    <row r="515" spans="4:14" x14ac:dyDescent="0.2">
      <c r="D515" s="58" t="s">
        <v>49</v>
      </c>
      <c r="E515" s="7" t="s">
        <v>50</v>
      </c>
      <c r="F515" s="50" t="s">
        <v>624</v>
      </c>
      <c r="G515" s="6">
        <v>39</v>
      </c>
      <c r="H515" s="14">
        <v>15.384615384615</v>
      </c>
      <c r="I515" s="3">
        <v>15.384615384615</v>
      </c>
      <c r="J515" s="3">
        <v>2.564102564103</v>
      </c>
      <c r="K515" s="3">
        <v>43.589743589744003</v>
      </c>
      <c r="L515" s="3">
        <v>23.076923076922998</v>
      </c>
      <c r="M515" s="3">
        <v>69.230769230768999</v>
      </c>
      <c r="N515" s="19" t="s">
        <v>160</v>
      </c>
    </row>
    <row r="516" spans="4:14" x14ac:dyDescent="0.2">
      <c r="D516" s="59"/>
      <c r="E516" s="5" t="s">
        <v>51</v>
      </c>
      <c r="F516" s="51" t="s">
        <v>623</v>
      </c>
      <c r="G516" s="4">
        <v>185</v>
      </c>
      <c r="H516" s="10">
        <v>10.810810810811001</v>
      </c>
      <c r="I516" s="1">
        <v>41.081081081081003</v>
      </c>
      <c r="J516" s="1">
        <v>1.6216216216220001</v>
      </c>
      <c r="K516" s="1">
        <v>27.027027027027</v>
      </c>
      <c r="L516" s="1">
        <v>19.459459459459001</v>
      </c>
      <c r="M516" s="1">
        <v>48.108108108107999</v>
      </c>
      <c r="N516" s="15" t="s">
        <v>160</v>
      </c>
    </row>
    <row r="517" spans="4:14" x14ac:dyDescent="0.2">
      <c r="D517" s="59"/>
      <c r="E517" s="5" t="s">
        <v>52</v>
      </c>
      <c r="F517" s="51" t="s">
        <v>623</v>
      </c>
      <c r="G517" s="4">
        <v>324</v>
      </c>
      <c r="H517" s="10">
        <v>7.4074074074069998</v>
      </c>
      <c r="I517" s="1">
        <v>47.839506172839997</v>
      </c>
      <c r="J517" s="1">
        <v>1.543209876543</v>
      </c>
      <c r="K517" s="1">
        <v>19.753086419753</v>
      </c>
      <c r="L517" s="1">
        <v>23.456790123457001</v>
      </c>
      <c r="M517" s="1">
        <v>44.753086419752997</v>
      </c>
      <c r="N517" s="15" t="s">
        <v>160</v>
      </c>
    </row>
    <row r="518" spans="4:14" x14ac:dyDescent="0.2">
      <c r="D518" s="59"/>
      <c r="E518" s="5" t="s">
        <v>53</v>
      </c>
      <c r="F518" s="51" t="s">
        <v>623</v>
      </c>
      <c r="G518" s="4">
        <v>491</v>
      </c>
      <c r="H518" s="10">
        <v>4.4806517311610001</v>
      </c>
      <c r="I518" s="1">
        <v>60.081466395112002</v>
      </c>
      <c r="J518" s="1">
        <v>0.61099796334000001</v>
      </c>
      <c r="K518" s="1">
        <v>10.794297352341999</v>
      </c>
      <c r="L518" s="1">
        <v>23.828920570265002</v>
      </c>
      <c r="M518" s="1">
        <v>35.234215885947002</v>
      </c>
      <c r="N518" s="8">
        <v>0.20366598778</v>
      </c>
    </row>
    <row r="519" spans="4:14" x14ac:dyDescent="0.2">
      <c r="D519" s="59"/>
      <c r="E519" s="5" t="s">
        <v>23</v>
      </c>
      <c r="F519" s="51" t="s">
        <v>624</v>
      </c>
      <c r="G519" s="4">
        <v>4</v>
      </c>
      <c r="H519" s="17" t="s">
        <v>160</v>
      </c>
      <c r="I519" s="1">
        <v>75</v>
      </c>
      <c r="J519" s="2" t="s">
        <v>160</v>
      </c>
      <c r="K519" s="1">
        <v>25</v>
      </c>
      <c r="L519" s="2" t="s">
        <v>160</v>
      </c>
      <c r="M519" s="1">
        <v>25</v>
      </c>
      <c r="N519" s="15" t="s">
        <v>160</v>
      </c>
    </row>
    <row r="520" spans="4:14" x14ac:dyDescent="0.2">
      <c r="D520" s="59"/>
      <c r="E520" s="5" t="s">
        <v>54</v>
      </c>
      <c r="F520" s="51" t="s">
        <v>623</v>
      </c>
      <c r="G520" s="4">
        <v>224</v>
      </c>
      <c r="H520" s="10">
        <v>11.607142857143</v>
      </c>
      <c r="I520" s="1">
        <v>36.607142857143003</v>
      </c>
      <c r="J520" s="1">
        <v>1.785714285714</v>
      </c>
      <c r="K520" s="1">
        <v>29.910714285714</v>
      </c>
      <c r="L520" s="1">
        <v>20.089285714286</v>
      </c>
      <c r="M520" s="1">
        <v>51.785714285714</v>
      </c>
      <c r="N520" s="15" t="s">
        <v>160</v>
      </c>
    </row>
    <row r="521" spans="4:14" x14ac:dyDescent="0.2">
      <c r="D521" s="59"/>
      <c r="E521" s="5" t="s">
        <v>55</v>
      </c>
      <c r="F521" s="51" t="s">
        <v>623</v>
      </c>
      <c r="G521" s="4">
        <v>815</v>
      </c>
      <c r="H521" s="10">
        <v>5.6441717791409998</v>
      </c>
      <c r="I521" s="1">
        <v>55.214723926380003</v>
      </c>
      <c r="J521" s="1">
        <v>0.98159509202499995</v>
      </c>
      <c r="K521" s="1">
        <v>14.355828220858999</v>
      </c>
      <c r="L521" s="1">
        <v>23.680981595092</v>
      </c>
      <c r="M521" s="1">
        <v>39.018404907974997</v>
      </c>
      <c r="N521" s="8">
        <v>0.122699386503</v>
      </c>
    </row>
    <row r="522" spans="4:14" ht="26" x14ac:dyDescent="0.2">
      <c r="D522" s="58" t="s">
        <v>56</v>
      </c>
      <c r="E522" s="7" t="s">
        <v>57</v>
      </c>
      <c r="F522" s="50" t="s">
        <v>624</v>
      </c>
      <c r="G522" s="6">
        <v>8</v>
      </c>
      <c r="H522" s="14">
        <v>25</v>
      </c>
      <c r="I522" s="3">
        <v>37.5</v>
      </c>
      <c r="J522" s="9" t="s">
        <v>160</v>
      </c>
      <c r="K522" s="3">
        <v>12.5</v>
      </c>
      <c r="L522" s="3">
        <v>25</v>
      </c>
      <c r="M522" s="3">
        <v>37.5</v>
      </c>
      <c r="N522" s="19" t="s">
        <v>160</v>
      </c>
    </row>
    <row r="523" spans="4:14" ht="26" x14ac:dyDescent="0.2">
      <c r="D523" s="59"/>
      <c r="E523" s="5" t="s">
        <v>58</v>
      </c>
      <c r="F523" s="51" t="s">
        <v>623</v>
      </c>
      <c r="G523" s="4">
        <v>61</v>
      </c>
      <c r="H523" s="10">
        <v>4.918032786885</v>
      </c>
      <c r="I523" s="1">
        <v>63.934426229507999</v>
      </c>
      <c r="J523" s="1">
        <v>1.6393442622950001</v>
      </c>
      <c r="K523" s="1">
        <v>21.311475409836</v>
      </c>
      <c r="L523" s="1">
        <v>8.1967213114750006</v>
      </c>
      <c r="M523" s="1">
        <v>31.147540983607001</v>
      </c>
      <c r="N523" s="15" t="s">
        <v>160</v>
      </c>
    </row>
    <row r="524" spans="4:14" x14ac:dyDescent="0.2">
      <c r="D524" s="59"/>
      <c r="E524" s="5" t="s">
        <v>59</v>
      </c>
      <c r="F524" s="51" t="s">
        <v>624</v>
      </c>
      <c r="G524" s="4">
        <v>18</v>
      </c>
      <c r="H524" s="10">
        <v>11.111111111111001</v>
      </c>
      <c r="I524" s="1">
        <v>72.222222222222001</v>
      </c>
      <c r="J524" s="2" t="s">
        <v>160</v>
      </c>
      <c r="K524" s="1">
        <v>5.5555555555560003</v>
      </c>
      <c r="L524" s="1">
        <v>11.111111111111001</v>
      </c>
      <c r="M524" s="1">
        <v>16.666666666666998</v>
      </c>
      <c r="N524" s="15" t="s">
        <v>160</v>
      </c>
    </row>
    <row r="525" spans="4:14" x14ac:dyDescent="0.2">
      <c r="D525" s="59"/>
      <c r="E525" s="5" t="s">
        <v>60</v>
      </c>
      <c r="F525" s="51" t="s">
        <v>623</v>
      </c>
      <c r="G525" s="4">
        <v>147</v>
      </c>
      <c r="H525" s="10">
        <v>10.884353741497</v>
      </c>
      <c r="I525" s="1">
        <v>55.102040816326998</v>
      </c>
      <c r="J525" s="1">
        <v>0.68027210884400002</v>
      </c>
      <c r="K525" s="1">
        <v>22.448979591836999</v>
      </c>
      <c r="L525" s="1">
        <v>10.204081632653001</v>
      </c>
      <c r="M525" s="1">
        <v>33.333333333333002</v>
      </c>
      <c r="N525" s="8">
        <v>0.68027210884400002</v>
      </c>
    </row>
    <row r="526" spans="4:14" ht="26" x14ac:dyDescent="0.2">
      <c r="D526" s="59"/>
      <c r="E526" s="5" t="s">
        <v>61</v>
      </c>
      <c r="F526" s="51" t="s">
        <v>623</v>
      </c>
      <c r="G526" s="4">
        <v>85</v>
      </c>
      <c r="H526" s="10">
        <v>9.4117647058819998</v>
      </c>
      <c r="I526" s="1">
        <v>54.117647058823998</v>
      </c>
      <c r="J526" s="1">
        <v>2.352941176471</v>
      </c>
      <c r="K526" s="1">
        <v>23.529411764706001</v>
      </c>
      <c r="L526" s="1">
        <v>10.588235294118</v>
      </c>
      <c r="M526" s="1">
        <v>36.470588235294002</v>
      </c>
      <c r="N526" s="15" t="s">
        <v>160</v>
      </c>
    </row>
    <row r="527" spans="4:14" x14ac:dyDescent="0.2">
      <c r="D527" s="59"/>
      <c r="E527" s="5" t="s">
        <v>62</v>
      </c>
      <c r="F527" s="51" t="s">
        <v>623</v>
      </c>
      <c r="G527" s="4">
        <v>722</v>
      </c>
      <c r="H527" s="10">
        <v>5.678670360111</v>
      </c>
      <c r="I527" s="1">
        <v>48.753462603877999</v>
      </c>
      <c r="J527" s="1">
        <v>1.108033240997</v>
      </c>
      <c r="K527" s="1">
        <v>16.204986149583998</v>
      </c>
      <c r="L527" s="1">
        <v>28.254847645428999</v>
      </c>
      <c r="M527" s="1">
        <v>45.567867036011002</v>
      </c>
      <c r="N527" s="15" t="s">
        <v>160</v>
      </c>
    </row>
    <row r="528" spans="4:14" x14ac:dyDescent="0.2">
      <c r="D528" s="59"/>
      <c r="E528" s="5" t="s">
        <v>23</v>
      </c>
      <c r="F528" s="51" t="s">
        <v>624</v>
      </c>
      <c r="G528" s="4">
        <v>2</v>
      </c>
      <c r="H528" s="17" t="s">
        <v>160</v>
      </c>
      <c r="I528" s="1">
        <v>50</v>
      </c>
      <c r="J528" s="2" t="s">
        <v>160</v>
      </c>
      <c r="K528" s="2" t="s">
        <v>160</v>
      </c>
      <c r="L528" s="1">
        <v>50</v>
      </c>
      <c r="M528" s="1">
        <v>50</v>
      </c>
      <c r="N528" s="15" t="s">
        <v>160</v>
      </c>
    </row>
    <row r="529" spans="4:14" ht="26" x14ac:dyDescent="0.2">
      <c r="D529" s="59"/>
      <c r="E529" s="5" t="s">
        <v>63</v>
      </c>
      <c r="F529" s="51" t="s">
        <v>623</v>
      </c>
      <c r="G529" s="4">
        <v>319</v>
      </c>
      <c r="H529" s="10">
        <v>9.7178683385580005</v>
      </c>
      <c r="I529" s="1">
        <v>57.053291536049997</v>
      </c>
      <c r="J529" s="1">
        <v>1.253918495298</v>
      </c>
      <c r="K529" s="1">
        <v>21.316614420063001</v>
      </c>
      <c r="L529" s="1">
        <v>10.344827586207</v>
      </c>
      <c r="M529" s="1">
        <v>32.915360501567001</v>
      </c>
      <c r="N529" s="8">
        <v>0.31347962382400002</v>
      </c>
    </row>
    <row r="530" spans="4:14" ht="26" x14ac:dyDescent="0.2">
      <c r="D530" s="58" t="s">
        <v>64</v>
      </c>
      <c r="E530" s="7" t="s">
        <v>57</v>
      </c>
      <c r="F530" s="50" t="s">
        <v>624</v>
      </c>
      <c r="G530" s="6">
        <v>21</v>
      </c>
      <c r="H530" s="14">
        <v>9.5238095238099998</v>
      </c>
      <c r="I530" s="3">
        <v>38.095238095238003</v>
      </c>
      <c r="J530" s="3">
        <v>4.7619047619049999</v>
      </c>
      <c r="K530" s="3">
        <v>9.5238095238099998</v>
      </c>
      <c r="L530" s="3">
        <v>38.095238095238003</v>
      </c>
      <c r="M530" s="3">
        <v>52.380952380952003</v>
      </c>
      <c r="N530" s="19" t="s">
        <v>160</v>
      </c>
    </row>
    <row r="531" spans="4:14" ht="26" x14ac:dyDescent="0.2">
      <c r="D531" s="59"/>
      <c r="E531" s="5" t="s">
        <v>58</v>
      </c>
      <c r="F531" s="51" t="s">
        <v>623</v>
      </c>
      <c r="G531" s="4">
        <v>103</v>
      </c>
      <c r="H531" s="10">
        <v>3.8834951456310001</v>
      </c>
      <c r="I531" s="1">
        <v>55.339805825242998</v>
      </c>
      <c r="J531" s="1">
        <v>1.9417475728160001</v>
      </c>
      <c r="K531" s="1">
        <v>22.330097087378999</v>
      </c>
      <c r="L531" s="1">
        <v>16.504854368932001</v>
      </c>
      <c r="M531" s="1">
        <v>40.776699029126</v>
      </c>
      <c r="N531" s="15" t="s">
        <v>160</v>
      </c>
    </row>
    <row r="532" spans="4:14" x14ac:dyDescent="0.2">
      <c r="D532" s="59"/>
      <c r="E532" s="5" t="s">
        <v>59</v>
      </c>
      <c r="F532" s="51" t="s">
        <v>624</v>
      </c>
      <c r="G532" s="4">
        <v>43</v>
      </c>
      <c r="H532" s="10">
        <v>9.3023255813949994</v>
      </c>
      <c r="I532" s="1">
        <v>62.790697674419</v>
      </c>
      <c r="J532" s="2" t="s">
        <v>160</v>
      </c>
      <c r="K532" s="1">
        <v>6.9767441860470001</v>
      </c>
      <c r="L532" s="1">
        <v>20.930232558139998</v>
      </c>
      <c r="M532" s="1">
        <v>27.906976744186</v>
      </c>
      <c r="N532" s="15" t="s">
        <v>160</v>
      </c>
    </row>
    <row r="533" spans="4:14" x14ac:dyDescent="0.2">
      <c r="D533" s="59"/>
      <c r="E533" s="5" t="s">
        <v>60</v>
      </c>
      <c r="F533" s="51" t="s">
        <v>623</v>
      </c>
      <c r="G533" s="4">
        <v>697</v>
      </c>
      <c r="H533" s="10">
        <v>8.0344332855089995</v>
      </c>
      <c r="I533" s="1">
        <v>49.784791965567003</v>
      </c>
      <c r="J533" s="1">
        <v>0.86083213773300005</v>
      </c>
      <c r="K533" s="1">
        <v>19.225251076039999</v>
      </c>
      <c r="L533" s="1">
        <v>21.951219512194999</v>
      </c>
      <c r="M533" s="1">
        <v>42.037302725967997</v>
      </c>
      <c r="N533" s="8">
        <v>0.14347202295600001</v>
      </c>
    </row>
    <row r="534" spans="4:14" ht="26" x14ac:dyDescent="0.2">
      <c r="D534" s="59"/>
      <c r="E534" s="5" t="s">
        <v>61</v>
      </c>
      <c r="F534" s="51" t="s">
        <v>623</v>
      </c>
      <c r="G534" s="4">
        <v>160</v>
      </c>
      <c r="H534" s="10">
        <v>3.75</v>
      </c>
      <c r="I534" s="1">
        <v>54.375</v>
      </c>
      <c r="J534" s="1">
        <v>1.875</v>
      </c>
      <c r="K534" s="1">
        <v>14.375</v>
      </c>
      <c r="L534" s="1">
        <v>25.625</v>
      </c>
      <c r="M534" s="1">
        <v>41.875</v>
      </c>
      <c r="N534" s="15" t="s">
        <v>160</v>
      </c>
    </row>
    <row r="535" spans="4:14" ht="26" x14ac:dyDescent="0.2">
      <c r="D535" s="59"/>
      <c r="E535" s="5" t="s">
        <v>65</v>
      </c>
      <c r="F535" s="51" t="s">
        <v>624</v>
      </c>
      <c r="G535" s="4">
        <v>16</v>
      </c>
      <c r="H535" s="17" t="s">
        <v>160</v>
      </c>
      <c r="I535" s="1">
        <v>37.5</v>
      </c>
      <c r="J535" s="2" t="s">
        <v>160</v>
      </c>
      <c r="K535" s="2" t="s">
        <v>160</v>
      </c>
      <c r="L535" s="1">
        <v>62.5</v>
      </c>
      <c r="M535" s="1">
        <v>62.5</v>
      </c>
      <c r="N535" s="15" t="s">
        <v>160</v>
      </c>
    </row>
    <row r="536" spans="4:14" x14ac:dyDescent="0.2">
      <c r="D536" s="59"/>
      <c r="E536" s="5" t="s">
        <v>23</v>
      </c>
      <c r="F536" s="51" t="s">
        <v>624</v>
      </c>
      <c r="G536" s="4">
        <v>3</v>
      </c>
      <c r="H536" s="17" t="s">
        <v>160</v>
      </c>
      <c r="I536" s="1">
        <v>100</v>
      </c>
      <c r="J536" s="2" t="s">
        <v>160</v>
      </c>
      <c r="K536" s="2" t="s">
        <v>160</v>
      </c>
      <c r="L536" s="2" t="s">
        <v>160</v>
      </c>
      <c r="M536" s="2" t="s">
        <v>160</v>
      </c>
      <c r="N536" s="15" t="s">
        <v>160</v>
      </c>
    </row>
    <row r="537" spans="4:14" ht="26" x14ac:dyDescent="0.2">
      <c r="D537" s="59"/>
      <c r="E537" s="5" t="s">
        <v>66</v>
      </c>
      <c r="F537" s="51" t="s">
        <v>623</v>
      </c>
      <c r="G537" s="4">
        <v>1024</v>
      </c>
      <c r="H537" s="10">
        <v>7.03125</v>
      </c>
      <c r="I537" s="1">
        <v>51.3671875</v>
      </c>
      <c r="J537" s="1">
        <v>1.171875</v>
      </c>
      <c r="K537" s="1">
        <v>18.06640625</v>
      </c>
      <c r="L537" s="1">
        <v>22.265625</v>
      </c>
      <c r="M537" s="1">
        <v>41.50390625</v>
      </c>
      <c r="N537" s="8">
        <v>9.765625E-2</v>
      </c>
    </row>
    <row r="538" spans="4:14" x14ac:dyDescent="0.2">
      <c r="D538" s="58" t="s">
        <v>67</v>
      </c>
      <c r="E538" s="7" t="s">
        <v>68</v>
      </c>
      <c r="F538" s="50" t="s">
        <v>623</v>
      </c>
      <c r="G538" s="6">
        <v>483</v>
      </c>
      <c r="H538" s="14">
        <v>4.9689440993789997</v>
      </c>
      <c r="I538" s="3">
        <v>52.173913043478002</v>
      </c>
      <c r="J538" s="3">
        <v>0.62111801242200004</v>
      </c>
      <c r="K538" s="3">
        <v>17.184265010352</v>
      </c>
      <c r="L538" s="3">
        <v>24.844720496893999</v>
      </c>
      <c r="M538" s="3">
        <v>42.650103519669003</v>
      </c>
      <c r="N538" s="13">
        <v>0.207039337474</v>
      </c>
    </row>
    <row r="539" spans="4:14" x14ac:dyDescent="0.2">
      <c r="D539" s="59"/>
      <c r="E539" s="5" t="s">
        <v>69</v>
      </c>
      <c r="F539" s="51" t="s">
        <v>623</v>
      </c>
      <c r="G539" s="4">
        <v>168</v>
      </c>
      <c r="H539" s="10">
        <v>6.5476190476190004</v>
      </c>
      <c r="I539" s="1">
        <v>51.190476190475998</v>
      </c>
      <c r="J539" s="2" t="s">
        <v>160</v>
      </c>
      <c r="K539" s="1">
        <v>20.833333333333002</v>
      </c>
      <c r="L539" s="1">
        <v>21.428571428571001</v>
      </c>
      <c r="M539" s="1">
        <v>42.261904761905001</v>
      </c>
      <c r="N539" s="15" t="s">
        <v>160</v>
      </c>
    </row>
    <row r="540" spans="4:14" ht="26" x14ac:dyDescent="0.2">
      <c r="D540" s="59"/>
      <c r="E540" s="5" t="s">
        <v>70</v>
      </c>
      <c r="F540" s="51" t="s">
        <v>623</v>
      </c>
      <c r="G540" s="4">
        <v>470</v>
      </c>
      <c r="H540" s="10">
        <v>6.8085106382980003</v>
      </c>
      <c r="I540" s="1">
        <v>54.680851063829998</v>
      </c>
      <c r="J540" s="1">
        <v>0.425531914894</v>
      </c>
      <c r="K540" s="1">
        <v>18.297872340426</v>
      </c>
      <c r="L540" s="1">
        <v>19.787234042552999</v>
      </c>
      <c r="M540" s="1">
        <v>38.510638297871999</v>
      </c>
      <c r="N540" s="15" t="s">
        <v>160</v>
      </c>
    </row>
    <row r="541" spans="4:14" ht="26" x14ac:dyDescent="0.2">
      <c r="D541" s="59"/>
      <c r="E541" s="5" t="s">
        <v>71</v>
      </c>
      <c r="F541" s="51" t="s">
        <v>623</v>
      </c>
      <c r="G541" s="4">
        <v>67</v>
      </c>
      <c r="H541" s="10">
        <v>7.4626865671639999</v>
      </c>
      <c r="I541" s="1">
        <v>53.731343283582</v>
      </c>
      <c r="J541" s="1">
        <v>1.492537313433</v>
      </c>
      <c r="K541" s="1">
        <v>19.402985074627001</v>
      </c>
      <c r="L541" s="1">
        <v>17.910447761194</v>
      </c>
      <c r="M541" s="1">
        <v>38.805970149254001</v>
      </c>
      <c r="N541" s="15" t="s">
        <v>160</v>
      </c>
    </row>
    <row r="542" spans="4:14" x14ac:dyDescent="0.2">
      <c r="D542" s="59"/>
      <c r="E542" s="5" t="s">
        <v>72</v>
      </c>
      <c r="F542" s="51" t="s">
        <v>623</v>
      </c>
      <c r="G542" s="4">
        <v>314</v>
      </c>
      <c r="H542" s="10">
        <v>8.5987261146500007</v>
      </c>
      <c r="I542" s="1">
        <v>47.452229299362997</v>
      </c>
      <c r="J542" s="1">
        <v>0.95541401273899995</v>
      </c>
      <c r="K542" s="1">
        <v>19.745222929935998</v>
      </c>
      <c r="L542" s="1">
        <v>23.248407643311999</v>
      </c>
      <c r="M542" s="1">
        <v>43.949044585986996</v>
      </c>
      <c r="N542" s="15" t="s">
        <v>160</v>
      </c>
    </row>
    <row r="543" spans="4:14" x14ac:dyDescent="0.2">
      <c r="D543" s="59"/>
      <c r="E543" s="5" t="s">
        <v>73</v>
      </c>
      <c r="F543" s="51" t="s">
        <v>623</v>
      </c>
      <c r="G543" s="4">
        <v>187</v>
      </c>
      <c r="H543" s="10">
        <v>6.9518716577540003</v>
      </c>
      <c r="I543" s="1">
        <v>51.871657754010997</v>
      </c>
      <c r="J543" s="2" t="s">
        <v>160</v>
      </c>
      <c r="K543" s="1">
        <v>19.251336898396001</v>
      </c>
      <c r="L543" s="1">
        <v>21.925133689839999</v>
      </c>
      <c r="M543" s="1">
        <v>41.176470588234999</v>
      </c>
      <c r="N543" s="15" t="s">
        <v>160</v>
      </c>
    </row>
    <row r="544" spans="4:14" ht="26" x14ac:dyDescent="0.2">
      <c r="D544" s="59"/>
      <c r="E544" s="5" t="s">
        <v>74</v>
      </c>
      <c r="F544" s="51" t="s">
        <v>623</v>
      </c>
      <c r="G544" s="4">
        <v>472</v>
      </c>
      <c r="H544" s="10">
        <v>7.8389830508470002</v>
      </c>
      <c r="I544" s="1">
        <v>50.847457627118999</v>
      </c>
      <c r="J544" s="1">
        <v>1.271186440678</v>
      </c>
      <c r="K544" s="1">
        <v>17.796610169491998</v>
      </c>
      <c r="L544" s="1">
        <v>22.033898305085</v>
      </c>
      <c r="M544" s="1">
        <v>41.101694915254001</v>
      </c>
      <c r="N544" s="8">
        <v>0.21186440677999999</v>
      </c>
    </row>
    <row r="545" spans="4:14" x14ac:dyDescent="0.2">
      <c r="D545" s="59"/>
      <c r="E545" s="5" t="s">
        <v>36</v>
      </c>
      <c r="F545" s="51" t="s">
        <v>624</v>
      </c>
      <c r="G545" s="4">
        <v>28</v>
      </c>
      <c r="H545" s="10">
        <v>3.5714285714290002</v>
      </c>
      <c r="I545" s="1">
        <v>53.571428571429003</v>
      </c>
      <c r="J545" s="1">
        <v>3.5714285714290002</v>
      </c>
      <c r="K545" s="1">
        <v>17.857142857143</v>
      </c>
      <c r="L545" s="1">
        <v>21.428571428571001</v>
      </c>
      <c r="M545" s="1">
        <v>42.857142857143003</v>
      </c>
      <c r="N545" s="15" t="s">
        <v>160</v>
      </c>
    </row>
    <row r="546" spans="4:14" x14ac:dyDescent="0.2">
      <c r="D546" s="59"/>
      <c r="E546" s="5" t="s">
        <v>23</v>
      </c>
      <c r="F546" s="51" t="s">
        <v>624</v>
      </c>
      <c r="G546" s="4">
        <v>6</v>
      </c>
      <c r="H546" s="17" t="s">
        <v>160</v>
      </c>
      <c r="I546" s="1">
        <v>33.333333333333002</v>
      </c>
      <c r="J546" s="1">
        <v>16.666666666666998</v>
      </c>
      <c r="K546" s="1">
        <v>16.666666666666998</v>
      </c>
      <c r="L546" s="1">
        <v>33.333333333333002</v>
      </c>
      <c r="M546" s="1">
        <v>66.666666666666998</v>
      </c>
      <c r="N546" s="15" t="s">
        <v>160</v>
      </c>
    </row>
    <row r="547" spans="4:14" ht="26" x14ac:dyDescent="0.2">
      <c r="D547" s="58" t="s">
        <v>75</v>
      </c>
      <c r="E547" s="7" t="s">
        <v>76</v>
      </c>
      <c r="F547" s="50" t="s">
        <v>624</v>
      </c>
      <c r="G547" s="6">
        <v>32</v>
      </c>
      <c r="H547" s="14">
        <v>6.25</v>
      </c>
      <c r="I547" s="3">
        <v>59.375</v>
      </c>
      <c r="J547" s="3">
        <v>3.125</v>
      </c>
      <c r="K547" s="3">
        <v>15.625</v>
      </c>
      <c r="L547" s="3">
        <v>15.625</v>
      </c>
      <c r="M547" s="3">
        <v>34.375</v>
      </c>
      <c r="N547" s="19" t="s">
        <v>160</v>
      </c>
    </row>
    <row r="548" spans="4:14" x14ac:dyDescent="0.2">
      <c r="D548" s="59"/>
      <c r="E548" s="5" t="s">
        <v>77</v>
      </c>
      <c r="F548" s="51" t="s">
        <v>623</v>
      </c>
      <c r="G548" s="4">
        <v>60</v>
      </c>
      <c r="H548" s="10">
        <v>5</v>
      </c>
      <c r="I548" s="1">
        <v>63.333333333333002</v>
      </c>
      <c r="J548" s="1">
        <v>1.666666666667</v>
      </c>
      <c r="K548" s="1">
        <v>16.666666666666998</v>
      </c>
      <c r="L548" s="1">
        <v>13.333333333333</v>
      </c>
      <c r="M548" s="1">
        <v>31.666666666666998</v>
      </c>
      <c r="N548" s="15" t="s">
        <v>160</v>
      </c>
    </row>
    <row r="549" spans="4:14" x14ac:dyDescent="0.2">
      <c r="D549" s="59"/>
      <c r="E549" s="5" t="s">
        <v>78</v>
      </c>
      <c r="F549" s="51" t="s">
        <v>623</v>
      </c>
      <c r="G549" s="4">
        <v>82</v>
      </c>
      <c r="H549" s="10">
        <v>9.7560975609760003</v>
      </c>
      <c r="I549" s="1">
        <v>54.878048780488001</v>
      </c>
      <c r="J549" s="1">
        <v>2.4390243902440001</v>
      </c>
      <c r="K549" s="1">
        <v>19.512195121950999</v>
      </c>
      <c r="L549" s="1">
        <v>13.414634146340999</v>
      </c>
      <c r="M549" s="1">
        <v>35.365853658536999</v>
      </c>
      <c r="N549" s="15" t="s">
        <v>160</v>
      </c>
    </row>
    <row r="550" spans="4:14" ht="26" x14ac:dyDescent="0.2">
      <c r="D550" s="59"/>
      <c r="E550" s="5" t="s">
        <v>79</v>
      </c>
      <c r="F550" s="51" t="s">
        <v>624</v>
      </c>
      <c r="G550" s="4">
        <v>11</v>
      </c>
      <c r="H550" s="10">
        <v>9.0909090909089993</v>
      </c>
      <c r="I550" s="1">
        <v>81.818181818181998</v>
      </c>
      <c r="J550" s="2" t="s">
        <v>160</v>
      </c>
      <c r="K550" s="1">
        <v>9.0909090909089993</v>
      </c>
      <c r="L550" s="2" t="s">
        <v>160</v>
      </c>
      <c r="M550" s="1">
        <v>9.0909090909089993</v>
      </c>
      <c r="N550" s="15" t="s">
        <v>160</v>
      </c>
    </row>
    <row r="551" spans="4:14" ht="26" x14ac:dyDescent="0.2">
      <c r="D551" s="59"/>
      <c r="E551" s="5" t="s">
        <v>80</v>
      </c>
      <c r="F551" s="51" t="s">
        <v>624</v>
      </c>
      <c r="G551" s="4">
        <v>35</v>
      </c>
      <c r="H551" s="10">
        <v>8.5714285714289993</v>
      </c>
      <c r="I551" s="1">
        <v>51.428571428570997</v>
      </c>
      <c r="J551" s="2" t="s">
        <v>160</v>
      </c>
      <c r="K551" s="1">
        <v>22.857142857143</v>
      </c>
      <c r="L551" s="1">
        <v>17.142857142857</v>
      </c>
      <c r="M551" s="1">
        <v>40</v>
      </c>
      <c r="N551" s="15" t="s">
        <v>160</v>
      </c>
    </row>
    <row r="552" spans="4:14" ht="26" x14ac:dyDescent="0.2">
      <c r="D552" s="59"/>
      <c r="E552" s="5" t="s">
        <v>81</v>
      </c>
      <c r="F552" s="51" t="s">
        <v>624</v>
      </c>
      <c r="G552" s="4">
        <v>48</v>
      </c>
      <c r="H552" s="10">
        <v>6.25</v>
      </c>
      <c r="I552" s="1">
        <v>54.166666666666998</v>
      </c>
      <c r="J552" s="1">
        <v>2.083333333333</v>
      </c>
      <c r="K552" s="1">
        <v>18.75</v>
      </c>
      <c r="L552" s="1">
        <v>18.75</v>
      </c>
      <c r="M552" s="1">
        <v>39.583333333333002</v>
      </c>
      <c r="N552" s="15" t="s">
        <v>160</v>
      </c>
    </row>
    <row r="553" spans="4:14" ht="26" x14ac:dyDescent="0.2">
      <c r="D553" s="59"/>
      <c r="E553" s="5" t="s">
        <v>82</v>
      </c>
      <c r="F553" s="51" t="s">
        <v>624</v>
      </c>
      <c r="G553" s="4">
        <v>39</v>
      </c>
      <c r="H553" s="10">
        <v>7.6923076923079998</v>
      </c>
      <c r="I553" s="1">
        <v>51.282051282051</v>
      </c>
      <c r="J553" s="2" t="s">
        <v>160</v>
      </c>
      <c r="K553" s="1">
        <v>25.641025641026001</v>
      </c>
      <c r="L553" s="1">
        <v>15.384615384615</v>
      </c>
      <c r="M553" s="1">
        <v>41.025641025641001</v>
      </c>
      <c r="N553" s="15" t="s">
        <v>160</v>
      </c>
    </row>
    <row r="554" spans="4:14" ht="26" x14ac:dyDescent="0.2">
      <c r="D554" s="59"/>
      <c r="E554" s="5" t="s">
        <v>83</v>
      </c>
      <c r="F554" s="51" t="s">
        <v>624</v>
      </c>
      <c r="G554" s="4">
        <v>12</v>
      </c>
      <c r="H554" s="10">
        <v>8.333333333333</v>
      </c>
      <c r="I554" s="1">
        <v>58.333333333333002</v>
      </c>
      <c r="J554" s="2" t="s">
        <v>160</v>
      </c>
      <c r="K554" s="1">
        <v>16.666666666666998</v>
      </c>
      <c r="L554" s="1">
        <v>16.666666666666998</v>
      </c>
      <c r="M554" s="1">
        <v>33.333333333333002</v>
      </c>
      <c r="N554" s="15" t="s">
        <v>160</v>
      </c>
    </row>
    <row r="555" spans="4:14" x14ac:dyDescent="0.2">
      <c r="D555" s="59"/>
      <c r="E555" s="5" t="s">
        <v>84</v>
      </c>
      <c r="F555" s="51" t="s">
        <v>624</v>
      </c>
      <c r="G555" s="4">
        <v>15</v>
      </c>
      <c r="H555" s="17" t="s">
        <v>160</v>
      </c>
      <c r="I555" s="1">
        <v>53.333333333333002</v>
      </c>
      <c r="J555" s="2" t="s">
        <v>160</v>
      </c>
      <c r="K555" s="1">
        <v>13.333333333333</v>
      </c>
      <c r="L555" s="1">
        <v>33.333333333333002</v>
      </c>
      <c r="M555" s="1">
        <v>46.666666666666998</v>
      </c>
      <c r="N555" s="15" t="s">
        <v>160</v>
      </c>
    </row>
    <row r="556" spans="4:14" x14ac:dyDescent="0.2">
      <c r="D556" s="59"/>
      <c r="E556" s="5" t="s">
        <v>85</v>
      </c>
      <c r="F556" s="51" t="s">
        <v>624</v>
      </c>
      <c r="G556" s="4">
        <v>5</v>
      </c>
      <c r="H556" s="10">
        <v>20</v>
      </c>
      <c r="I556" s="1">
        <v>80</v>
      </c>
      <c r="J556" s="2" t="s">
        <v>160</v>
      </c>
      <c r="K556" s="2" t="s">
        <v>160</v>
      </c>
      <c r="L556" s="2" t="s">
        <v>160</v>
      </c>
      <c r="M556" s="2" t="s">
        <v>160</v>
      </c>
      <c r="N556" s="15" t="s">
        <v>160</v>
      </c>
    </row>
    <row r="557" spans="4:14" x14ac:dyDescent="0.2">
      <c r="D557" s="59"/>
      <c r="E557" s="5" t="s">
        <v>86</v>
      </c>
      <c r="F557" s="51" t="s">
        <v>623</v>
      </c>
      <c r="G557" s="4">
        <v>87</v>
      </c>
      <c r="H557" s="10">
        <v>5.7471264367819996</v>
      </c>
      <c r="I557" s="1">
        <v>52.873563218390998</v>
      </c>
      <c r="J557" s="1">
        <v>1.149425287356</v>
      </c>
      <c r="K557" s="1">
        <v>11.494252873562999</v>
      </c>
      <c r="L557" s="1">
        <v>28.735632183907999</v>
      </c>
      <c r="M557" s="1">
        <v>41.379310344827999</v>
      </c>
      <c r="N557" s="15" t="s">
        <v>160</v>
      </c>
    </row>
    <row r="558" spans="4:14" ht="26" x14ac:dyDescent="0.2">
      <c r="D558" s="59"/>
      <c r="E558" s="5" t="s">
        <v>87</v>
      </c>
      <c r="F558" s="51" t="s">
        <v>623</v>
      </c>
      <c r="G558" s="4">
        <v>118</v>
      </c>
      <c r="H558" s="10">
        <v>8.4745762711860007</v>
      </c>
      <c r="I558" s="1">
        <v>51.694915254237003</v>
      </c>
      <c r="J558" s="1">
        <v>1.6949152542370001</v>
      </c>
      <c r="K558" s="1">
        <v>19.491525423729001</v>
      </c>
      <c r="L558" s="1">
        <v>17.796610169491998</v>
      </c>
      <c r="M558" s="1">
        <v>38.983050847458003</v>
      </c>
      <c r="N558" s="8">
        <v>0.84745762711899997</v>
      </c>
    </row>
    <row r="559" spans="4:14" x14ac:dyDescent="0.2">
      <c r="D559" s="59"/>
      <c r="E559" s="5" t="s">
        <v>36</v>
      </c>
      <c r="F559" s="51" t="s">
        <v>624</v>
      </c>
      <c r="G559" s="4">
        <v>47</v>
      </c>
      <c r="H559" s="10">
        <v>6.3829787234040003</v>
      </c>
      <c r="I559" s="1">
        <v>51.063829787233999</v>
      </c>
      <c r="J559" s="1">
        <v>2.1276595744679998</v>
      </c>
      <c r="K559" s="1">
        <v>14.893617021277</v>
      </c>
      <c r="L559" s="1">
        <v>25.531914893617</v>
      </c>
      <c r="M559" s="1">
        <v>42.553191489362</v>
      </c>
      <c r="N559" s="15" t="s">
        <v>160</v>
      </c>
    </row>
    <row r="560" spans="4:14" ht="26" x14ac:dyDescent="0.2">
      <c r="D560" s="59"/>
      <c r="E560" s="5" t="s">
        <v>88</v>
      </c>
      <c r="F560" s="51" t="s">
        <v>623</v>
      </c>
      <c r="G560" s="4">
        <v>255</v>
      </c>
      <c r="H560" s="10">
        <v>5.0980392156859997</v>
      </c>
      <c r="I560" s="1">
        <v>49.803921568626997</v>
      </c>
      <c r="J560" s="1">
        <v>1.1764705882349999</v>
      </c>
      <c r="K560" s="1">
        <v>20</v>
      </c>
      <c r="L560" s="1">
        <v>23.921568627450998</v>
      </c>
      <c r="M560" s="1">
        <v>45.098039215686001</v>
      </c>
      <c r="N560" s="15" t="s">
        <v>160</v>
      </c>
    </row>
    <row r="561" spans="4:14" x14ac:dyDescent="0.2">
      <c r="D561" s="59"/>
      <c r="E561" s="5" t="s">
        <v>89</v>
      </c>
      <c r="F561" s="51" t="s">
        <v>623</v>
      </c>
      <c r="G561" s="4">
        <v>434</v>
      </c>
      <c r="H561" s="10">
        <v>8.0645161290320004</v>
      </c>
      <c r="I561" s="1">
        <v>50</v>
      </c>
      <c r="J561" s="1">
        <v>0.69124423963100001</v>
      </c>
      <c r="K561" s="1">
        <v>17.741935483871</v>
      </c>
      <c r="L561" s="1">
        <v>23.502304147465001</v>
      </c>
      <c r="M561" s="1">
        <v>41.935483870968</v>
      </c>
      <c r="N561" s="15" t="s">
        <v>160</v>
      </c>
    </row>
    <row r="562" spans="4:14" x14ac:dyDescent="0.2">
      <c r="D562" s="59"/>
      <c r="E562" s="5" t="s">
        <v>23</v>
      </c>
      <c r="F562" s="51" t="s">
        <v>624</v>
      </c>
      <c r="G562" s="4">
        <v>9</v>
      </c>
      <c r="H562" s="17" t="s">
        <v>160</v>
      </c>
      <c r="I562" s="1">
        <v>44.444444444444002</v>
      </c>
      <c r="J562" s="1">
        <v>11.111111111111001</v>
      </c>
      <c r="K562" s="1">
        <v>11.111111111111001</v>
      </c>
      <c r="L562" s="1">
        <v>33.333333333333002</v>
      </c>
      <c r="M562" s="1">
        <v>55.555555555555998</v>
      </c>
      <c r="N562" s="15" t="s">
        <v>160</v>
      </c>
    </row>
    <row r="563" spans="4:14" ht="26" x14ac:dyDescent="0.2">
      <c r="D563" s="59"/>
      <c r="E563" s="5" t="s">
        <v>90</v>
      </c>
      <c r="F563" s="51" t="s">
        <v>623</v>
      </c>
      <c r="G563" s="4">
        <v>345</v>
      </c>
      <c r="H563" s="10">
        <v>6.9565217391300003</v>
      </c>
      <c r="I563" s="1">
        <v>54.202898550725003</v>
      </c>
      <c r="J563" s="1">
        <v>1.449275362319</v>
      </c>
      <c r="K563" s="1">
        <v>16.231884057971001</v>
      </c>
      <c r="L563" s="1">
        <v>20.869565217390999</v>
      </c>
      <c r="M563" s="1">
        <v>38.550724637681</v>
      </c>
      <c r="N563" s="8">
        <v>0.289855072464</v>
      </c>
    </row>
    <row r="564" spans="4:14" ht="26" x14ac:dyDescent="0.2">
      <c r="D564" s="58" t="s">
        <v>91</v>
      </c>
      <c r="E564" s="7" t="s">
        <v>92</v>
      </c>
      <c r="F564" s="50" t="s">
        <v>623</v>
      </c>
      <c r="G564" s="6">
        <v>70</v>
      </c>
      <c r="H564" s="14">
        <v>5.7142857142860004</v>
      </c>
      <c r="I564" s="3">
        <v>60</v>
      </c>
      <c r="J564" s="3">
        <v>1.4285714285710001</v>
      </c>
      <c r="K564" s="3">
        <v>14.285714285714</v>
      </c>
      <c r="L564" s="3">
        <v>18.571428571428999</v>
      </c>
      <c r="M564" s="3">
        <v>34.285714285714</v>
      </c>
      <c r="N564" s="19" t="s">
        <v>160</v>
      </c>
    </row>
    <row r="565" spans="4:14" ht="39" x14ac:dyDescent="0.2">
      <c r="D565" s="59"/>
      <c r="E565" s="5" t="s">
        <v>93</v>
      </c>
      <c r="F565" s="51" t="s">
        <v>623</v>
      </c>
      <c r="G565" s="4">
        <v>430</v>
      </c>
      <c r="H565" s="10">
        <v>6.9767441860470001</v>
      </c>
      <c r="I565" s="1">
        <v>61.162790697673998</v>
      </c>
      <c r="J565" s="1">
        <v>0.93023255814000005</v>
      </c>
      <c r="K565" s="1">
        <v>16.976744186047</v>
      </c>
      <c r="L565" s="1">
        <v>13.720930232558</v>
      </c>
      <c r="M565" s="1">
        <v>31.627906976744001</v>
      </c>
      <c r="N565" s="8">
        <v>0.23255813953500001</v>
      </c>
    </row>
    <row r="566" spans="4:14" ht="39" x14ac:dyDescent="0.2">
      <c r="D566" s="59"/>
      <c r="E566" s="5" t="s">
        <v>94</v>
      </c>
      <c r="F566" s="51" t="s">
        <v>623</v>
      </c>
      <c r="G566" s="4">
        <v>824</v>
      </c>
      <c r="H566" s="10">
        <v>6.4320388349510003</v>
      </c>
      <c r="I566" s="1">
        <v>53.398058252426999</v>
      </c>
      <c r="J566" s="1">
        <v>1.21359223301</v>
      </c>
      <c r="K566" s="1">
        <v>19.296116504854002</v>
      </c>
      <c r="L566" s="1">
        <v>19.538834951456</v>
      </c>
      <c r="M566" s="1">
        <v>40.048543689319999</v>
      </c>
      <c r="N566" s="8">
        <v>0.121359223301</v>
      </c>
    </row>
    <row r="567" spans="4:14" ht="39" x14ac:dyDescent="0.2">
      <c r="D567" s="59"/>
      <c r="E567" s="5" t="s">
        <v>95</v>
      </c>
      <c r="F567" s="51" t="s">
        <v>623</v>
      </c>
      <c r="G567" s="4">
        <v>593</v>
      </c>
      <c r="H567" s="10">
        <v>7.2512647554810004</v>
      </c>
      <c r="I567" s="1">
        <v>59.527824620573</v>
      </c>
      <c r="J567" s="1">
        <v>1.0118043844860001</v>
      </c>
      <c r="K567" s="1">
        <v>19.73018549747</v>
      </c>
      <c r="L567" s="1">
        <v>12.478920741990001</v>
      </c>
      <c r="M567" s="1">
        <v>33.220910623945997</v>
      </c>
      <c r="N567" s="15" t="s">
        <v>160</v>
      </c>
    </row>
    <row r="568" spans="4:14" ht="39" x14ac:dyDescent="0.2">
      <c r="D568" s="59"/>
      <c r="E568" s="5" t="s">
        <v>96</v>
      </c>
      <c r="F568" s="51" t="s">
        <v>623</v>
      </c>
      <c r="G568" s="4">
        <v>261</v>
      </c>
      <c r="H568" s="10">
        <v>10.344827586207</v>
      </c>
      <c r="I568" s="1">
        <v>50.957854406129997</v>
      </c>
      <c r="J568" s="1">
        <v>2.2988505747130001</v>
      </c>
      <c r="K568" s="1">
        <v>26.819923371647999</v>
      </c>
      <c r="L568" s="1">
        <v>9.1954022988510005</v>
      </c>
      <c r="M568" s="1">
        <v>38.314176245211002</v>
      </c>
      <c r="N568" s="8">
        <v>0.38314176245199999</v>
      </c>
    </row>
    <row r="569" spans="4:14" ht="39" x14ac:dyDescent="0.2">
      <c r="D569" s="59"/>
      <c r="E569" s="5" t="s">
        <v>97</v>
      </c>
      <c r="F569" s="51" t="s">
        <v>623</v>
      </c>
      <c r="G569" s="4">
        <v>63</v>
      </c>
      <c r="H569" s="10">
        <v>11.111111111111001</v>
      </c>
      <c r="I569" s="1">
        <v>60.317460317459997</v>
      </c>
      <c r="J569" s="1">
        <v>3.1746031746029999</v>
      </c>
      <c r="K569" s="1">
        <v>14.285714285714</v>
      </c>
      <c r="L569" s="1">
        <v>11.111111111111001</v>
      </c>
      <c r="M569" s="1">
        <v>28.571428571428999</v>
      </c>
      <c r="N569" s="15" t="s">
        <v>160</v>
      </c>
    </row>
    <row r="570" spans="4:14" ht="39" x14ac:dyDescent="0.2">
      <c r="D570" s="59"/>
      <c r="E570" s="5" t="s">
        <v>98</v>
      </c>
      <c r="F570" s="51" t="s">
        <v>623</v>
      </c>
      <c r="G570" s="4">
        <v>345</v>
      </c>
      <c r="H570" s="10">
        <v>7.2463768115939997</v>
      </c>
      <c r="I570" s="1">
        <v>60</v>
      </c>
      <c r="J570" s="1">
        <v>1.1594202898549999</v>
      </c>
      <c r="K570" s="1">
        <v>20.869565217390999</v>
      </c>
      <c r="L570" s="1">
        <v>10.434782608696</v>
      </c>
      <c r="M570" s="1">
        <v>32.463768115942003</v>
      </c>
      <c r="N570" s="8">
        <v>0.289855072464</v>
      </c>
    </row>
    <row r="571" spans="4:14" ht="39" x14ac:dyDescent="0.2">
      <c r="D571" s="59"/>
      <c r="E571" s="5" t="s">
        <v>99</v>
      </c>
      <c r="F571" s="51" t="s">
        <v>623</v>
      </c>
      <c r="G571" s="4">
        <v>202</v>
      </c>
      <c r="H571" s="10">
        <v>7.4257425742569998</v>
      </c>
      <c r="I571" s="1">
        <v>59.900990099010002</v>
      </c>
      <c r="J571" s="1">
        <v>0.99009900990099997</v>
      </c>
      <c r="K571" s="1">
        <v>21.287128712870999</v>
      </c>
      <c r="L571" s="1">
        <v>9.9009900990100004</v>
      </c>
      <c r="M571" s="1">
        <v>32.178217821781999</v>
      </c>
      <c r="N571" s="8">
        <v>0.49504950495</v>
      </c>
    </row>
    <row r="572" spans="4:14" x14ac:dyDescent="0.2">
      <c r="D572" s="59"/>
      <c r="E572" s="5" t="s">
        <v>100</v>
      </c>
      <c r="F572" s="51" t="s">
        <v>623</v>
      </c>
      <c r="G572" s="4">
        <v>143</v>
      </c>
      <c r="H572" s="10">
        <v>9.7902097902099996</v>
      </c>
      <c r="I572" s="1">
        <v>36.363636363635997</v>
      </c>
      <c r="J572" s="1">
        <v>1.398601398601</v>
      </c>
      <c r="K572" s="1">
        <v>10.48951048951</v>
      </c>
      <c r="L572" s="1">
        <v>41.958041958042003</v>
      </c>
      <c r="M572" s="1">
        <v>53.846153846154003</v>
      </c>
      <c r="N572" s="15" t="s">
        <v>160</v>
      </c>
    </row>
    <row r="573" spans="4:14" x14ac:dyDescent="0.2">
      <c r="D573" s="59"/>
      <c r="E573" s="5" t="s">
        <v>23</v>
      </c>
      <c r="F573" s="51" t="s">
        <v>624</v>
      </c>
      <c r="G573" s="4">
        <v>5</v>
      </c>
      <c r="H573" s="17" t="s">
        <v>160</v>
      </c>
      <c r="I573" s="1">
        <v>40</v>
      </c>
      <c r="J573" s="2" t="s">
        <v>160</v>
      </c>
      <c r="K573" s="2" t="s">
        <v>160</v>
      </c>
      <c r="L573" s="1">
        <v>60</v>
      </c>
      <c r="M573" s="1">
        <v>60</v>
      </c>
      <c r="N573" s="15" t="s">
        <v>160</v>
      </c>
    </row>
    <row r="574" spans="4:14" ht="26" x14ac:dyDescent="0.2">
      <c r="D574" s="59"/>
      <c r="E574" s="5" t="s">
        <v>101</v>
      </c>
      <c r="F574" s="51" t="s">
        <v>623</v>
      </c>
      <c r="G574" s="4">
        <v>883</v>
      </c>
      <c r="H574" s="10">
        <v>6.4552661381650003</v>
      </c>
      <c r="I574" s="1">
        <v>54.020385050963</v>
      </c>
      <c r="J574" s="1">
        <v>1.132502831257</v>
      </c>
      <c r="K574" s="1">
        <v>19.026047565119001</v>
      </c>
      <c r="L574" s="1">
        <v>19.252548131369998</v>
      </c>
      <c r="M574" s="1">
        <v>39.411098527745999</v>
      </c>
      <c r="N574" s="8">
        <v>0.113250283126</v>
      </c>
    </row>
    <row r="575" spans="4:14" ht="26" x14ac:dyDescent="0.2">
      <c r="D575" s="59"/>
      <c r="E575" s="5" t="s">
        <v>102</v>
      </c>
      <c r="F575" s="51" t="s">
        <v>623</v>
      </c>
      <c r="G575" s="4">
        <v>453</v>
      </c>
      <c r="H575" s="10">
        <v>7.9470198675499999</v>
      </c>
      <c r="I575" s="1">
        <v>57.615894039734997</v>
      </c>
      <c r="J575" s="1">
        <v>1.5452538631349999</v>
      </c>
      <c r="K575" s="1">
        <v>21.854304635761999</v>
      </c>
      <c r="L575" s="1">
        <v>10.816777041943</v>
      </c>
      <c r="M575" s="1">
        <v>34.216335540838998</v>
      </c>
      <c r="N575" s="8">
        <v>0.22075055187600001</v>
      </c>
    </row>
    <row r="576" spans="4:14" x14ac:dyDescent="0.2">
      <c r="D576" s="58" t="s">
        <v>103</v>
      </c>
      <c r="E576" s="7" t="s">
        <v>104</v>
      </c>
      <c r="F576" s="50" t="s">
        <v>623</v>
      </c>
      <c r="G576" s="6">
        <v>265</v>
      </c>
      <c r="H576" s="14">
        <v>4.1509433962260003</v>
      </c>
      <c r="I576" s="3">
        <v>58.113207547169999</v>
      </c>
      <c r="J576" s="3">
        <v>0.75471698113200003</v>
      </c>
      <c r="K576" s="3">
        <v>15.471698113207999</v>
      </c>
      <c r="L576" s="3">
        <v>21.509433962264001</v>
      </c>
      <c r="M576" s="3">
        <v>37.735849056604003</v>
      </c>
      <c r="N576" s="19" t="s">
        <v>160</v>
      </c>
    </row>
    <row r="577" spans="4:14" x14ac:dyDescent="0.2">
      <c r="D577" s="59"/>
      <c r="E577" s="5" t="s">
        <v>105</v>
      </c>
      <c r="F577" s="51" t="s">
        <v>623</v>
      </c>
      <c r="G577" s="4">
        <v>314</v>
      </c>
      <c r="H577" s="10">
        <v>7.6433121019110004</v>
      </c>
      <c r="I577" s="1">
        <v>51.592356687897997</v>
      </c>
      <c r="J577" s="1">
        <v>0.31847133758000001</v>
      </c>
      <c r="K577" s="1">
        <v>18.471337579618002</v>
      </c>
      <c r="L577" s="1">
        <v>21.974522292993999</v>
      </c>
      <c r="M577" s="1">
        <v>40.764331210191003</v>
      </c>
      <c r="N577" s="15" t="s">
        <v>160</v>
      </c>
    </row>
    <row r="578" spans="4:14" x14ac:dyDescent="0.2">
      <c r="D578" s="59"/>
      <c r="E578" s="5" t="s">
        <v>106</v>
      </c>
      <c r="F578" s="51" t="s">
        <v>623</v>
      </c>
      <c r="G578" s="4">
        <v>333</v>
      </c>
      <c r="H578" s="10">
        <v>5.7057057057060003</v>
      </c>
      <c r="I578" s="1">
        <v>50.750750750751003</v>
      </c>
      <c r="J578" s="1">
        <v>0.90090090090099995</v>
      </c>
      <c r="K578" s="1">
        <v>18.318318318317999</v>
      </c>
      <c r="L578" s="1">
        <v>24.324324324323999</v>
      </c>
      <c r="M578" s="1">
        <v>43.543543543543997</v>
      </c>
      <c r="N578" s="15" t="s">
        <v>160</v>
      </c>
    </row>
    <row r="579" spans="4:14" x14ac:dyDescent="0.2">
      <c r="D579" s="59"/>
      <c r="E579" s="5" t="s">
        <v>107</v>
      </c>
      <c r="F579" s="51" t="s">
        <v>623</v>
      </c>
      <c r="G579" s="4">
        <v>108</v>
      </c>
      <c r="H579" s="10">
        <v>14.814814814815</v>
      </c>
      <c r="I579" s="1">
        <v>35.185185185184999</v>
      </c>
      <c r="J579" s="1">
        <v>4.6296296296300001</v>
      </c>
      <c r="K579" s="1">
        <v>19.444444444443999</v>
      </c>
      <c r="L579" s="1">
        <v>25</v>
      </c>
      <c r="M579" s="1">
        <v>49.074074074073998</v>
      </c>
      <c r="N579" s="8">
        <v>0.92592592592599998</v>
      </c>
    </row>
    <row r="580" spans="4:14" x14ac:dyDescent="0.2">
      <c r="D580" s="59"/>
      <c r="E580" s="5" t="s">
        <v>108</v>
      </c>
      <c r="F580" s="51" t="s">
        <v>624</v>
      </c>
      <c r="G580" s="4">
        <v>21</v>
      </c>
      <c r="H580" s="10">
        <v>9.5238095238099998</v>
      </c>
      <c r="I580" s="1">
        <v>52.380952380952003</v>
      </c>
      <c r="J580" s="1">
        <v>4.7619047619049999</v>
      </c>
      <c r="K580" s="1">
        <v>14.285714285714</v>
      </c>
      <c r="L580" s="1">
        <v>19.047619047619001</v>
      </c>
      <c r="M580" s="1">
        <v>38.095238095238003</v>
      </c>
      <c r="N580" s="15" t="s">
        <v>160</v>
      </c>
    </row>
    <row r="581" spans="4:14" x14ac:dyDescent="0.2">
      <c r="D581" s="59"/>
      <c r="E581" s="5" t="s">
        <v>23</v>
      </c>
      <c r="F581" s="51" t="s">
        <v>624</v>
      </c>
      <c r="G581" s="4">
        <v>2</v>
      </c>
      <c r="H581" s="17" t="s">
        <v>160</v>
      </c>
      <c r="I581" s="1">
        <v>50</v>
      </c>
      <c r="J581" s="2" t="s">
        <v>160</v>
      </c>
      <c r="K581" s="1">
        <v>50</v>
      </c>
      <c r="L581" s="2" t="s">
        <v>160</v>
      </c>
      <c r="M581" s="1">
        <v>50</v>
      </c>
      <c r="N581" s="15" t="s">
        <v>160</v>
      </c>
    </row>
    <row r="582" spans="4:14" x14ac:dyDescent="0.2">
      <c r="D582" s="59"/>
      <c r="E582" s="5" t="s">
        <v>109</v>
      </c>
      <c r="F582" s="51" t="s">
        <v>623</v>
      </c>
      <c r="G582" s="4">
        <v>579</v>
      </c>
      <c r="H582" s="10">
        <v>6.0449050086360003</v>
      </c>
      <c r="I582" s="1">
        <v>54.576856649395999</v>
      </c>
      <c r="J582" s="1">
        <v>0.51813471502599995</v>
      </c>
      <c r="K582" s="1">
        <v>17.098445595855001</v>
      </c>
      <c r="L582" s="1">
        <v>21.761658031088</v>
      </c>
      <c r="M582" s="1">
        <v>39.378238341969002</v>
      </c>
      <c r="N582" s="15" t="s">
        <v>160</v>
      </c>
    </row>
    <row r="583" spans="4:14" x14ac:dyDescent="0.2">
      <c r="D583" s="59"/>
      <c r="E583" s="5" t="s">
        <v>110</v>
      </c>
      <c r="F583" s="51" t="s">
        <v>623</v>
      </c>
      <c r="G583" s="4">
        <v>129</v>
      </c>
      <c r="H583" s="10">
        <v>13.953488372093</v>
      </c>
      <c r="I583" s="1">
        <v>37.984496124030997</v>
      </c>
      <c r="J583" s="1">
        <v>4.6511627906979998</v>
      </c>
      <c r="K583" s="1">
        <v>18.604651162791001</v>
      </c>
      <c r="L583" s="1">
        <v>24.031007751937999</v>
      </c>
      <c r="M583" s="1">
        <v>47.286821705426</v>
      </c>
      <c r="N583" s="8">
        <v>0.77519379845000003</v>
      </c>
    </row>
    <row r="584" spans="4:14" x14ac:dyDescent="0.2">
      <c r="D584" s="58" t="s">
        <v>111</v>
      </c>
      <c r="E584" s="7" t="s">
        <v>112</v>
      </c>
      <c r="F584" s="50" t="s">
        <v>623</v>
      </c>
      <c r="G584" s="6">
        <v>192</v>
      </c>
      <c r="H584" s="14">
        <v>10.416666666667</v>
      </c>
      <c r="I584" s="3">
        <v>56.770833333333002</v>
      </c>
      <c r="J584" s="3">
        <v>1.5625</v>
      </c>
      <c r="K584" s="3">
        <v>19.791666666666998</v>
      </c>
      <c r="L584" s="3">
        <v>11.458333333333</v>
      </c>
      <c r="M584" s="3">
        <v>32.8125</v>
      </c>
      <c r="N584" s="19" t="s">
        <v>160</v>
      </c>
    </row>
    <row r="585" spans="4:14" ht="26" x14ac:dyDescent="0.2">
      <c r="D585" s="59"/>
      <c r="E585" s="5" t="s">
        <v>113</v>
      </c>
      <c r="F585" s="51" t="s">
        <v>623</v>
      </c>
      <c r="G585" s="4">
        <v>149</v>
      </c>
      <c r="H585" s="10">
        <v>12.080536912752001</v>
      </c>
      <c r="I585" s="1">
        <v>46.308724832214999</v>
      </c>
      <c r="J585" s="1">
        <v>0.67114093959700005</v>
      </c>
      <c r="K585" s="1">
        <v>23.489932885906001</v>
      </c>
      <c r="L585" s="1">
        <v>17.449664429529999</v>
      </c>
      <c r="M585" s="1">
        <v>41.610738255034001</v>
      </c>
      <c r="N585" s="15" t="s">
        <v>160</v>
      </c>
    </row>
    <row r="586" spans="4:14" x14ac:dyDescent="0.2">
      <c r="D586" s="59"/>
      <c r="E586" s="5" t="s">
        <v>114</v>
      </c>
      <c r="F586" s="51" t="s">
        <v>623</v>
      </c>
      <c r="G586" s="4">
        <v>530</v>
      </c>
      <c r="H586" s="10">
        <v>7.7358490566039997</v>
      </c>
      <c r="I586" s="1">
        <v>53.962264150943</v>
      </c>
      <c r="J586" s="1">
        <v>0.75471698113200003</v>
      </c>
      <c r="K586" s="1">
        <v>17.547169811321002</v>
      </c>
      <c r="L586" s="1">
        <v>19.811320754716998</v>
      </c>
      <c r="M586" s="1">
        <v>38.113207547169999</v>
      </c>
      <c r="N586" s="8">
        <v>0.18867924528300001</v>
      </c>
    </row>
    <row r="587" spans="4:14" x14ac:dyDescent="0.2">
      <c r="D587" s="59"/>
      <c r="E587" s="5" t="s">
        <v>115</v>
      </c>
      <c r="F587" s="51" t="s">
        <v>623</v>
      </c>
      <c r="G587" s="4">
        <v>225</v>
      </c>
      <c r="H587" s="10">
        <v>7.5555555555560003</v>
      </c>
      <c r="I587" s="1">
        <v>60</v>
      </c>
      <c r="J587" s="1">
        <v>0.88888888888899997</v>
      </c>
      <c r="K587" s="1">
        <v>18.222222222222001</v>
      </c>
      <c r="L587" s="1">
        <v>13.333333333333</v>
      </c>
      <c r="M587" s="1">
        <v>32.444444444444002</v>
      </c>
      <c r="N587" s="15" t="s">
        <v>160</v>
      </c>
    </row>
    <row r="588" spans="4:14" x14ac:dyDescent="0.2">
      <c r="D588" s="59"/>
      <c r="E588" s="5" t="s">
        <v>116</v>
      </c>
      <c r="F588" s="51" t="s">
        <v>623</v>
      </c>
      <c r="G588" s="4">
        <v>467</v>
      </c>
      <c r="H588" s="10">
        <v>1.2847965738760001</v>
      </c>
      <c r="I588" s="1">
        <v>85.224839400427996</v>
      </c>
      <c r="J588" s="1">
        <v>0.428265524625</v>
      </c>
      <c r="K588" s="1">
        <v>8.1370449678799996</v>
      </c>
      <c r="L588" s="1">
        <v>4.7109207708780003</v>
      </c>
      <c r="M588" s="1">
        <v>13.276231263383</v>
      </c>
      <c r="N588" s="8">
        <v>0.21413276231299999</v>
      </c>
    </row>
    <row r="589" spans="4:14" ht="26" x14ac:dyDescent="0.2">
      <c r="D589" s="59"/>
      <c r="E589" s="5" t="s">
        <v>117</v>
      </c>
      <c r="F589" s="51" t="s">
        <v>623</v>
      </c>
      <c r="G589" s="4">
        <v>732</v>
      </c>
      <c r="H589" s="10">
        <v>0.81967213114799997</v>
      </c>
      <c r="I589" s="1">
        <v>56.284153005463999</v>
      </c>
      <c r="J589" s="1">
        <v>0.95628415300500003</v>
      </c>
      <c r="K589" s="1">
        <v>17.486338797814</v>
      </c>
      <c r="L589" s="1">
        <v>24.453551912567999</v>
      </c>
      <c r="M589" s="1">
        <v>42.896174863387998</v>
      </c>
      <c r="N589" s="15" t="s">
        <v>160</v>
      </c>
    </row>
    <row r="590" spans="4:14" ht="26" x14ac:dyDescent="0.2">
      <c r="D590" s="59"/>
      <c r="E590" s="5" t="s">
        <v>118</v>
      </c>
      <c r="F590" s="51" t="s">
        <v>623</v>
      </c>
      <c r="G590" s="4">
        <v>662</v>
      </c>
      <c r="H590" s="10">
        <v>7.099697885196</v>
      </c>
      <c r="I590" s="1">
        <v>48.791540785498</v>
      </c>
      <c r="J590" s="1">
        <v>1.0574018126889999</v>
      </c>
      <c r="K590" s="1">
        <v>21.299093655589001</v>
      </c>
      <c r="L590" s="1">
        <v>21.752265861026999</v>
      </c>
      <c r="M590" s="1">
        <v>44.108761329304997</v>
      </c>
      <c r="N590" s="15" t="s">
        <v>160</v>
      </c>
    </row>
    <row r="591" spans="4:14" ht="26" x14ac:dyDescent="0.2">
      <c r="D591" s="59"/>
      <c r="E591" s="5" t="s">
        <v>119</v>
      </c>
      <c r="F591" s="51" t="s">
        <v>623</v>
      </c>
      <c r="G591" s="4">
        <v>471</v>
      </c>
      <c r="H591" s="10">
        <v>6.7940552016989999</v>
      </c>
      <c r="I591" s="1">
        <v>49.256900212314001</v>
      </c>
      <c r="J591" s="1">
        <v>1.2738853503180001</v>
      </c>
      <c r="K591" s="1">
        <v>16.985138004246</v>
      </c>
      <c r="L591" s="1">
        <v>25.477707006368998</v>
      </c>
      <c r="M591" s="1">
        <v>43.736730360933997</v>
      </c>
      <c r="N591" s="8">
        <v>0.21231422505299999</v>
      </c>
    </row>
    <row r="592" spans="4:14" ht="26" x14ac:dyDescent="0.2">
      <c r="D592" s="59"/>
      <c r="E592" s="5" t="s">
        <v>120</v>
      </c>
      <c r="F592" s="51" t="s">
        <v>623</v>
      </c>
      <c r="G592" s="4">
        <v>165</v>
      </c>
      <c r="H592" s="10">
        <v>5.4545454545450003</v>
      </c>
      <c r="I592" s="1">
        <v>55.757575757575999</v>
      </c>
      <c r="J592" s="1">
        <v>0.60606060606099998</v>
      </c>
      <c r="K592" s="1">
        <v>18.787878787878999</v>
      </c>
      <c r="L592" s="1">
        <v>19.393939393939</v>
      </c>
      <c r="M592" s="1">
        <v>38.787878787879002</v>
      </c>
      <c r="N592" s="15" t="s">
        <v>160</v>
      </c>
    </row>
    <row r="593" spans="4:14" x14ac:dyDescent="0.2">
      <c r="D593" s="59"/>
      <c r="E593" s="5" t="s">
        <v>121</v>
      </c>
      <c r="F593" s="51" t="s">
        <v>623</v>
      </c>
      <c r="G593" s="4">
        <v>553</v>
      </c>
      <c r="H593" s="10">
        <v>5.9674502712480004</v>
      </c>
      <c r="I593" s="1">
        <v>59.493670886076004</v>
      </c>
      <c r="J593" s="1">
        <v>0.723327305606</v>
      </c>
      <c r="K593" s="1">
        <v>18.264014466546001</v>
      </c>
      <c r="L593" s="1">
        <v>15.551537070524001</v>
      </c>
      <c r="M593" s="1">
        <v>34.538878842675999</v>
      </c>
      <c r="N593" s="15" t="s">
        <v>160</v>
      </c>
    </row>
    <row r="594" spans="4:14" x14ac:dyDescent="0.2">
      <c r="D594" s="59"/>
      <c r="E594" s="5" t="s">
        <v>122</v>
      </c>
      <c r="F594" s="51" t="s">
        <v>623</v>
      </c>
      <c r="G594" s="4">
        <v>471</v>
      </c>
      <c r="H594" s="10">
        <v>6.369426751592</v>
      </c>
      <c r="I594" s="1">
        <v>52.441613588110002</v>
      </c>
      <c r="J594" s="1">
        <v>0.63694267515900005</v>
      </c>
      <c r="K594" s="1">
        <v>22.505307855626</v>
      </c>
      <c r="L594" s="1">
        <v>17.834394904459</v>
      </c>
      <c r="M594" s="1">
        <v>40.976645435244002</v>
      </c>
      <c r="N594" s="8">
        <v>0.21231422505299999</v>
      </c>
    </row>
    <row r="595" spans="4:14" x14ac:dyDescent="0.2">
      <c r="D595" s="59"/>
      <c r="E595" s="5" t="s">
        <v>123</v>
      </c>
      <c r="F595" s="51" t="s">
        <v>623</v>
      </c>
      <c r="G595" s="4">
        <v>275</v>
      </c>
      <c r="H595" s="10">
        <v>5.4545454545450003</v>
      </c>
      <c r="I595" s="1">
        <v>54.909090909090999</v>
      </c>
      <c r="J595" s="1">
        <v>1.090909090909</v>
      </c>
      <c r="K595" s="1">
        <v>23.272727272727</v>
      </c>
      <c r="L595" s="1">
        <v>15.272727272727</v>
      </c>
      <c r="M595" s="1">
        <v>39.636363636364003</v>
      </c>
      <c r="N595" s="15" t="s">
        <v>160</v>
      </c>
    </row>
    <row r="596" spans="4:14" x14ac:dyDescent="0.2">
      <c r="D596" s="59"/>
      <c r="E596" s="5" t="s">
        <v>124</v>
      </c>
      <c r="F596" s="51" t="s">
        <v>623</v>
      </c>
      <c r="G596" s="4">
        <v>647</v>
      </c>
      <c r="H596" s="10">
        <v>6.6460587326120004</v>
      </c>
      <c r="I596" s="1">
        <v>53.477588871716002</v>
      </c>
      <c r="J596" s="1">
        <v>0.77279752704799998</v>
      </c>
      <c r="K596" s="1">
        <v>19.319938176198001</v>
      </c>
      <c r="L596" s="1">
        <v>19.783616692427</v>
      </c>
      <c r="M596" s="1">
        <v>39.876352395672001</v>
      </c>
      <c r="N596" s="15" t="s">
        <v>160</v>
      </c>
    </row>
    <row r="597" spans="4:14" x14ac:dyDescent="0.2">
      <c r="D597" s="59"/>
      <c r="E597" s="5" t="s">
        <v>125</v>
      </c>
      <c r="F597" s="51" t="s">
        <v>623</v>
      </c>
      <c r="G597" s="4">
        <v>249</v>
      </c>
      <c r="H597" s="10">
        <v>6.0240963855420002</v>
      </c>
      <c r="I597" s="1">
        <v>49.397590361445999</v>
      </c>
      <c r="J597" s="1">
        <v>1.204819277108</v>
      </c>
      <c r="K597" s="1">
        <v>21.285140562249001</v>
      </c>
      <c r="L597" s="1">
        <v>22.088353413655</v>
      </c>
      <c r="M597" s="1">
        <v>44.578313253011999</v>
      </c>
      <c r="N597" s="15" t="s">
        <v>160</v>
      </c>
    </row>
    <row r="598" spans="4:14" x14ac:dyDescent="0.2">
      <c r="D598" s="59"/>
      <c r="E598" s="5" t="s">
        <v>126</v>
      </c>
      <c r="F598" s="51" t="s">
        <v>623</v>
      </c>
      <c r="G598" s="4">
        <v>279</v>
      </c>
      <c r="H598" s="10">
        <v>6.0931899641580003</v>
      </c>
      <c r="I598" s="1">
        <v>50.896057347670002</v>
      </c>
      <c r="J598" s="1">
        <v>1.0752688172039999</v>
      </c>
      <c r="K598" s="1">
        <v>18.279569892472999</v>
      </c>
      <c r="L598" s="1">
        <v>23.655913978495001</v>
      </c>
      <c r="M598" s="1">
        <v>43.010752688171998</v>
      </c>
      <c r="N598" s="15" t="s">
        <v>160</v>
      </c>
    </row>
    <row r="599" spans="4:14" ht="26" x14ac:dyDescent="0.2">
      <c r="D599" s="59"/>
      <c r="E599" s="5" t="s">
        <v>127</v>
      </c>
      <c r="F599" s="51" t="s">
        <v>623</v>
      </c>
      <c r="G599" s="4">
        <v>195</v>
      </c>
      <c r="H599" s="10">
        <v>6.1538461538459996</v>
      </c>
      <c r="I599" s="1">
        <v>58.461538461537998</v>
      </c>
      <c r="J599" s="1">
        <v>0.51282051282100005</v>
      </c>
      <c r="K599" s="1">
        <v>21.025641025641001</v>
      </c>
      <c r="L599" s="1">
        <v>13.846153846153999</v>
      </c>
      <c r="M599" s="1">
        <v>35.384615384615003</v>
      </c>
      <c r="N599" s="15" t="s">
        <v>160</v>
      </c>
    </row>
    <row r="600" spans="4:14" x14ac:dyDescent="0.2">
      <c r="D600" s="59"/>
      <c r="E600" s="5" t="s">
        <v>36</v>
      </c>
      <c r="F600" s="51" t="s">
        <v>624</v>
      </c>
      <c r="G600" s="4">
        <v>24</v>
      </c>
      <c r="H600" s="10">
        <v>16.666666666666998</v>
      </c>
      <c r="I600" s="1">
        <v>37.5</v>
      </c>
      <c r="J600" s="2" t="s">
        <v>160</v>
      </c>
      <c r="K600" s="1">
        <v>20.833333333333002</v>
      </c>
      <c r="L600" s="1">
        <v>25</v>
      </c>
      <c r="M600" s="1">
        <v>45.833333333333002</v>
      </c>
      <c r="N600" s="15" t="s">
        <v>160</v>
      </c>
    </row>
    <row r="601" spans="4:14" x14ac:dyDescent="0.2">
      <c r="D601" s="59"/>
      <c r="E601" s="5" t="s">
        <v>128</v>
      </c>
      <c r="F601" s="51" t="s">
        <v>624</v>
      </c>
      <c r="G601" s="4">
        <v>14</v>
      </c>
      <c r="H601" s="10">
        <v>21.428571428571001</v>
      </c>
      <c r="I601" s="1">
        <v>35.714285714286</v>
      </c>
      <c r="J601" s="2" t="s">
        <v>160</v>
      </c>
      <c r="K601" s="1">
        <v>21.428571428571001</v>
      </c>
      <c r="L601" s="1">
        <v>21.428571428571001</v>
      </c>
      <c r="M601" s="1">
        <v>42.857142857143003</v>
      </c>
      <c r="N601" s="15" t="s">
        <v>160</v>
      </c>
    </row>
    <row r="602" spans="4:14" x14ac:dyDescent="0.2">
      <c r="D602" s="59"/>
      <c r="E602" s="5" t="s">
        <v>23</v>
      </c>
      <c r="F602" s="51" t="s">
        <v>624</v>
      </c>
      <c r="G602" s="4">
        <v>4</v>
      </c>
      <c r="H602" s="17" t="s">
        <v>160</v>
      </c>
      <c r="I602" s="1">
        <v>75</v>
      </c>
      <c r="J602" s="2" t="s">
        <v>160</v>
      </c>
      <c r="K602" s="2" t="s">
        <v>160</v>
      </c>
      <c r="L602" s="1">
        <v>25</v>
      </c>
      <c r="M602" s="1">
        <v>25</v>
      </c>
      <c r="N602" s="15" t="s">
        <v>160</v>
      </c>
    </row>
    <row r="603" spans="4:14" x14ac:dyDescent="0.2">
      <c r="D603" s="58" t="s">
        <v>129</v>
      </c>
      <c r="E603" s="7" t="s">
        <v>130</v>
      </c>
      <c r="F603" s="50" t="s">
        <v>623</v>
      </c>
      <c r="G603" s="6">
        <v>544</v>
      </c>
      <c r="H603" s="14">
        <v>5.6985294117649996</v>
      </c>
      <c r="I603" s="3">
        <v>57.904411764705998</v>
      </c>
      <c r="J603" s="3">
        <v>0.73529411764700003</v>
      </c>
      <c r="K603" s="3">
        <v>13.602941176471001</v>
      </c>
      <c r="L603" s="3">
        <v>22.058823529411999</v>
      </c>
      <c r="M603" s="3">
        <v>36.397058823529001</v>
      </c>
      <c r="N603" s="19" t="s">
        <v>160</v>
      </c>
    </row>
    <row r="604" spans="4:14" x14ac:dyDescent="0.2">
      <c r="D604" s="59"/>
      <c r="E604" s="5" t="s">
        <v>131</v>
      </c>
      <c r="F604" s="51" t="s">
        <v>623</v>
      </c>
      <c r="G604" s="4">
        <v>411</v>
      </c>
      <c r="H604" s="10">
        <v>7.5425790754259996</v>
      </c>
      <c r="I604" s="1">
        <v>44.768856447688997</v>
      </c>
      <c r="J604" s="1">
        <v>1.459854014599</v>
      </c>
      <c r="K604" s="1">
        <v>22.141119221411</v>
      </c>
      <c r="L604" s="1">
        <v>24.087591240876002</v>
      </c>
      <c r="M604" s="1">
        <v>47.688564476886</v>
      </c>
      <c r="N604" s="15" t="s">
        <v>160</v>
      </c>
    </row>
    <row r="605" spans="4:14" x14ac:dyDescent="0.2">
      <c r="D605" s="59"/>
      <c r="E605" s="5" t="s">
        <v>132</v>
      </c>
      <c r="F605" s="51" t="s">
        <v>623</v>
      </c>
      <c r="G605" s="4">
        <v>65</v>
      </c>
      <c r="H605" s="10">
        <v>9.2307692307690008</v>
      </c>
      <c r="I605" s="1">
        <v>40</v>
      </c>
      <c r="J605" s="1">
        <v>3.0769230769229998</v>
      </c>
      <c r="K605" s="1">
        <v>24.615384615385</v>
      </c>
      <c r="L605" s="1">
        <v>21.538461538461998</v>
      </c>
      <c r="M605" s="1">
        <v>49.230769230768999</v>
      </c>
      <c r="N605" s="8">
        <v>1.538461538462</v>
      </c>
    </row>
    <row r="606" spans="4:14" x14ac:dyDescent="0.2">
      <c r="D606" s="59"/>
      <c r="E606" s="5" t="s">
        <v>133</v>
      </c>
      <c r="F606" s="51" t="s">
        <v>624</v>
      </c>
      <c r="G606" s="4">
        <v>21</v>
      </c>
      <c r="H606" s="10">
        <v>19.047619047619001</v>
      </c>
      <c r="I606" s="1">
        <v>38.095238095238003</v>
      </c>
      <c r="J606" s="2" t="s">
        <v>160</v>
      </c>
      <c r="K606" s="1">
        <v>19.047619047619001</v>
      </c>
      <c r="L606" s="1">
        <v>23.809523809523998</v>
      </c>
      <c r="M606" s="1">
        <v>42.857142857143003</v>
      </c>
      <c r="N606" s="15" t="s">
        <v>160</v>
      </c>
    </row>
    <row r="607" spans="4:14" x14ac:dyDescent="0.2">
      <c r="D607" s="59"/>
      <c r="E607" s="5" t="s">
        <v>23</v>
      </c>
      <c r="F607" s="51" t="s">
        <v>624</v>
      </c>
      <c r="G607" s="4">
        <v>2</v>
      </c>
      <c r="H607" s="17" t="s">
        <v>160</v>
      </c>
      <c r="I607" s="1">
        <v>100</v>
      </c>
      <c r="J607" s="2" t="s">
        <v>160</v>
      </c>
      <c r="K607" s="2" t="s">
        <v>160</v>
      </c>
      <c r="L607" s="2" t="s">
        <v>160</v>
      </c>
      <c r="M607" s="2" t="s">
        <v>160</v>
      </c>
      <c r="N607" s="15" t="s">
        <v>160</v>
      </c>
    </row>
    <row r="608" spans="4:14" x14ac:dyDescent="0.2">
      <c r="D608" s="59"/>
      <c r="E608" s="5" t="s">
        <v>134</v>
      </c>
      <c r="F608" s="51" t="s">
        <v>623</v>
      </c>
      <c r="G608" s="4">
        <v>955</v>
      </c>
      <c r="H608" s="10">
        <v>6.4921465968590004</v>
      </c>
      <c r="I608" s="1">
        <v>52.251308900524002</v>
      </c>
      <c r="J608" s="1">
        <v>1.0471204188479999</v>
      </c>
      <c r="K608" s="1">
        <v>17.277486910994998</v>
      </c>
      <c r="L608" s="1">
        <v>22.931937172775001</v>
      </c>
      <c r="M608" s="1">
        <v>41.256544502617999</v>
      </c>
      <c r="N608" s="15" t="s">
        <v>160</v>
      </c>
    </row>
    <row r="609" spans="4:14" x14ac:dyDescent="0.2">
      <c r="D609" s="59"/>
      <c r="E609" s="5" t="s">
        <v>135</v>
      </c>
      <c r="F609" s="51" t="s">
        <v>623</v>
      </c>
      <c r="G609" s="4">
        <v>86</v>
      </c>
      <c r="H609" s="10">
        <v>11.627906976744001</v>
      </c>
      <c r="I609" s="1">
        <v>39.534883720929997</v>
      </c>
      <c r="J609" s="1">
        <v>2.3255813953489999</v>
      </c>
      <c r="K609" s="1">
        <v>23.255813953488001</v>
      </c>
      <c r="L609" s="1">
        <v>22.093023255814</v>
      </c>
      <c r="M609" s="1">
        <v>47.674418604651002</v>
      </c>
      <c r="N609" s="8">
        <v>1.1627906976739999</v>
      </c>
    </row>
    <row r="610" spans="4:14" x14ac:dyDescent="0.2">
      <c r="D610" s="58" t="s">
        <v>136</v>
      </c>
      <c r="E610" s="7" t="s">
        <v>137</v>
      </c>
      <c r="F610" s="50" t="s">
        <v>623</v>
      </c>
      <c r="G610" s="6">
        <v>421</v>
      </c>
      <c r="H610" s="14">
        <v>6.650831353919</v>
      </c>
      <c r="I610" s="3">
        <v>46.318289786222998</v>
      </c>
      <c r="J610" s="3">
        <v>1.187648456057</v>
      </c>
      <c r="K610" s="3">
        <v>21.615201900237999</v>
      </c>
      <c r="L610" s="3">
        <v>24.228028503562999</v>
      </c>
      <c r="M610" s="3">
        <v>47.030878859856998</v>
      </c>
      <c r="N610" s="19" t="s">
        <v>160</v>
      </c>
    </row>
    <row r="611" spans="4:14" x14ac:dyDescent="0.2">
      <c r="D611" s="59"/>
      <c r="E611" s="5" t="s">
        <v>138</v>
      </c>
      <c r="F611" s="51" t="s">
        <v>623</v>
      </c>
      <c r="G611" s="4">
        <v>362</v>
      </c>
      <c r="H611" s="10">
        <v>7.1823204419889999</v>
      </c>
      <c r="I611" s="1">
        <v>54.696132596684997</v>
      </c>
      <c r="J611" s="1">
        <v>1.1049723756909999</v>
      </c>
      <c r="K611" s="1">
        <v>14.088397790055</v>
      </c>
      <c r="L611" s="1">
        <v>22.928176795580001</v>
      </c>
      <c r="M611" s="1">
        <v>38.121546961325997</v>
      </c>
      <c r="N611" s="15" t="s">
        <v>160</v>
      </c>
    </row>
    <row r="612" spans="4:14" x14ac:dyDescent="0.2">
      <c r="D612" s="59"/>
      <c r="E612" s="5" t="s">
        <v>139</v>
      </c>
      <c r="F612" s="51" t="s">
        <v>623</v>
      </c>
      <c r="G612" s="4">
        <v>175</v>
      </c>
      <c r="H612" s="10">
        <v>4.5714285714290002</v>
      </c>
      <c r="I612" s="1">
        <v>58.857142857143003</v>
      </c>
      <c r="J612" s="1">
        <v>1.142857142857</v>
      </c>
      <c r="K612" s="1">
        <v>16.571428571428999</v>
      </c>
      <c r="L612" s="1">
        <v>18.857142857143</v>
      </c>
      <c r="M612" s="1">
        <v>36.571428571429003</v>
      </c>
      <c r="N612" s="15" t="s">
        <v>160</v>
      </c>
    </row>
    <row r="613" spans="4:14" x14ac:dyDescent="0.2">
      <c r="D613" s="59"/>
      <c r="E613" s="5" t="s">
        <v>128</v>
      </c>
      <c r="F613" s="51" t="s">
        <v>623</v>
      </c>
      <c r="G613" s="4">
        <v>60</v>
      </c>
      <c r="H613" s="10">
        <v>6.666666666667</v>
      </c>
      <c r="I613" s="1">
        <v>43.333333333333002</v>
      </c>
      <c r="J613" s="1">
        <v>1.666666666667</v>
      </c>
      <c r="K613" s="1">
        <v>16.666666666666998</v>
      </c>
      <c r="L613" s="1">
        <v>30</v>
      </c>
      <c r="M613" s="1">
        <v>48.333333333333002</v>
      </c>
      <c r="N613" s="8">
        <v>1.666666666667</v>
      </c>
    </row>
    <row r="614" spans="4:14" x14ac:dyDescent="0.2">
      <c r="D614" s="59"/>
      <c r="E614" s="5" t="s">
        <v>23</v>
      </c>
      <c r="F614" s="51" t="s">
        <v>624</v>
      </c>
      <c r="G614" s="4">
        <v>25</v>
      </c>
      <c r="H614" s="10">
        <v>24</v>
      </c>
      <c r="I614" s="1">
        <v>52</v>
      </c>
      <c r="J614" s="2" t="s">
        <v>160</v>
      </c>
      <c r="K614" s="1">
        <v>16</v>
      </c>
      <c r="L614" s="1">
        <v>8</v>
      </c>
      <c r="M614" s="1">
        <v>24</v>
      </c>
      <c r="N614" s="15" t="s">
        <v>160</v>
      </c>
    </row>
    <row r="615" spans="4:14" ht="26" x14ac:dyDescent="0.2">
      <c r="D615" s="58" t="s">
        <v>140</v>
      </c>
      <c r="E615" s="7" t="s">
        <v>141</v>
      </c>
      <c r="F615" s="50" t="s">
        <v>624</v>
      </c>
      <c r="G615" s="6">
        <v>12</v>
      </c>
      <c r="H615" s="14">
        <v>16.666666666666998</v>
      </c>
      <c r="I615" s="3">
        <v>50</v>
      </c>
      <c r="J615" s="3">
        <v>8.333333333333</v>
      </c>
      <c r="K615" s="3">
        <v>25</v>
      </c>
      <c r="L615" s="9" t="s">
        <v>160</v>
      </c>
      <c r="M615" s="3">
        <v>33.333333333333002</v>
      </c>
      <c r="N615" s="19" t="s">
        <v>160</v>
      </c>
    </row>
    <row r="616" spans="4:14" ht="26" x14ac:dyDescent="0.2">
      <c r="D616" s="59"/>
      <c r="E616" s="5" t="s">
        <v>142</v>
      </c>
      <c r="F616" s="51" t="s">
        <v>623</v>
      </c>
      <c r="G616" s="4">
        <v>87</v>
      </c>
      <c r="H616" s="10">
        <v>13.793103448276</v>
      </c>
      <c r="I616" s="1">
        <v>49.425287356322002</v>
      </c>
      <c r="J616" s="1">
        <v>1.149425287356</v>
      </c>
      <c r="K616" s="1">
        <v>27.586206896552</v>
      </c>
      <c r="L616" s="1">
        <v>8.0459770114939992</v>
      </c>
      <c r="M616" s="1">
        <v>36.781609195401998</v>
      </c>
      <c r="N616" s="15" t="s">
        <v>160</v>
      </c>
    </row>
    <row r="617" spans="4:14" ht="26" x14ac:dyDescent="0.2">
      <c r="D617" s="59"/>
      <c r="E617" s="5" t="s">
        <v>143</v>
      </c>
      <c r="F617" s="51" t="s">
        <v>623</v>
      </c>
      <c r="G617" s="4">
        <v>67</v>
      </c>
      <c r="H617" s="10">
        <v>5.9701492537309999</v>
      </c>
      <c r="I617" s="1">
        <v>49.253731343284002</v>
      </c>
      <c r="J617" s="1">
        <v>1.492537313433</v>
      </c>
      <c r="K617" s="1">
        <v>23.880597014925002</v>
      </c>
      <c r="L617" s="1">
        <v>19.402985074627001</v>
      </c>
      <c r="M617" s="1">
        <v>44.776119402985003</v>
      </c>
      <c r="N617" s="15" t="s">
        <v>160</v>
      </c>
    </row>
    <row r="618" spans="4:14" ht="26" x14ac:dyDescent="0.2">
      <c r="D618" s="59"/>
      <c r="E618" s="5" t="s">
        <v>144</v>
      </c>
      <c r="F618" s="51" t="s">
        <v>623</v>
      </c>
      <c r="G618" s="4">
        <v>78</v>
      </c>
      <c r="H618" s="10">
        <v>3.8461538461539999</v>
      </c>
      <c r="I618" s="1">
        <v>56.410256410255997</v>
      </c>
      <c r="J618" s="1">
        <v>2.564102564103</v>
      </c>
      <c r="K618" s="1">
        <v>19.230769230768999</v>
      </c>
      <c r="L618" s="1">
        <v>17.948717948717999</v>
      </c>
      <c r="M618" s="1">
        <v>39.74358974359</v>
      </c>
      <c r="N618" s="15" t="s">
        <v>160</v>
      </c>
    </row>
    <row r="619" spans="4:14" ht="26" x14ac:dyDescent="0.2">
      <c r="D619" s="59"/>
      <c r="E619" s="5" t="s">
        <v>145</v>
      </c>
      <c r="F619" s="51" t="s">
        <v>623</v>
      </c>
      <c r="G619" s="4">
        <v>735</v>
      </c>
      <c r="H619" s="10">
        <v>5.986394557823</v>
      </c>
      <c r="I619" s="1">
        <v>52.925170068027001</v>
      </c>
      <c r="J619" s="1">
        <v>0.95238095238099996</v>
      </c>
      <c r="K619" s="1">
        <v>17.823129251701001</v>
      </c>
      <c r="L619" s="1">
        <v>22.312925170067999</v>
      </c>
      <c r="M619" s="1">
        <v>41.088435374150002</v>
      </c>
      <c r="N619" s="15" t="s">
        <v>160</v>
      </c>
    </row>
    <row r="620" spans="4:14" ht="26" x14ac:dyDescent="0.2">
      <c r="D620" s="59"/>
      <c r="E620" s="5" t="s">
        <v>146</v>
      </c>
      <c r="F620" s="51" t="s">
        <v>623</v>
      </c>
      <c r="G620" s="4">
        <v>751</v>
      </c>
      <c r="H620" s="10">
        <v>6.3914780292940003</v>
      </c>
      <c r="I620" s="1">
        <v>52.463382157124002</v>
      </c>
      <c r="J620" s="1">
        <v>1.1984021304929999</v>
      </c>
      <c r="K620" s="1">
        <v>17.976031957389999</v>
      </c>
      <c r="L620" s="1">
        <v>21.970705725698998</v>
      </c>
      <c r="M620" s="1">
        <v>41.145139813581999</v>
      </c>
      <c r="N620" s="15" t="s">
        <v>160</v>
      </c>
    </row>
    <row r="621" spans="4:14" ht="26" x14ac:dyDescent="0.2">
      <c r="D621" s="59"/>
      <c r="E621" s="5" t="s">
        <v>147</v>
      </c>
      <c r="F621" s="51" t="s">
        <v>623</v>
      </c>
      <c r="G621" s="4">
        <v>587</v>
      </c>
      <c r="H621" s="10">
        <v>4.5996592844970001</v>
      </c>
      <c r="I621" s="1">
        <v>54.514480408859001</v>
      </c>
      <c r="J621" s="1">
        <v>0.851788756388</v>
      </c>
      <c r="K621" s="1">
        <v>18.057921635433999</v>
      </c>
      <c r="L621" s="1">
        <v>21.805792163543</v>
      </c>
      <c r="M621" s="1">
        <v>40.715502555366001</v>
      </c>
      <c r="N621" s="8">
        <v>0.17035775127800001</v>
      </c>
    </row>
    <row r="622" spans="4:14" x14ac:dyDescent="0.2">
      <c r="D622" s="59"/>
      <c r="E622" s="5" t="s">
        <v>148</v>
      </c>
      <c r="F622" s="51" t="s">
        <v>623</v>
      </c>
      <c r="G622" s="4">
        <v>187</v>
      </c>
      <c r="H622" s="10">
        <v>2.1390374331549999</v>
      </c>
      <c r="I622" s="1">
        <v>77.540106951872005</v>
      </c>
      <c r="J622" s="1">
        <v>1.069518716578</v>
      </c>
      <c r="K622" s="1">
        <v>8.0213903743320003</v>
      </c>
      <c r="L622" s="1">
        <v>11.229946524063999</v>
      </c>
      <c r="M622" s="1">
        <v>20.320855614972999</v>
      </c>
      <c r="N622" s="15" t="s">
        <v>160</v>
      </c>
    </row>
    <row r="623" spans="4:14" ht="26" x14ac:dyDescent="0.2">
      <c r="D623" s="59"/>
      <c r="E623" s="5" t="s">
        <v>149</v>
      </c>
      <c r="F623" s="51" t="s">
        <v>623</v>
      </c>
      <c r="G623" s="4">
        <v>75</v>
      </c>
      <c r="H623" s="10">
        <v>10.666666666667</v>
      </c>
      <c r="I623" s="1">
        <v>40</v>
      </c>
      <c r="J623" s="1">
        <v>1.333333333333</v>
      </c>
      <c r="K623" s="1">
        <v>21.333333333333002</v>
      </c>
      <c r="L623" s="1">
        <v>26.666666666666998</v>
      </c>
      <c r="M623" s="1">
        <v>49.333333333333002</v>
      </c>
      <c r="N623" s="15" t="s">
        <v>160</v>
      </c>
    </row>
    <row r="624" spans="4:14" ht="26" x14ac:dyDescent="0.2">
      <c r="D624" s="59"/>
      <c r="E624" s="5" t="s">
        <v>150</v>
      </c>
      <c r="F624" s="51" t="s">
        <v>623</v>
      </c>
      <c r="G624" s="4">
        <v>66</v>
      </c>
      <c r="H624" s="10">
        <v>9.0909090909089993</v>
      </c>
      <c r="I624" s="1">
        <v>56.060606060605998</v>
      </c>
      <c r="J624" s="1">
        <v>1.5151515151520001</v>
      </c>
      <c r="K624" s="1">
        <v>16.666666666666998</v>
      </c>
      <c r="L624" s="1">
        <v>16.666666666666998</v>
      </c>
      <c r="M624" s="1">
        <v>34.848484848485</v>
      </c>
      <c r="N624" s="15" t="s">
        <v>160</v>
      </c>
    </row>
    <row r="625" spans="2:22" ht="26" x14ac:dyDescent="0.2">
      <c r="D625" s="59"/>
      <c r="E625" s="5" t="s">
        <v>151</v>
      </c>
      <c r="F625" s="51" t="s">
        <v>624</v>
      </c>
      <c r="G625" s="4">
        <v>12</v>
      </c>
      <c r="H625" s="10">
        <v>16.666666666666998</v>
      </c>
      <c r="I625" s="1">
        <v>25</v>
      </c>
      <c r="J625" s="2" t="s">
        <v>160</v>
      </c>
      <c r="K625" s="1">
        <v>25</v>
      </c>
      <c r="L625" s="1">
        <v>33.333333333333002</v>
      </c>
      <c r="M625" s="1">
        <v>58.333333333333002</v>
      </c>
      <c r="N625" s="15" t="s">
        <v>160</v>
      </c>
    </row>
    <row r="626" spans="2:22" ht="26" x14ac:dyDescent="0.2">
      <c r="D626" s="59"/>
      <c r="E626" s="5" t="s">
        <v>152</v>
      </c>
      <c r="F626" s="51" t="s">
        <v>623</v>
      </c>
      <c r="G626" s="4">
        <v>443</v>
      </c>
      <c r="H626" s="10">
        <v>7.2234762979680003</v>
      </c>
      <c r="I626" s="1">
        <v>53.273137697517001</v>
      </c>
      <c r="J626" s="1">
        <v>0.90293453724600004</v>
      </c>
      <c r="K626" s="1">
        <v>19.187358916478999</v>
      </c>
      <c r="L626" s="1">
        <v>19.187358916478999</v>
      </c>
      <c r="M626" s="1">
        <v>39.277652370203</v>
      </c>
      <c r="N626" s="8">
        <v>0.225733634312</v>
      </c>
    </row>
    <row r="627" spans="2:22" x14ac:dyDescent="0.2">
      <c r="D627" s="59"/>
      <c r="E627" s="5" t="s">
        <v>153</v>
      </c>
      <c r="F627" s="51" t="s">
        <v>623</v>
      </c>
      <c r="G627" s="4">
        <v>80</v>
      </c>
      <c r="H627" s="10">
        <v>7.5</v>
      </c>
      <c r="I627" s="1">
        <v>51.25</v>
      </c>
      <c r="J627" s="1">
        <v>1.25</v>
      </c>
      <c r="K627" s="1">
        <v>23.75</v>
      </c>
      <c r="L627" s="1">
        <v>16.25</v>
      </c>
      <c r="M627" s="1">
        <v>41.25</v>
      </c>
      <c r="N627" s="15" t="s">
        <v>160</v>
      </c>
    </row>
    <row r="628" spans="2:22" ht="26" x14ac:dyDescent="0.2">
      <c r="D628" s="59"/>
      <c r="E628" s="5" t="s">
        <v>154</v>
      </c>
      <c r="F628" s="51" t="s">
        <v>623</v>
      </c>
      <c r="G628" s="4">
        <v>123</v>
      </c>
      <c r="H628" s="10">
        <v>9.7560975609760003</v>
      </c>
      <c r="I628" s="1">
        <v>47.154471544715001</v>
      </c>
      <c r="J628" s="1">
        <v>0.81300813008100004</v>
      </c>
      <c r="K628" s="1">
        <v>16.260162601626</v>
      </c>
      <c r="L628" s="1">
        <v>26.016260162601998</v>
      </c>
      <c r="M628" s="1">
        <v>43.089430894308997</v>
      </c>
      <c r="N628" s="15" t="s">
        <v>160</v>
      </c>
    </row>
    <row r="629" spans="2:22" x14ac:dyDescent="0.2">
      <c r="D629" s="59"/>
      <c r="E629" s="5" t="s">
        <v>23</v>
      </c>
      <c r="F629" s="51" t="s">
        <v>624</v>
      </c>
      <c r="G629" s="4">
        <v>10</v>
      </c>
      <c r="H629" s="10">
        <v>10</v>
      </c>
      <c r="I629" s="1">
        <v>50</v>
      </c>
      <c r="J629" s="1">
        <v>10</v>
      </c>
      <c r="K629" s="1">
        <v>20</v>
      </c>
      <c r="L629" s="1">
        <v>10</v>
      </c>
      <c r="M629" s="1">
        <v>40</v>
      </c>
      <c r="N629" s="15" t="s">
        <v>160</v>
      </c>
    </row>
    <row r="630" spans="2:22" ht="26" x14ac:dyDescent="0.2">
      <c r="D630" s="59"/>
      <c r="E630" s="5" t="s">
        <v>155</v>
      </c>
      <c r="F630" s="51" t="s">
        <v>623</v>
      </c>
      <c r="G630" s="4">
        <v>910</v>
      </c>
      <c r="H630" s="10">
        <v>6.4835164835160004</v>
      </c>
      <c r="I630" s="1">
        <v>51.868131868131996</v>
      </c>
      <c r="J630" s="1">
        <v>1.098901098901</v>
      </c>
      <c r="K630" s="1">
        <v>17.912087912088001</v>
      </c>
      <c r="L630" s="1">
        <v>22.527472527473002</v>
      </c>
      <c r="M630" s="1">
        <v>41.538461538462002</v>
      </c>
      <c r="N630" s="8">
        <v>0.10989010989</v>
      </c>
    </row>
    <row r="631" spans="2:22" ht="26" x14ac:dyDescent="0.2">
      <c r="D631" s="59"/>
      <c r="E631" s="5" t="s">
        <v>156</v>
      </c>
      <c r="F631" s="51" t="s">
        <v>623</v>
      </c>
      <c r="G631" s="4">
        <v>98</v>
      </c>
      <c r="H631" s="10">
        <v>14.285714285714</v>
      </c>
      <c r="I631" s="1">
        <v>48.979591836734997</v>
      </c>
      <c r="J631" s="1">
        <v>2.040816326531</v>
      </c>
      <c r="K631" s="1">
        <v>27.551020408163001</v>
      </c>
      <c r="L631" s="1">
        <v>7.1428571428570002</v>
      </c>
      <c r="M631" s="1">
        <v>36.734693877551003</v>
      </c>
      <c r="N631" s="15" t="s">
        <v>160</v>
      </c>
    </row>
    <row r="632" spans="2:22" ht="26" x14ac:dyDescent="0.2">
      <c r="D632" s="59"/>
      <c r="E632" s="5" t="s">
        <v>157</v>
      </c>
      <c r="F632" s="51" t="s">
        <v>623</v>
      </c>
      <c r="G632" s="4">
        <v>134</v>
      </c>
      <c r="H632" s="10">
        <v>4.477611940299</v>
      </c>
      <c r="I632" s="1">
        <v>52.985074626866002</v>
      </c>
      <c r="J632" s="1">
        <v>2.238805970149</v>
      </c>
      <c r="K632" s="1">
        <v>21.641791044775999</v>
      </c>
      <c r="L632" s="1">
        <v>18.656716417910001</v>
      </c>
      <c r="M632" s="1">
        <v>42.537313432836001</v>
      </c>
      <c r="N632" s="15" t="s">
        <v>160</v>
      </c>
    </row>
    <row r="633" spans="2:22" ht="26" x14ac:dyDescent="0.2">
      <c r="D633" s="59"/>
      <c r="E633" s="5" t="s">
        <v>158</v>
      </c>
      <c r="F633" s="51" t="s">
        <v>623</v>
      </c>
      <c r="G633" s="4">
        <v>812</v>
      </c>
      <c r="H633" s="10">
        <v>6.1576354679799996</v>
      </c>
      <c r="I633" s="1">
        <v>51.970443349753999</v>
      </c>
      <c r="J633" s="1">
        <v>1.1083743842360001</v>
      </c>
      <c r="K633" s="1">
        <v>18.103448275862</v>
      </c>
      <c r="L633" s="1">
        <v>22.536945812808</v>
      </c>
      <c r="M633" s="1">
        <v>41.748768472906001</v>
      </c>
      <c r="N633" s="8">
        <v>0.12315270936</v>
      </c>
    </row>
    <row r="634" spans="2:22" ht="26" x14ac:dyDescent="0.2">
      <c r="D634" s="60"/>
      <c r="E634" s="30" t="s">
        <v>159</v>
      </c>
      <c r="F634" s="52" t="s">
        <v>623</v>
      </c>
      <c r="G634" s="21">
        <v>136</v>
      </c>
      <c r="H634" s="36">
        <v>8.8235294117649996</v>
      </c>
      <c r="I634" s="18">
        <v>47.058823529412003</v>
      </c>
      <c r="J634" s="18">
        <v>0.73529411764700003</v>
      </c>
      <c r="K634" s="18">
        <v>19.117647058824002</v>
      </c>
      <c r="L634" s="18">
        <v>24.264705882352999</v>
      </c>
      <c r="M634" s="18">
        <v>44.117647058823998</v>
      </c>
      <c r="N634" s="42" t="s">
        <v>160</v>
      </c>
    </row>
    <row r="635" spans="2:22" x14ac:dyDescent="0.2">
      <c r="D635" s="45" t="s">
        <v>625</v>
      </c>
    </row>
    <row r="636" spans="2:22" x14ac:dyDescent="0.2">
      <c r="B636" s="24" t="str">
        <f xml:space="preserve"> HYPERLINK("#'目次'!B11", "[5]")</f>
        <v>[5]</v>
      </c>
      <c r="C636" s="61" t="s">
        <v>193</v>
      </c>
      <c r="D636" s="62"/>
      <c r="E636" s="62"/>
      <c r="F636" s="62"/>
      <c r="G636" s="62"/>
      <c r="H636" s="62"/>
      <c r="I636" s="62"/>
      <c r="J636" s="62"/>
      <c r="K636" s="62"/>
      <c r="L636" s="62"/>
      <c r="M636" s="62"/>
      <c r="N636" s="62"/>
      <c r="O636" s="62"/>
      <c r="P636" s="62"/>
      <c r="Q636" s="62"/>
      <c r="R636" s="62"/>
      <c r="S636" s="62"/>
      <c r="T636" s="62"/>
      <c r="U636" s="62"/>
      <c r="V636" s="62"/>
    </row>
    <row r="639" spans="2:22" x14ac:dyDescent="0.2">
      <c r="C639" s="61" t="s">
        <v>13</v>
      </c>
      <c r="D639" s="62"/>
      <c r="E639" s="62"/>
      <c r="F639" s="62"/>
      <c r="G639" s="62"/>
      <c r="H639" s="62"/>
      <c r="I639" s="62"/>
      <c r="J639" s="62"/>
      <c r="K639" s="62"/>
      <c r="L639" s="62"/>
      <c r="M639" s="62"/>
      <c r="N639" s="62"/>
      <c r="O639" s="62"/>
      <c r="P639" s="62"/>
      <c r="Q639" s="62"/>
      <c r="R639" s="62"/>
      <c r="S639" s="62"/>
      <c r="T639" s="62"/>
      <c r="U639" s="62"/>
      <c r="V639" s="62"/>
    </row>
    <row r="640" spans="2:22" ht="104" x14ac:dyDescent="0.2">
      <c r="D640" s="63"/>
      <c r="E640" s="64"/>
      <c r="F640" s="64"/>
      <c r="G640" s="27" t="s">
        <v>14</v>
      </c>
      <c r="H640" s="26" t="s">
        <v>194</v>
      </c>
      <c r="I640" s="11" t="s">
        <v>195</v>
      </c>
      <c r="J640" s="11" t="s">
        <v>196</v>
      </c>
      <c r="K640" s="11" t="s">
        <v>197</v>
      </c>
      <c r="L640" s="11" t="s">
        <v>198</v>
      </c>
      <c r="M640" s="11" t="s">
        <v>36</v>
      </c>
      <c r="N640" s="20" t="s">
        <v>23</v>
      </c>
    </row>
    <row r="641" spans="4:14" x14ac:dyDescent="0.2">
      <c r="D641" s="65"/>
      <c r="E641" s="66"/>
      <c r="F641" s="66"/>
      <c r="G641" s="22"/>
      <c r="H641" s="31"/>
      <c r="I641" s="12"/>
      <c r="J641" s="12"/>
      <c r="K641" s="12"/>
      <c r="L641" s="12"/>
      <c r="M641" s="12"/>
      <c r="N641" s="29"/>
    </row>
    <row r="642" spans="4:14" x14ac:dyDescent="0.2">
      <c r="D642" s="23"/>
      <c r="E642" s="28" t="s">
        <v>14</v>
      </c>
      <c r="F642" s="49" t="s">
        <v>623</v>
      </c>
      <c r="G642" s="25">
        <v>1043</v>
      </c>
      <c r="H642" s="16">
        <v>40.747842761266</v>
      </c>
      <c r="I642" s="16">
        <v>48.226270373920997</v>
      </c>
      <c r="J642" s="16">
        <v>0.47938638542700002</v>
      </c>
      <c r="K642" s="16">
        <v>6.8072866730579999</v>
      </c>
      <c r="L642" s="16">
        <v>1.342281879195</v>
      </c>
      <c r="M642" s="16">
        <v>1.8216682646210001</v>
      </c>
      <c r="N642" s="34">
        <v>0.57526366251200001</v>
      </c>
    </row>
    <row r="643" spans="4:14" x14ac:dyDescent="0.2">
      <c r="D643" s="58" t="s">
        <v>18</v>
      </c>
      <c r="E643" s="7" t="s">
        <v>19</v>
      </c>
      <c r="F643" s="50" t="s">
        <v>623</v>
      </c>
      <c r="G643" s="6">
        <v>342</v>
      </c>
      <c r="H643" s="14">
        <v>35.380116959063997</v>
      </c>
      <c r="I643" s="3">
        <v>50.877192982456002</v>
      </c>
      <c r="J643" s="3">
        <v>1.461988304094</v>
      </c>
      <c r="K643" s="3">
        <v>9.3567251461990004</v>
      </c>
      <c r="L643" s="3">
        <v>1.1695906432750001</v>
      </c>
      <c r="M643" s="3">
        <v>1.1695906432750001</v>
      </c>
      <c r="N643" s="13">
        <v>0.58479532163699999</v>
      </c>
    </row>
    <row r="644" spans="4:14" ht="26" x14ac:dyDescent="0.2">
      <c r="D644" s="59"/>
      <c r="E644" s="5" t="s">
        <v>20</v>
      </c>
      <c r="F644" s="51" t="s">
        <v>623</v>
      </c>
      <c r="G644" s="4">
        <v>620</v>
      </c>
      <c r="H644" s="10">
        <v>43.064516129032</v>
      </c>
      <c r="I644" s="1">
        <v>47.580645161290001</v>
      </c>
      <c r="J644" s="2" t="s">
        <v>160</v>
      </c>
      <c r="K644" s="1">
        <v>5.3225806451609996</v>
      </c>
      <c r="L644" s="1">
        <v>1.1290322580650001</v>
      </c>
      <c r="M644" s="1">
        <v>2.2580645161290001</v>
      </c>
      <c r="N644" s="8">
        <v>0.64516129032299996</v>
      </c>
    </row>
    <row r="645" spans="4:14" ht="26" x14ac:dyDescent="0.2">
      <c r="D645" s="59"/>
      <c r="E645" s="5" t="s">
        <v>21</v>
      </c>
      <c r="F645" s="51" t="s">
        <v>623</v>
      </c>
      <c r="G645" s="4">
        <v>76</v>
      </c>
      <c r="H645" s="10">
        <v>44.736842105263001</v>
      </c>
      <c r="I645" s="1">
        <v>42.105263157895003</v>
      </c>
      <c r="J645" s="2" t="s">
        <v>160</v>
      </c>
      <c r="K645" s="1">
        <v>7.8947368421049999</v>
      </c>
      <c r="L645" s="1">
        <v>3.947368421053</v>
      </c>
      <c r="M645" s="1">
        <v>1.3157894736839999</v>
      </c>
      <c r="N645" s="15" t="s">
        <v>160</v>
      </c>
    </row>
    <row r="646" spans="4:14" x14ac:dyDescent="0.2">
      <c r="D646" s="59"/>
      <c r="E646" s="5" t="s">
        <v>22</v>
      </c>
      <c r="F646" s="51" t="s">
        <v>624</v>
      </c>
      <c r="G646" s="4">
        <v>2</v>
      </c>
      <c r="H646" s="17" t="s">
        <v>160</v>
      </c>
      <c r="I646" s="1">
        <v>100</v>
      </c>
      <c r="J646" s="2" t="s">
        <v>160</v>
      </c>
      <c r="K646" s="2" t="s">
        <v>160</v>
      </c>
      <c r="L646" s="2" t="s">
        <v>160</v>
      </c>
      <c r="M646" s="2" t="s">
        <v>160</v>
      </c>
      <c r="N646" s="15" t="s">
        <v>160</v>
      </c>
    </row>
    <row r="647" spans="4:14" x14ac:dyDescent="0.2">
      <c r="D647" s="59"/>
      <c r="E647" s="5" t="s">
        <v>23</v>
      </c>
      <c r="F647" s="51" t="s">
        <v>624</v>
      </c>
      <c r="G647" s="4">
        <v>3</v>
      </c>
      <c r="H647" s="10">
        <v>100</v>
      </c>
      <c r="I647" s="2" t="s">
        <v>160</v>
      </c>
      <c r="J647" s="2" t="s">
        <v>160</v>
      </c>
      <c r="K647" s="2" t="s">
        <v>160</v>
      </c>
      <c r="L647" s="2" t="s">
        <v>160</v>
      </c>
      <c r="M647" s="2" t="s">
        <v>160</v>
      </c>
      <c r="N647" s="15" t="s">
        <v>160</v>
      </c>
    </row>
    <row r="648" spans="4:14" x14ac:dyDescent="0.2">
      <c r="D648" s="58" t="s">
        <v>24</v>
      </c>
      <c r="E648" s="7" t="s">
        <v>25</v>
      </c>
      <c r="F648" s="50" t="s">
        <v>623</v>
      </c>
      <c r="G648" s="6">
        <v>765</v>
      </c>
      <c r="H648" s="14">
        <v>41.568627450980003</v>
      </c>
      <c r="I648" s="3">
        <v>48.366013071894997</v>
      </c>
      <c r="J648" s="3">
        <v>0.65359477124200005</v>
      </c>
      <c r="K648" s="3">
        <v>5.4901960784310004</v>
      </c>
      <c r="L648" s="3">
        <v>1.6993464052289999</v>
      </c>
      <c r="M648" s="3">
        <v>1.6993464052289999</v>
      </c>
      <c r="N648" s="13">
        <v>0.52287581699300001</v>
      </c>
    </row>
    <row r="649" spans="4:14" x14ac:dyDescent="0.2">
      <c r="D649" s="59"/>
      <c r="E649" s="5" t="s">
        <v>26</v>
      </c>
      <c r="F649" s="51" t="s">
        <v>623</v>
      </c>
      <c r="G649" s="4">
        <v>796</v>
      </c>
      <c r="H649" s="10">
        <v>38.693467336683</v>
      </c>
      <c r="I649" s="1">
        <v>50.125628140704002</v>
      </c>
      <c r="J649" s="1">
        <v>0.628140703518</v>
      </c>
      <c r="K649" s="1">
        <v>6.4070351758789998</v>
      </c>
      <c r="L649" s="1">
        <v>1.381909547739</v>
      </c>
      <c r="M649" s="1">
        <v>2.0100502512560001</v>
      </c>
      <c r="N649" s="8">
        <v>0.75376884422099999</v>
      </c>
    </row>
    <row r="650" spans="4:14" ht="26" x14ac:dyDescent="0.2">
      <c r="D650" s="59"/>
      <c r="E650" s="5" t="s">
        <v>27</v>
      </c>
      <c r="F650" s="51" t="s">
        <v>623</v>
      </c>
      <c r="G650" s="4">
        <v>683</v>
      </c>
      <c r="H650" s="10">
        <v>39.531478770131997</v>
      </c>
      <c r="I650" s="1">
        <v>50.658857979502002</v>
      </c>
      <c r="J650" s="1">
        <v>0.43923865300100001</v>
      </c>
      <c r="K650" s="1">
        <v>6.1493411420199999</v>
      </c>
      <c r="L650" s="1">
        <v>1.464128843338</v>
      </c>
      <c r="M650" s="1">
        <v>1.464128843338</v>
      </c>
      <c r="N650" s="8">
        <v>0.29282576866799997</v>
      </c>
    </row>
    <row r="651" spans="4:14" x14ac:dyDescent="0.2">
      <c r="D651" s="59"/>
      <c r="E651" s="5" t="s">
        <v>28</v>
      </c>
      <c r="F651" s="51" t="s">
        <v>623</v>
      </c>
      <c r="G651" s="4">
        <v>438</v>
      </c>
      <c r="H651" s="10">
        <v>42.009132420090999</v>
      </c>
      <c r="I651" s="1">
        <v>47.260273972603002</v>
      </c>
      <c r="J651" s="1">
        <v>0.45662100456600002</v>
      </c>
      <c r="K651" s="1">
        <v>6.1643835616439997</v>
      </c>
      <c r="L651" s="1">
        <v>1.826484018265</v>
      </c>
      <c r="M651" s="1">
        <v>1.826484018265</v>
      </c>
      <c r="N651" s="8">
        <v>0.45662100456600002</v>
      </c>
    </row>
    <row r="652" spans="4:14" ht="26" x14ac:dyDescent="0.2">
      <c r="D652" s="59"/>
      <c r="E652" s="5" t="s">
        <v>29</v>
      </c>
      <c r="F652" s="51" t="s">
        <v>623</v>
      </c>
      <c r="G652" s="4">
        <v>680</v>
      </c>
      <c r="H652" s="10">
        <v>36.617647058823998</v>
      </c>
      <c r="I652" s="1">
        <v>52.058823529412003</v>
      </c>
      <c r="J652" s="1">
        <v>0.58823529411800002</v>
      </c>
      <c r="K652" s="1">
        <v>7.0588235294119999</v>
      </c>
      <c r="L652" s="1">
        <v>1.4705882352940001</v>
      </c>
      <c r="M652" s="1">
        <v>1.4705882352940001</v>
      </c>
      <c r="N652" s="8">
        <v>0.73529411764700003</v>
      </c>
    </row>
    <row r="653" spans="4:14" x14ac:dyDescent="0.2">
      <c r="D653" s="59"/>
      <c r="E653" s="5" t="s">
        <v>30</v>
      </c>
      <c r="F653" s="51" t="s">
        <v>623</v>
      </c>
      <c r="G653" s="4">
        <v>242</v>
      </c>
      <c r="H653" s="10">
        <v>38.842975206612003</v>
      </c>
      <c r="I653" s="1">
        <v>50</v>
      </c>
      <c r="J653" s="1">
        <v>0.41322314049600001</v>
      </c>
      <c r="K653" s="1">
        <v>6.6115702479339999</v>
      </c>
      <c r="L653" s="1">
        <v>2.4793388429749998</v>
      </c>
      <c r="M653" s="1">
        <v>1.6528925619829999</v>
      </c>
      <c r="N653" s="15" t="s">
        <v>160</v>
      </c>
    </row>
    <row r="654" spans="4:14" x14ac:dyDescent="0.2">
      <c r="D654" s="59"/>
      <c r="E654" s="5" t="s">
        <v>31</v>
      </c>
      <c r="F654" s="51" t="s">
        <v>623</v>
      </c>
      <c r="G654" s="4">
        <v>609</v>
      </c>
      <c r="H654" s="10">
        <v>38.259441707717997</v>
      </c>
      <c r="I654" s="1">
        <v>50.410509031198998</v>
      </c>
      <c r="J654" s="1">
        <v>0.65681444991799998</v>
      </c>
      <c r="K654" s="1">
        <v>6.7323481116580002</v>
      </c>
      <c r="L654" s="1">
        <v>1.477832512315</v>
      </c>
      <c r="M654" s="1">
        <v>1.6420361247949999</v>
      </c>
      <c r="N654" s="8">
        <v>0.82101806239700004</v>
      </c>
    </row>
    <row r="655" spans="4:14" x14ac:dyDescent="0.2">
      <c r="D655" s="59"/>
      <c r="E655" s="5" t="s">
        <v>32</v>
      </c>
      <c r="F655" s="51" t="s">
        <v>623</v>
      </c>
      <c r="G655" s="4">
        <v>343</v>
      </c>
      <c r="H655" s="10">
        <v>39.941690962099003</v>
      </c>
      <c r="I655" s="1">
        <v>48.688046647230003</v>
      </c>
      <c r="J655" s="1">
        <v>0.87463556851299995</v>
      </c>
      <c r="K655" s="1">
        <v>6.7055393586010004</v>
      </c>
      <c r="L655" s="1">
        <v>1.7492711370259999</v>
      </c>
      <c r="M655" s="1">
        <v>1.1661807580170001</v>
      </c>
      <c r="N655" s="8">
        <v>0.87463556851299995</v>
      </c>
    </row>
    <row r="656" spans="4:14" x14ac:dyDescent="0.2">
      <c r="D656" s="59"/>
      <c r="E656" s="5" t="s">
        <v>33</v>
      </c>
      <c r="F656" s="51" t="s">
        <v>623</v>
      </c>
      <c r="G656" s="4">
        <v>754</v>
      </c>
      <c r="H656" s="10">
        <v>41.777188328911997</v>
      </c>
      <c r="I656" s="1">
        <v>47.877984084881</v>
      </c>
      <c r="J656" s="1">
        <v>0.39787798408500002</v>
      </c>
      <c r="K656" s="1">
        <v>6.1007957559679999</v>
      </c>
      <c r="L656" s="1">
        <v>1.458885941645</v>
      </c>
      <c r="M656" s="1">
        <v>1.8567639257290001</v>
      </c>
      <c r="N656" s="8">
        <v>0.53050397878</v>
      </c>
    </row>
    <row r="657" spans="4:14" x14ac:dyDescent="0.2">
      <c r="D657" s="59"/>
      <c r="E657" s="5" t="s">
        <v>34</v>
      </c>
      <c r="F657" s="51" t="s">
        <v>623</v>
      </c>
      <c r="G657" s="4">
        <v>525</v>
      </c>
      <c r="H657" s="10">
        <v>40.190476190475998</v>
      </c>
      <c r="I657" s="1">
        <v>49.333333333333002</v>
      </c>
      <c r="J657" s="1">
        <v>0.76190476190500001</v>
      </c>
      <c r="K657" s="1">
        <v>6.666666666667</v>
      </c>
      <c r="L657" s="1">
        <v>1.333333333333</v>
      </c>
      <c r="M657" s="1">
        <v>1.333333333333</v>
      </c>
      <c r="N657" s="8">
        <v>0.38095238095200001</v>
      </c>
    </row>
    <row r="658" spans="4:14" x14ac:dyDescent="0.2">
      <c r="D658" s="59"/>
      <c r="E658" s="5" t="s">
        <v>35</v>
      </c>
      <c r="F658" s="51" t="s">
        <v>623</v>
      </c>
      <c r="G658" s="4">
        <v>142</v>
      </c>
      <c r="H658" s="10">
        <v>44.366197183098997</v>
      </c>
      <c r="I658" s="1">
        <v>45.774647887324001</v>
      </c>
      <c r="J658" s="2" t="s">
        <v>160</v>
      </c>
      <c r="K658" s="1">
        <v>7.0422535211269999</v>
      </c>
      <c r="L658" s="1">
        <v>2.112676056338</v>
      </c>
      <c r="M658" s="1">
        <v>0.70422535211299997</v>
      </c>
      <c r="N658" s="15" t="s">
        <v>160</v>
      </c>
    </row>
    <row r="659" spans="4:14" x14ac:dyDescent="0.2">
      <c r="D659" s="59"/>
      <c r="E659" s="5" t="s">
        <v>36</v>
      </c>
      <c r="F659" s="51" t="s">
        <v>624</v>
      </c>
      <c r="G659" s="4">
        <v>18</v>
      </c>
      <c r="H659" s="10">
        <v>66.666666666666998</v>
      </c>
      <c r="I659" s="1">
        <v>16.666666666666998</v>
      </c>
      <c r="J659" s="2" t="s">
        <v>160</v>
      </c>
      <c r="K659" s="2" t="s">
        <v>160</v>
      </c>
      <c r="L659" s="1">
        <v>5.5555555555560003</v>
      </c>
      <c r="M659" s="1">
        <v>11.111111111111001</v>
      </c>
      <c r="N659" s="15" t="s">
        <v>160</v>
      </c>
    </row>
    <row r="660" spans="4:14" x14ac:dyDescent="0.2">
      <c r="D660" s="59"/>
      <c r="E660" s="5" t="s">
        <v>37</v>
      </c>
      <c r="F660" s="51" t="s">
        <v>624</v>
      </c>
      <c r="G660" s="4">
        <v>39</v>
      </c>
      <c r="H660" s="10">
        <v>56.410256410255997</v>
      </c>
      <c r="I660" s="1">
        <v>33.333333333333002</v>
      </c>
      <c r="J660" s="2" t="s">
        <v>160</v>
      </c>
      <c r="K660" s="1">
        <v>5.1282051282049999</v>
      </c>
      <c r="L660" s="2" t="s">
        <v>160</v>
      </c>
      <c r="M660" s="1">
        <v>5.1282051282049999</v>
      </c>
      <c r="N660" s="15" t="s">
        <v>160</v>
      </c>
    </row>
    <row r="661" spans="4:14" x14ac:dyDescent="0.2">
      <c r="D661" s="59"/>
      <c r="E661" s="5" t="s">
        <v>23</v>
      </c>
      <c r="F661" s="51" t="s">
        <v>624</v>
      </c>
      <c r="G661" s="4">
        <v>4</v>
      </c>
      <c r="H661" s="10">
        <v>50</v>
      </c>
      <c r="I661" s="1">
        <v>50</v>
      </c>
      <c r="J661" s="2" t="s">
        <v>160</v>
      </c>
      <c r="K661" s="2" t="s">
        <v>160</v>
      </c>
      <c r="L661" s="2" t="s">
        <v>160</v>
      </c>
      <c r="M661" s="2" t="s">
        <v>160</v>
      </c>
      <c r="N661" s="15" t="s">
        <v>160</v>
      </c>
    </row>
    <row r="662" spans="4:14" ht="26" x14ac:dyDescent="0.2">
      <c r="D662" s="59"/>
      <c r="E662" s="5" t="s">
        <v>38</v>
      </c>
      <c r="F662" s="51" t="s">
        <v>623</v>
      </c>
      <c r="G662" s="4">
        <v>1000</v>
      </c>
      <c r="H662" s="10">
        <v>40.1</v>
      </c>
      <c r="I662" s="1">
        <v>48.8</v>
      </c>
      <c r="J662" s="1">
        <v>0.5</v>
      </c>
      <c r="K662" s="1">
        <v>6.9</v>
      </c>
      <c r="L662" s="1">
        <v>1.4</v>
      </c>
      <c r="M662" s="1">
        <v>1.7</v>
      </c>
      <c r="N662" s="8">
        <v>0.6</v>
      </c>
    </row>
    <row r="663" spans="4:14" ht="26" x14ac:dyDescent="0.2">
      <c r="D663" s="58" t="s">
        <v>39</v>
      </c>
      <c r="E663" s="7" t="s">
        <v>40</v>
      </c>
      <c r="F663" s="50" t="s">
        <v>624</v>
      </c>
      <c r="G663" s="6">
        <v>4</v>
      </c>
      <c r="H663" s="32" t="s">
        <v>160</v>
      </c>
      <c r="I663" s="3">
        <v>75</v>
      </c>
      <c r="J663" s="9" t="s">
        <v>160</v>
      </c>
      <c r="K663" s="3">
        <v>25</v>
      </c>
      <c r="L663" s="9" t="s">
        <v>160</v>
      </c>
      <c r="M663" s="9" t="s">
        <v>160</v>
      </c>
      <c r="N663" s="19" t="s">
        <v>160</v>
      </c>
    </row>
    <row r="664" spans="4:14" ht="26" x14ac:dyDescent="0.2">
      <c r="D664" s="59"/>
      <c r="E664" s="5" t="s">
        <v>41</v>
      </c>
      <c r="F664" s="51" t="s">
        <v>624</v>
      </c>
      <c r="G664" s="4">
        <v>45</v>
      </c>
      <c r="H664" s="10">
        <v>55.555555555555998</v>
      </c>
      <c r="I664" s="1">
        <v>26.666666666666998</v>
      </c>
      <c r="J664" s="2" t="s">
        <v>160</v>
      </c>
      <c r="K664" s="1">
        <v>13.333333333333</v>
      </c>
      <c r="L664" s="1">
        <v>2.2222222222219998</v>
      </c>
      <c r="M664" s="2" t="s">
        <v>160</v>
      </c>
      <c r="N664" s="8">
        <v>2.2222222222219998</v>
      </c>
    </row>
    <row r="665" spans="4:14" ht="26" x14ac:dyDescent="0.2">
      <c r="D665" s="59"/>
      <c r="E665" s="5" t="s">
        <v>42</v>
      </c>
      <c r="F665" s="51" t="s">
        <v>623</v>
      </c>
      <c r="G665" s="4">
        <v>275</v>
      </c>
      <c r="H665" s="10">
        <v>68</v>
      </c>
      <c r="I665" s="1">
        <v>22.545454545455001</v>
      </c>
      <c r="J665" s="2" t="s">
        <v>160</v>
      </c>
      <c r="K665" s="1">
        <v>5.0909090909090002</v>
      </c>
      <c r="L665" s="1">
        <v>1.818181818182</v>
      </c>
      <c r="M665" s="1">
        <v>2.5454545454550002</v>
      </c>
      <c r="N665" s="15" t="s">
        <v>160</v>
      </c>
    </row>
    <row r="666" spans="4:14" ht="26" x14ac:dyDescent="0.2">
      <c r="D666" s="59"/>
      <c r="E666" s="5" t="s">
        <v>43</v>
      </c>
      <c r="F666" s="51" t="s">
        <v>623</v>
      </c>
      <c r="G666" s="4">
        <v>245</v>
      </c>
      <c r="H666" s="10">
        <v>47.755102040815999</v>
      </c>
      <c r="I666" s="1">
        <v>43.673469387754999</v>
      </c>
      <c r="J666" s="1">
        <v>0.408163265306</v>
      </c>
      <c r="K666" s="1">
        <v>6.1224489795919999</v>
      </c>
      <c r="L666" s="2" t="s">
        <v>160</v>
      </c>
      <c r="M666" s="1">
        <v>1.2244897959179999</v>
      </c>
      <c r="N666" s="8">
        <v>0.816326530612</v>
      </c>
    </row>
    <row r="667" spans="4:14" ht="26" x14ac:dyDescent="0.2">
      <c r="D667" s="59"/>
      <c r="E667" s="5" t="s">
        <v>44</v>
      </c>
      <c r="F667" s="51" t="s">
        <v>623</v>
      </c>
      <c r="G667" s="4">
        <v>167</v>
      </c>
      <c r="H667" s="10">
        <v>26.946107784431</v>
      </c>
      <c r="I667" s="1">
        <v>61.676646706587</v>
      </c>
      <c r="J667" s="1">
        <v>0.59880239521</v>
      </c>
      <c r="K667" s="1">
        <v>6.5868263473050002</v>
      </c>
      <c r="L667" s="1">
        <v>1.1976047904189999</v>
      </c>
      <c r="M667" s="1">
        <v>2.3952095808379998</v>
      </c>
      <c r="N667" s="8">
        <v>0.59880239521</v>
      </c>
    </row>
    <row r="668" spans="4:14" ht="26" x14ac:dyDescent="0.2">
      <c r="D668" s="59"/>
      <c r="E668" s="5" t="s">
        <v>45</v>
      </c>
      <c r="F668" s="51" t="s">
        <v>623</v>
      </c>
      <c r="G668" s="4">
        <v>90</v>
      </c>
      <c r="H668" s="10">
        <v>6.666666666667</v>
      </c>
      <c r="I668" s="1">
        <v>83.333333333333002</v>
      </c>
      <c r="J668" s="2" t="s">
        <v>160</v>
      </c>
      <c r="K668" s="1">
        <v>7.7777777777779997</v>
      </c>
      <c r="L668" s="2" t="s">
        <v>160</v>
      </c>
      <c r="M668" s="1">
        <v>1.1111111111109999</v>
      </c>
      <c r="N668" s="8">
        <v>1.1111111111109999</v>
      </c>
    </row>
    <row r="669" spans="4:14" ht="26" x14ac:dyDescent="0.2">
      <c r="D669" s="59"/>
      <c r="E669" s="5" t="s">
        <v>46</v>
      </c>
      <c r="F669" s="51" t="s">
        <v>624</v>
      </c>
      <c r="G669" s="4">
        <v>46</v>
      </c>
      <c r="H669" s="10">
        <v>10.869565217390999</v>
      </c>
      <c r="I669" s="1">
        <v>73.913043478261002</v>
      </c>
      <c r="J669" s="2" t="s">
        <v>160</v>
      </c>
      <c r="K669" s="1">
        <v>8.6956521739130004</v>
      </c>
      <c r="L669" s="1">
        <v>4.3478260869570002</v>
      </c>
      <c r="M669" s="1">
        <v>2.1739130434780001</v>
      </c>
      <c r="N669" s="15" t="s">
        <v>160</v>
      </c>
    </row>
    <row r="670" spans="4:14" ht="26" x14ac:dyDescent="0.2">
      <c r="D670" s="59"/>
      <c r="E670" s="5" t="s">
        <v>47</v>
      </c>
      <c r="F670" s="51" t="s">
        <v>623</v>
      </c>
      <c r="G670" s="4">
        <v>68</v>
      </c>
      <c r="H670" s="10">
        <v>5.8823529411760003</v>
      </c>
      <c r="I670" s="1">
        <v>73.529411764705998</v>
      </c>
      <c r="J670" s="1">
        <v>1.4705882352940001</v>
      </c>
      <c r="K670" s="1">
        <v>14.705882352941</v>
      </c>
      <c r="L670" s="1">
        <v>1.4705882352940001</v>
      </c>
      <c r="M670" s="1">
        <v>2.9411764705880001</v>
      </c>
      <c r="N670" s="15" t="s">
        <v>160</v>
      </c>
    </row>
    <row r="671" spans="4:14" x14ac:dyDescent="0.2">
      <c r="D671" s="59"/>
      <c r="E671" s="5" t="s">
        <v>48</v>
      </c>
      <c r="F671" s="51" t="s">
        <v>624</v>
      </c>
      <c r="G671" s="4">
        <v>4</v>
      </c>
      <c r="H671" s="10">
        <v>25</v>
      </c>
      <c r="I671" s="1">
        <v>50</v>
      </c>
      <c r="J671" s="2" t="s">
        <v>160</v>
      </c>
      <c r="K671" s="1">
        <v>25</v>
      </c>
      <c r="L671" s="2" t="s">
        <v>160</v>
      </c>
      <c r="M671" s="2" t="s">
        <v>160</v>
      </c>
      <c r="N671" s="15" t="s">
        <v>160</v>
      </c>
    </row>
    <row r="672" spans="4:14" x14ac:dyDescent="0.2">
      <c r="D672" s="59"/>
      <c r="E672" s="5" t="s">
        <v>23</v>
      </c>
      <c r="F672" s="51" t="s">
        <v>623</v>
      </c>
      <c r="G672" s="4">
        <v>99</v>
      </c>
      <c r="H672" s="10">
        <v>35.353535353535001</v>
      </c>
      <c r="I672" s="1">
        <v>55.555555555555998</v>
      </c>
      <c r="J672" s="1">
        <v>2.0202020202019999</v>
      </c>
      <c r="K672" s="1">
        <v>2.0202020202019999</v>
      </c>
      <c r="L672" s="1">
        <v>3.0303030303030001</v>
      </c>
      <c r="M672" s="1">
        <v>1.010101010101</v>
      </c>
      <c r="N672" s="8">
        <v>1.010101010101</v>
      </c>
    </row>
    <row r="673" spans="4:14" x14ac:dyDescent="0.2">
      <c r="D673" s="58" t="s">
        <v>49</v>
      </c>
      <c r="E673" s="7" t="s">
        <v>50</v>
      </c>
      <c r="F673" s="50" t="s">
        <v>624</v>
      </c>
      <c r="G673" s="6">
        <v>39</v>
      </c>
      <c r="H673" s="14">
        <v>66.666666666666998</v>
      </c>
      <c r="I673" s="3">
        <v>15.384615384615</v>
      </c>
      <c r="J673" s="9" t="s">
        <v>160</v>
      </c>
      <c r="K673" s="3">
        <v>15.384615384615</v>
      </c>
      <c r="L673" s="3">
        <v>2.564102564103</v>
      </c>
      <c r="M673" s="9" t="s">
        <v>160</v>
      </c>
      <c r="N673" s="19" t="s">
        <v>160</v>
      </c>
    </row>
    <row r="674" spans="4:14" x14ac:dyDescent="0.2">
      <c r="D674" s="59"/>
      <c r="E674" s="5" t="s">
        <v>51</v>
      </c>
      <c r="F674" s="51" t="s">
        <v>623</v>
      </c>
      <c r="G674" s="4">
        <v>185</v>
      </c>
      <c r="H674" s="10">
        <v>50.810810810810999</v>
      </c>
      <c r="I674" s="1">
        <v>34.594594594595002</v>
      </c>
      <c r="J674" s="2" t="s">
        <v>160</v>
      </c>
      <c r="K674" s="1">
        <v>9.1891891891889994</v>
      </c>
      <c r="L674" s="1">
        <v>2.7027027027030002</v>
      </c>
      <c r="M674" s="1">
        <v>2.7027027027030002</v>
      </c>
      <c r="N674" s="15" t="s">
        <v>160</v>
      </c>
    </row>
    <row r="675" spans="4:14" x14ac:dyDescent="0.2">
      <c r="D675" s="59"/>
      <c r="E675" s="5" t="s">
        <v>52</v>
      </c>
      <c r="F675" s="51" t="s">
        <v>623</v>
      </c>
      <c r="G675" s="4">
        <v>324</v>
      </c>
      <c r="H675" s="10">
        <v>43.518518518519002</v>
      </c>
      <c r="I675" s="1">
        <v>46.913580246914002</v>
      </c>
      <c r="J675" s="1">
        <v>0.30864197530900001</v>
      </c>
      <c r="K675" s="1">
        <v>5.5555555555560003</v>
      </c>
      <c r="L675" s="1">
        <v>0.92592592592599998</v>
      </c>
      <c r="M675" s="1">
        <v>1.851851851852</v>
      </c>
      <c r="N675" s="8">
        <v>0.92592592592599998</v>
      </c>
    </row>
    <row r="676" spans="4:14" x14ac:dyDescent="0.2">
      <c r="D676" s="59"/>
      <c r="E676" s="5" t="s">
        <v>53</v>
      </c>
      <c r="F676" s="51" t="s">
        <v>623</v>
      </c>
      <c r="G676" s="4">
        <v>491</v>
      </c>
      <c r="H676" s="10">
        <v>33.197556008146996</v>
      </c>
      <c r="I676" s="1">
        <v>56.619144602851001</v>
      </c>
      <c r="J676" s="1">
        <v>0.81466395112000001</v>
      </c>
      <c r="K676" s="1">
        <v>6.1099796334010001</v>
      </c>
      <c r="L676" s="1">
        <v>1.0183299389</v>
      </c>
      <c r="M676" s="1">
        <v>1.62932790224</v>
      </c>
      <c r="N676" s="8">
        <v>0.61099796334000001</v>
      </c>
    </row>
    <row r="677" spans="4:14" x14ac:dyDescent="0.2">
      <c r="D677" s="59"/>
      <c r="E677" s="5" t="s">
        <v>23</v>
      </c>
      <c r="F677" s="51" t="s">
        <v>624</v>
      </c>
      <c r="G677" s="4">
        <v>4</v>
      </c>
      <c r="H677" s="10">
        <v>25</v>
      </c>
      <c r="I677" s="1">
        <v>75</v>
      </c>
      <c r="J677" s="2" t="s">
        <v>160</v>
      </c>
      <c r="K677" s="2" t="s">
        <v>160</v>
      </c>
      <c r="L677" s="2" t="s">
        <v>160</v>
      </c>
      <c r="M677" s="2" t="s">
        <v>160</v>
      </c>
      <c r="N677" s="15" t="s">
        <v>160</v>
      </c>
    </row>
    <row r="678" spans="4:14" x14ac:dyDescent="0.2">
      <c r="D678" s="59"/>
      <c r="E678" s="5" t="s">
        <v>54</v>
      </c>
      <c r="F678" s="51" t="s">
        <v>623</v>
      </c>
      <c r="G678" s="4">
        <v>224</v>
      </c>
      <c r="H678" s="10">
        <v>53.571428571429003</v>
      </c>
      <c r="I678" s="1">
        <v>31.25</v>
      </c>
      <c r="J678" s="2" t="s">
        <v>160</v>
      </c>
      <c r="K678" s="1">
        <v>10.267857142857</v>
      </c>
      <c r="L678" s="1">
        <v>2.6785714285709998</v>
      </c>
      <c r="M678" s="1">
        <v>2.2321428571430002</v>
      </c>
      <c r="N678" s="15" t="s">
        <v>160</v>
      </c>
    </row>
    <row r="679" spans="4:14" x14ac:dyDescent="0.2">
      <c r="D679" s="59"/>
      <c r="E679" s="5" t="s">
        <v>55</v>
      </c>
      <c r="F679" s="51" t="s">
        <v>623</v>
      </c>
      <c r="G679" s="4">
        <v>815</v>
      </c>
      <c r="H679" s="10">
        <v>37.300613496933003</v>
      </c>
      <c r="I679" s="1">
        <v>52.760736196319002</v>
      </c>
      <c r="J679" s="1">
        <v>0.61349693251500004</v>
      </c>
      <c r="K679" s="1">
        <v>5.8895705521470001</v>
      </c>
      <c r="L679" s="1">
        <v>0.98159509202499995</v>
      </c>
      <c r="M679" s="1">
        <v>1.7177914110429999</v>
      </c>
      <c r="N679" s="8">
        <v>0.73619631901799998</v>
      </c>
    </row>
    <row r="680" spans="4:14" ht="26" x14ac:dyDescent="0.2">
      <c r="D680" s="58" t="s">
        <v>56</v>
      </c>
      <c r="E680" s="7" t="s">
        <v>57</v>
      </c>
      <c r="F680" s="50" t="s">
        <v>624</v>
      </c>
      <c r="G680" s="6">
        <v>8</v>
      </c>
      <c r="H680" s="14">
        <v>62.5</v>
      </c>
      <c r="I680" s="3">
        <v>25</v>
      </c>
      <c r="J680" s="9" t="s">
        <v>160</v>
      </c>
      <c r="K680" s="3">
        <v>12.5</v>
      </c>
      <c r="L680" s="9" t="s">
        <v>160</v>
      </c>
      <c r="M680" s="9" t="s">
        <v>160</v>
      </c>
      <c r="N680" s="19" t="s">
        <v>160</v>
      </c>
    </row>
    <row r="681" spans="4:14" ht="26" x14ac:dyDescent="0.2">
      <c r="D681" s="59"/>
      <c r="E681" s="5" t="s">
        <v>58</v>
      </c>
      <c r="F681" s="51" t="s">
        <v>623</v>
      </c>
      <c r="G681" s="4">
        <v>61</v>
      </c>
      <c r="H681" s="10">
        <v>24.590163934425998</v>
      </c>
      <c r="I681" s="1">
        <v>57.377049180328001</v>
      </c>
      <c r="J681" s="1">
        <v>3.2786885245900002</v>
      </c>
      <c r="K681" s="1">
        <v>14.754098360656</v>
      </c>
      <c r="L681" s="2" t="s">
        <v>160</v>
      </c>
      <c r="M681" s="2" t="s">
        <v>160</v>
      </c>
      <c r="N681" s="15" t="s">
        <v>160</v>
      </c>
    </row>
    <row r="682" spans="4:14" x14ac:dyDescent="0.2">
      <c r="D682" s="59"/>
      <c r="E682" s="5" t="s">
        <v>59</v>
      </c>
      <c r="F682" s="51" t="s">
        <v>624</v>
      </c>
      <c r="G682" s="4">
        <v>18</v>
      </c>
      <c r="H682" s="10">
        <v>11.111111111111001</v>
      </c>
      <c r="I682" s="1">
        <v>61.111111111111001</v>
      </c>
      <c r="J682" s="2" t="s">
        <v>160</v>
      </c>
      <c r="K682" s="1">
        <v>27.777777777777999</v>
      </c>
      <c r="L682" s="2" t="s">
        <v>160</v>
      </c>
      <c r="M682" s="2" t="s">
        <v>160</v>
      </c>
      <c r="N682" s="15" t="s">
        <v>160</v>
      </c>
    </row>
    <row r="683" spans="4:14" x14ac:dyDescent="0.2">
      <c r="D683" s="59"/>
      <c r="E683" s="5" t="s">
        <v>60</v>
      </c>
      <c r="F683" s="51" t="s">
        <v>623</v>
      </c>
      <c r="G683" s="4">
        <v>147</v>
      </c>
      <c r="H683" s="10">
        <v>36.734693877551003</v>
      </c>
      <c r="I683" s="1">
        <v>48.979591836734997</v>
      </c>
      <c r="J683" s="1">
        <v>0.68027210884400002</v>
      </c>
      <c r="K683" s="1">
        <v>10.884353741497</v>
      </c>
      <c r="L683" s="1">
        <v>1.360544217687</v>
      </c>
      <c r="M683" s="1">
        <v>0.68027210884400002</v>
      </c>
      <c r="N683" s="8">
        <v>0.68027210884400002</v>
      </c>
    </row>
    <row r="684" spans="4:14" ht="26" x14ac:dyDescent="0.2">
      <c r="D684" s="59"/>
      <c r="E684" s="5" t="s">
        <v>61</v>
      </c>
      <c r="F684" s="51" t="s">
        <v>623</v>
      </c>
      <c r="G684" s="4">
        <v>85</v>
      </c>
      <c r="H684" s="10">
        <v>35.294117647058997</v>
      </c>
      <c r="I684" s="1">
        <v>54.117647058823998</v>
      </c>
      <c r="J684" s="1">
        <v>1.1764705882349999</v>
      </c>
      <c r="K684" s="1">
        <v>3.5294117647059999</v>
      </c>
      <c r="L684" s="1">
        <v>3.5294117647059999</v>
      </c>
      <c r="M684" s="1">
        <v>1.1764705882349999</v>
      </c>
      <c r="N684" s="8">
        <v>1.1764705882349999</v>
      </c>
    </row>
    <row r="685" spans="4:14" x14ac:dyDescent="0.2">
      <c r="D685" s="59"/>
      <c r="E685" s="5" t="s">
        <v>62</v>
      </c>
      <c r="F685" s="51" t="s">
        <v>623</v>
      </c>
      <c r="G685" s="4">
        <v>722</v>
      </c>
      <c r="H685" s="10">
        <v>44.044321329639999</v>
      </c>
      <c r="I685" s="1">
        <v>46.537396121884001</v>
      </c>
      <c r="J685" s="1">
        <v>0.138504155125</v>
      </c>
      <c r="K685" s="1">
        <v>5.1246537396120004</v>
      </c>
      <c r="L685" s="1">
        <v>1.2465373961220001</v>
      </c>
      <c r="M685" s="1">
        <v>2.3545706371190001</v>
      </c>
      <c r="N685" s="8">
        <v>0.55401662049900002</v>
      </c>
    </row>
    <row r="686" spans="4:14" x14ac:dyDescent="0.2">
      <c r="D686" s="59"/>
      <c r="E686" s="5" t="s">
        <v>23</v>
      </c>
      <c r="F686" s="51" t="s">
        <v>624</v>
      </c>
      <c r="G686" s="4">
        <v>2</v>
      </c>
      <c r="H686" s="10">
        <v>50</v>
      </c>
      <c r="I686" s="1">
        <v>50</v>
      </c>
      <c r="J686" s="2" t="s">
        <v>160</v>
      </c>
      <c r="K686" s="2" t="s">
        <v>160</v>
      </c>
      <c r="L686" s="2" t="s">
        <v>160</v>
      </c>
      <c r="M686" s="2" t="s">
        <v>160</v>
      </c>
      <c r="N686" s="15" t="s">
        <v>160</v>
      </c>
    </row>
    <row r="687" spans="4:14" ht="26" x14ac:dyDescent="0.2">
      <c r="D687" s="59"/>
      <c r="E687" s="5" t="s">
        <v>63</v>
      </c>
      <c r="F687" s="51" t="s">
        <v>623</v>
      </c>
      <c r="G687" s="4">
        <v>319</v>
      </c>
      <c r="H687" s="10">
        <v>33.228840125391997</v>
      </c>
      <c r="I687" s="1">
        <v>52.037617554858997</v>
      </c>
      <c r="J687" s="1">
        <v>1.253918495298</v>
      </c>
      <c r="K687" s="1">
        <v>10.658307210030999</v>
      </c>
      <c r="L687" s="1">
        <v>1.5673981191220001</v>
      </c>
      <c r="M687" s="1">
        <v>0.62695924764900002</v>
      </c>
      <c r="N687" s="8">
        <v>0.62695924764900002</v>
      </c>
    </row>
    <row r="688" spans="4:14" ht="26" x14ac:dyDescent="0.2">
      <c r="D688" s="58" t="s">
        <v>64</v>
      </c>
      <c r="E688" s="7" t="s">
        <v>57</v>
      </c>
      <c r="F688" s="50" t="s">
        <v>624</v>
      </c>
      <c r="G688" s="6">
        <v>21</v>
      </c>
      <c r="H688" s="14">
        <v>57.142857142856997</v>
      </c>
      <c r="I688" s="3">
        <v>23.809523809523998</v>
      </c>
      <c r="J688" s="9" t="s">
        <v>160</v>
      </c>
      <c r="K688" s="3">
        <v>19.047619047619001</v>
      </c>
      <c r="L688" s="9" t="s">
        <v>160</v>
      </c>
      <c r="M688" s="9" t="s">
        <v>160</v>
      </c>
      <c r="N688" s="19" t="s">
        <v>160</v>
      </c>
    </row>
    <row r="689" spans="4:14" ht="26" x14ac:dyDescent="0.2">
      <c r="D689" s="59"/>
      <c r="E689" s="5" t="s">
        <v>58</v>
      </c>
      <c r="F689" s="51" t="s">
        <v>623</v>
      </c>
      <c r="G689" s="4">
        <v>103</v>
      </c>
      <c r="H689" s="10">
        <v>35.922330097086999</v>
      </c>
      <c r="I689" s="1">
        <v>53.398058252426999</v>
      </c>
      <c r="J689" s="1">
        <v>0.97087378640800004</v>
      </c>
      <c r="K689" s="1">
        <v>6.796116504854</v>
      </c>
      <c r="L689" s="1">
        <v>0.97087378640800004</v>
      </c>
      <c r="M689" s="1">
        <v>1.9417475728160001</v>
      </c>
      <c r="N689" s="15" t="s">
        <v>160</v>
      </c>
    </row>
    <row r="690" spans="4:14" x14ac:dyDescent="0.2">
      <c r="D690" s="59"/>
      <c r="E690" s="5" t="s">
        <v>59</v>
      </c>
      <c r="F690" s="51" t="s">
        <v>624</v>
      </c>
      <c r="G690" s="4">
        <v>43</v>
      </c>
      <c r="H690" s="10">
        <v>23.255813953488001</v>
      </c>
      <c r="I690" s="1">
        <v>58.139534883720998</v>
      </c>
      <c r="J690" s="2" t="s">
        <v>160</v>
      </c>
      <c r="K690" s="1">
        <v>16.279069767442</v>
      </c>
      <c r="L690" s="2" t="s">
        <v>160</v>
      </c>
      <c r="M690" s="2" t="s">
        <v>160</v>
      </c>
      <c r="N690" s="8">
        <v>2.3255813953489999</v>
      </c>
    </row>
    <row r="691" spans="4:14" x14ac:dyDescent="0.2">
      <c r="D691" s="59"/>
      <c r="E691" s="5" t="s">
        <v>60</v>
      </c>
      <c r="F691" s="51" t="s">
        <v>623</v>
      </c>
      <c r="G691" s="4">
        <v>697</v>
      </c>
      <c r="H691" s="10">
        <v>41.893830703013002</v>
      </c>
      <c r="I691" s="1">
        <v>46.628407460544999</v>
      </c>
      <c r="J691" s="1">
        <v>0.57388809182199996</v>
      </c>
      <c r="K691" s="1">
        <v>6.3127690100429996</v>
      </c>
      <c r="L691" s="1">
        <v>1.8651362984219999</v>
      </c>
      <c r="M691" s="1">
        <v>2.1520803443330001</v>
      </c>
      <c r="N691" s="8">
        <v>0.57388809182199996</v>
      </c>
    </row>
    <row r="692" spans="4:14" ht="26" x14ac:dyDescent="0.2">
      <c r="D692" s="59"/>
      <c r="E692" s="5" t="s">
        <v>61</v>
      </c>
      <c r="F692" s="51" t="s">
        <v>623</v>
      </c>
      <c r="G692" s="4">
        <v>160</v>
      </c>
      <c r="H692" s="10">
        <v>41.25</v>
      </c>
      <c r="I692" s="1">
        <v>53.75</v>
      </c>
      <c r="J692" s="2" t="s">
        <v>160</v>
      </c>
      <c r="K692" s="1">
        <v>5</v>
      </c>
      <c r="L692" s="2" t="s">
        <v>160</v>
      </c>
      <c r="M692" s="2" t="s">
        <v>160</v>
      </c>
      <c r="N692" s="15" t="s">
        <v>160</v>
      </c>
    </row>
    <row r="693" spans="4:14" ht="26" x14ac:dyDescent="0.2">
      <c r="D693" s="59"/>
      <c r="E693" s="5" t="s">
        <v>65</v>
      </c>
      <c r="F693" s="51" t="s">
        <v>624</v>
      </c>
      <c r="G693" s="4">
        <v>16</v>
      </c>
      <c r="H693" s="10">
        <v>50</v>
      </c>
      <c r="I693" s="1">
        <v>31.25</v>
      </c>
      <c r="J693" s="2" t="s">
        <v>160</v>
      </c>
      <c r="K693" s="1">
        <v>6.25</v>
      </c>
      <c r="L693" s="2" t="s">
        <v>160</v>
      </c>
      <c r="M693" s="1">
        <v>12.5</v>
      </c>
      <c r="N693" s="15" t="s">
        <v>160</v>
      </c>
    </row>
    <row r="694" spans="4:14" x14ac:dyDescent="0.2">
      <c r="D694" s="59"/>
      <c r="E694" s="5" t="s">
        <v>23</v>
      </c>
      <c r="F694" s="51" t="s">
        <v>624</v>
      </c>
      <c r="G694" s="4">
        <v>3</v>
      </c>
      <c r="H694" s="17" t="s">
        <v>160</v>
      </c>
      <c r="I694" s="1">
        <v>66.666666666666998</v>
      </c>
      <c r="J694" s="2" t="s">
        <v>160</v>
      </c>
      <c r="K694" s="2" t="s">
        <v>160</v>
      </c>
      <c r="L694" s="2" t="s">
        <v>160</v>
      </c>
      <c r="M694" s="2" t="s">
        <v>160</v>
      </c>
      <c r="N694" s="8">
        <v>33.333333333333002</v>
      </c>
    </row>
    <row r="695" spans="4:14" ht="26" x14ac:dyDescent="0.2">
      <c r="D695" s="59"/>
      <c r="E695" s="5" t="s">
        <v>66</v>
      </c>
      <c r="F695" s="51" t="s">
        <v>623</v>
      </c>
      <c r="G695" s="4">
        <v>1024</v>
      </c>
      <c r="H695" s="10">
        <v>40.72265625</v>
      </c>
      <c r="I695" s="1">
        <v>48.4375</v>
      </c>
      <c r="J695" s="1">
        <v>0.48828125</v>
      </c>
      <c r="K695" s="1">
        <v>6.8359375</v>
      </c>
      <c r="L695" s="1">
        <v>1.3671875</v>
      </c>
      <c r="M695" s="1">
        <v>1.66015625</v>
      </c>
      <c r="N695" s="8">
        <v>0.48828125</v>
      </c>
    </row>
    <row r="696" spans="4:14" x14ac:dyDescent="0.2">
      <c r="D696" s="58" t="s">
        <v>67</v>
      </c>
      <c r="E696" s="7" t="s">
        <v>68</v>
      </c>
      <c r="F696" s="50" t="s">
        <v>623</v>
      </c>
      <c r="G696" s="6">
        <v>483</v>
      </c>
      <c r="H696" s="14">
        <v>42.236024844719999</v>
      </c>
      <c r="I696" s="3">
        <v>48.654244306418001</v>
      </c>
      <c r="J696" s="3">
        <v>0.41407867494799999</v>
      </c>
      <c r="K696" s="3">
        <v>6.2111801242239997</v>
      </c>
      <c r="L696" s="3">
        <v>1.0351966873709999</v>
      </c>
      <c r="M696" s="3">
        <v>1.0351966873709999</v>
      </c>
      <c r="N696" s="13">
        <v>0.41407867494799999</v>
      </c>
    </row>
    <row r="697" spans="4:14" x14ac:dyDescent="0.2">
      <c r="D697" s="59"/>
      <c r="E697" s="5" t="s">
        <v>69</v>
      </c>
      <c r="F697" s="51" t="s">
        <v>623</v>
      </c>
      <c r="G697" s="4">
        <v>168</v>
      </c>
      <c r="H697" s="10">
        <v>43.452380952380999</v>
      </c>
      <c r="I697" s="1">
        <v>43.452380952380999</v>
      </c>
      <c r="J697" s="1">
        <v>1.785714285714</v>
      </c>
      <c r="K697" s="1">
        <v>7.7380952380950001</v>
      </c>
      <c r="L697" s="1">
        <v>2.3809523809519999</v>
      </c>
      <c r="M697" s="1">
        <v>0.59523809523799998</v>
      </c>
      <c r="N697" s="8">
        <v>0.59523809523799998</v>
      </c>
    </row>
    <row r="698" spans="4:14" ht="26" x14ac:dyDescent="0.2">
      <c r="D698" s="59"/>
      <c r="E698" s="5" t="s">
        <v>70</v>
      </c>
      <c r="F698" s="51" t="s">
        <v>623</v>
      </c>
      <c r="G698" s="4">
        <v>470</v>
      </c>
      <c r="H698" s="10">
        <v>37.021276595745</v>
      </c>
      <c r="I698" s="1">
        <v>50.212765957446997</v>
      </c>
      <c r="J698" s="1">
        <v>0.425531914894</v>
      </c>
      <c r="K698" s="1">
        <v>8.7234042553190001</v>
      </c>
      <c r="L698" s="1">
        <v>1.4893617021279999</v>
      </c>
      <c r="M698" s="1">
        <v>1.914893617021</v>
      </c>
      <c r="N698" s="8">
        <v>0.212765957447</v>
      </c>
    </row>
    <row r="699" spans="4:14" ht="26" x14ac:dyDescent="0.2">
      <c r="D699" s="59"/>
      <c r="E699" s="5" t="s">
        <v>71</v>
      </c>
      <c r="F699" s="51" t="s">
        <v>623</v>
      </c>
      <c r="G699" s="4">
        <v>67</v>
      </c>
      <c r="H699" s="10">
        <v>41.791044776119001</v>
      </c>
      <c r="I699" s="1">
        <v>50.746268656715998</v>
      </c>
      <c r="J699" s="2" t="s">
        <v>160</v>
      </c>
      <c r="K699" s="1">
        <v>5.9701492537309999</v>
      </c>
      <c r="L699" s="1">
        <v>1.492537313433</v>
      </c>
      <c r="M699" s="2" t="s">
        <v>160</v>
      </c>
      <c r="N699" s="15" t="s">
        <v>160</v>
      </c>
    </row>
    <row r="700" spans="4:14" x14ac:dyDescent="0.2">
      <c r="D700" s="59"/>
      <c r="E700" s="5" t="s">
        <v>72</v>
      </c>
      <c r="F700" s="51" t="s">
        <v>623</v>
      </c>
      <c r="G700" s="4">
        <v>314</v>
      </c>
      <c r="H700" s="10">
        <v>44.267515923566997</v>
      </c>
      <c r="I700" s="1">
        <v>45.541401273885</v>
      </c>
      <c r="J700" s="1">
        <v>0.31847133758000001</v>
      </c>
      <c r="K700" s="1">
        <v>7.0063694267520003</v>
      </c>
      <c r="L700" s="1">
        <v>1.592356687898</v>
      </c>
      <c r="M700" s="1">
        <v>0.95541401273899995</v>
      </c>
      <c r="N700" s="8">
        <v>0.31847133758000001</v>
      </c>
    </row>
    <row r="701" spans="4:14" x14ac:dyDescent="0.2">
      <c r="D701" s="59"/>
      <c r="E701" s="5" t="s">
        <v>73</v>
      </c>
      <c r="F701" s="51" t="s">
        <v>623</v>
      </c>
      <c r="G701" s="4">
        <v>187</v>
      </c>
      <c r="H701" s="10">
        <v>39.572192513368996</v>
      </c>
      <c r="I701" s="1">
        <v>47.058823529412003</v>
      </c>
      <c r="J701" s="1">
        <v>0.53475935828900001</v>
      </c>
      <c r="K701" s="1">
        <v>8.5561497326199998</v>
      </c>
      <c r="L701" s="1">
        <v>2.1390374331549999</v>
      </c>
      <c r="M701" s="1">
        <v>1.6042780748659999</v>
      </c>
      <c r="N701" s="8">
        <v>0.53475935828900001</v>
      </c>
    </row>
    <row r="702" spans="4:14" ht="26" x14ac:dyDescent="0.2">
      <c r="D702" s="59"/>
      <c r="E702" s="5" t="s">
        <v>74</v>
      </c>
      <c r="F702" s="51" t="s">
        <v>623</v>
      </c>
      <c r="G702" s="4">
        <v>472</v>
      </c>
      <c r="H702" s="10">
        <v>40.042372881356002</v>
      </c>
      <c r="I702" s="1">
        <v>48.728813559321999</v>
      </c>
      <c r="J702" s="1">
        <v>0.42372881355899999</v>
      </c>
      <c r="K702" s="1">
        <v>5.7203389830509996</v>
      </c>
      <c r="L702" s="1">
        <v>1.271186440678</v>
      </c>
      <c r="M702" s="1">
        <v>2.9661016949149999</v>
      </c>
      <c r="N702" s="8">
        <v>0.84745762711899997</v>
      </c>
    </row>
    <row r="703" spans="4:14" x14ac:dyDescent="0.2">
      <c r="D703" s="59"/>
      <c r="E703" s="5" t="s">
        <v>36</v>
      </c>
      <c r="F703" s="51" t="s">
        <v>624</v>
      </c>
      <c r="G703" s="4">
        <v>28</v>
      </c>
      <c r="H703" s="10">
        <v>42.857142857143003</v>
      </c>
      <c r="I703" s="1">
        <v>46.428571428570997</v>
      </c>
      <c r="J703" s="2" t="s">
        <v>160</v>
      </c>
      <c r="K703" s="1">
        <v>10.714285714286</v>
      </c>
      <c r="L703" s="2" t="s">
        <v>160</v>
      </c>
      <c r="M703" s="2" t="s">
        <v>160</v>
      </c>
      <c r="N703" s="15" t="s">
        <v>160</v>
      </c>
    </row>
    <row r="704" spans="4:14" x14ac:dyDescent="0.2">
      <c r="D704" s="59"/>
      <c r="E704" s="5" t="s">
        <v>23</v>
      </c>
      <c r="F704" s="51" t="s">
        <v>624</v>
      </c>
      <c r="G704" s="4">
        <v>6</v>
      </c>
      <c r="H704" s="10">
        <v>50</v>
      </c>
      <c r="I704" s="1">
        <v>33.333333333333002</v>
      </c>
      <c r="J704" s="2" t="s">
        <v>160</v>
      </c>
      <c r="K704" s="1">
        <v>16.666666666666998</v>
      </c>
      <c r="L704" s="2" t="s">
        <v>160</v>
      </c>
      <c r="M704" s="2" t="s">
        <v>160</v>
      </c>
      <c r="N704" s="15" t="s">
        <v>160</v>
      </c>
    </row>
    <row r="705" spans="4:14" ht="26" x14ac:dyDescent="0.2">
      <c r="D705" s="58" t="s">
        <v>75</v>
      </c>
      <c r="E705" s="7" t="s">
        <v>76</v>
      </c>
      <c r="F705" s="50" t="s">
        <v>624</v>
      </c>
      <c r="G705" s="6">
        <v>32</v>
      </c>
      <c r="H705" s="14">
        <v>15.625</v>
      </c>
      <c r="I705" s="3">
        <v>59.375</v>
      </c>
      <c r="J705" s="9" t="s">
        <v>160</v>
      </c>
      <c r="K705" s="3">
        <v>15.625</v>
      </c>
      <c r="L705" s="3">
        <v>6.25</v>
      </c>
      <c r="M705" s="3">
        <v>3.125</v>
      </c>
      <c r="N705" s="19" t="s">
        <v>160</v>
      </c>
    </row>
    <row r="706" spans="4:14" x14ac:dyDescent="0.2">
      <c r="D706" s="59"/>
      <c r="E706" s="5" t="s">
        <v>77</v>
      </c>
      <c r="F706" s="51" t="s">
        <v>623</v>
      </c>
      <c r="G706" s="4">
        <v>60</v>
      </c>
      <c r="H706" s="10">
        <v>25</v>
      </c>
      <c r="I706" s="1">
        <v>55</v>
      </c>
      <c r="J706" s="1">
        <v>1.666666666667</v>
      </c>
      <c r="K706" s="1">
        <v>13.333333333333</v>
      </c>
      <c r="L706" s="2" t="s">
        <v>160</v>
      </c>
      <c r="M706" s="1">
        <v>3.333333333333</v>
      </c>
      <c r="N706" s="8">
        <v>1.666666666667</v>
      </c>
    </row>
    <row r="707" spans="4:14" x14ac:dyDescent="0.2">
      <c r="D707" s="59"/>
      <c r="E707" s="5" t="s">
        <v>78</v>
      </c>
      <c r="F707" s="51" t="s">
        <v>623</v>
      </c>
      <c r="G707" s="4">
        <v>82</v>
      </c>
      <c r="H707" s="10">
        <v>30.487804878049001</v>
      </c>
      <c r="I707" s="1">
        <v>57.317073170732002</v>
      </c>
      <c r="J707" s="2" t="s">
        <v>160</v>
      </c>
      <c r="K707" s="1">
        <v>8.5365853658540001</v>
      </c>
      <c r="L707" s="1">
        <v>2.4390243902440001</v>
      </c>
      <c r="M707" s="1">
        <v>1.219512195122</v>
      </c>
      <c r="N707" s="15" t="s">
        <v>160</v>
      </c>
    </row>
    <row r="708" spans="4:14" ht="26" x14ac:dyDescent="0.2">
      <c r="D708" s="59"/>
      <c r="E708" s="5" t="s">
        <v>79</v>
      </c>
      <c r="F708" s="51" t="s">
        <v>624</v>
      </c>
      <c r="G708" s="4">
        <v>11</v>
      </c>
      <c r="H708" s="10">
        <v>9.0909090909089993</v>
      </c>
      <c r="I708" s="1">
        <v>81.818181818181998</v>
      </c>
      <c r="J708" s="2" t="s">
        <v>160</v>
      </c>
      <c r="K708" s="1">
        <v>9.0909090909089993</v>
      </c>
      <c r="L708" s="2" t="s">
        <v>160</v>
      </c>
      <c r="M708" s="2" t="s">
        <v>160</v>
      </c>
      <c r="N708" s="15" t="s">
        <v>160</v>
      </c>
    </row>
    <row r="709" spans="4:14" ht="26" x14ac:dyDescent="0.2">
      <c r="D709" s="59"/>
      <c r="E709" s="5" t="s">
        <v>80</v>
      </c>
      <c r="F709" s="51" t="s">
        <v>624</v>
      </c>
      <c r="G709" s="4">
        <v>35</v>
      </c>
      <c r="H709" s="10">
        <v>28.571428571428999</v>
      </c>
      <c r="I709" s="1">
        <v>48.571428571429003</v>
      </c>
      <c r="J709" s="2" t="s">
        <v>160</v>
      </c>
      <c r="K709" s="1">
        <v>8.5714285714289993</v>
      </c>
      <c r="L709" s="1">
        <v>5.7142857142860004</v>
      </c>
      <c r="M709" s="1">
        <v>5.7142857142860004</v>
      </c>
      <c r="N709" s="8">
        <v>2.8571428571430002</v>
      </c>
    </row>
    <row r="710" spans="4:14" ht="26" x14ac:dyDescent="0.2">
      <c r="D710" s="59"/>
      <c r="E710" s="5" t="s">
        <v>81</v>
      </c>
      <c r="F710" s="51" t="s">
        <v>624</v>
      </c>
      <c r="G710" s="4">
        <v>48</v>
      </c>
      <c r="H710" s="10">
        <v>37.5</v>
      </c>
      <c r="I710" s="1">
        <v>52.083333333333002</v>
      </c>
      <c r="J710" s="2" t="s">
        <v>160</v>
      </c>
      <c r="K710" s="1">
        <v>10.416666666667</v>
      </c>
      <c r="L710" s="2" t="s">
        <v>160</v>
      </c>
      <c r="M710" s="2" t="s">
        <v>160</v>
      </c>
      <c r="N710" s="15" t="s">
        <v>160</v>
      </c>
    </row>
    <row r="711" spans="4:14" ht="26" x14ac:dyDescent="0.2">
      <c r="D711" s="59"/>
      <c r="E711" s="5" t="s">
        <v>82</v>
      </c>
      <c r="F711" s="51" t="s">
        <v>624</v>
      </c>
      <c r="G711" s="4">
        <v>39</v>
      </c>
      <c r="H711" s="10">
        <v>41.025641025641001</v>
      </c>
      <c r="I711" s="1">
        <v>43.589743589744003</v>
      </c>
      <c r="J711" s="1">
        <v>2.564102564103</v>
      </c>
      <c r="K711" s="1">
        <v>7.6923076923079998</v>
      </c>
      <c r="L711" s="1">
        <v>2.564102564103</v>
      </c>
      <c r="M711" s="1">
        <v>2.564102564103</v>
      </c>
      <c r="N711" s="15" t="s">
        <v>160</v>
      </c>
    </row>
    <row r="712" spans="4:14" ht="26" x14ac:dyDescent="0.2">
      <c r="D712" s="59"/>
      <c r="E712" s="5" t="s">
        <v>83</v>
      </c>
      <c r="F712" s="51" t="s">
        <v>624</v>
      </c>
      <c r="G712" s="4">
        <v>12</v>
      </c>
      <c r="H712" s="10">
        <v>16.666666666666998</v>
      </c>
      <c r="I712" s="1">
        <v>66.666666666666998</v>
      </c>
      <c r="J712" s="2" t="s">
        <v>160</v>
      </c>
      <c r="K712" s="1">
        <v>8.333333333333</v>
      </c>
      <c r="L712" s="1">
        <v>8.333333333333</v>
      </c>
      <c r="M712" s="2" t="s">
        <v>160</v>
      </c>
      <c r="N712" s="15" t="s">
        <v>160</v>
      </c>
    </row>
    <row r="713" spans="4:14" x14ac:dyDescent="0.2">
      <c r="D713" s="59"/>
      <c r="E713" s="5" t="s">
        <v>84</v>
      </c>
      <c r="F713" s="51" t="s">
        <v>624</v>
      </c>
      <c r="G713" s="4">
        <v>15</v>
      </c>
      <c r="H713" s="10">
        <v>40</v>
      </c>
      <c r="I713" s="1">
        <v>46.666666666666998</v>
      </c>
      <c r="J713" s="2" t="s">
        <v>160</v>
      </c>
      <c r="K713" s="1">
        <v>13.333333333333</v>
      </c>
      <c r="L713" s="2" t="s">
        <v>160</v>
      </c>
      <c r="M713" s="2" t="s">
        <v>160</v>
      </c>
      <c r="N713" s="15" t="s">
        <v>160</v>
      </c>
    </row>
    <row r="714" spans="4:14" x14ac:dyDescent="0.2">
      <c r="D714" s="59"/>
      <c r="E714" s="5" t="s">
        <v>85</v>
      </c>
      <c r="F714" s="51" t="s">
        <v>624</v>
      </c>
      <c r="G714" s="4">
        <v>5</v>
      </c>
      <c r="H714" s="10">
        <v>20</v>
      </c>
      <c r="I714" s="1">
        <v>40</v>
      </c>
      <c r="J714" s="2" t="s">
        <v>160</v>
      </c>
      <c r="K714" s="1">
        <v>40</v>
      </c>
      <c r="L714" s="2" t="s">
        <v>160</v>
      </c>
      <c r="M714" s="2" t="s">
        <v>160</v>
      </c>
      <c r="N714" s="15" t="s">
        <v>160</v>
      </c>
    </row>
    <row r="715" spans="4:14" x14ac:dyDescent="0.2">
      <c r="D715" s="59"/>
      <c r="E715" s="5" t="s">
        <v>86</v>
      </c>
      <c r="F715" s="51" t="s">
        <v>623</v>
      </c>
      <c r="G715" s="4">
        <v>87</v>
      </c>
      <c r="H715" s="10">
        <v>37.931034482759003</v>
      </c>
      <c r="I715" s="1">
        <v>45.977011494252999</v>
      </c>
      <c r="J715" s="1">
        <v>1.149425287356</v>
      </c>
      <c r="K715" s="1">
        <v>10.344827586207</v>
      </c>
      <c r="L715" s="1">
        <v>1.149425287356</v>
      </c>
      <c r="M715" s="1">
        <v>2.2988505747130001</v>
      </c>
      <c r="N715" s="8">
        <v>1.149425287356</v>
      </c>
    </row>
    <row r="716" spans="4:14" ht="26" x14ac:dyDescent="0.2">
      <c r="D716" s="59"/>
      <c r="E716" s="5" t="s">
        <v>87</v>
      </c>
      <c r="F716" s="51" t="s">
        <v>623</v>
      </c>
      <c r="G716" s="4">
        <v>118</v>
      </c>
      <c r="H716" s="10">
        <v>37.288135593219998</v>
      </c>
      <c r="I716" s="1">
        <v>49.152542372881001</v>
      </c>
      <c r="J716" s="1">
        <v>1.6949152542370001</v>
      </c>
      <c r="K716" s="1">
        <v>9.3220338983049995</v>
      </c>
      <c r="L716" s="1">
        <v>1.6949152542370001</v>
      </c>
      <c r="M716" s="1">
        <v>0.84745762711899997</v>
      </c>
      <c r="N716" s="15" t="s">
        <v>160</v>
      </c>
    </row>
    <row r="717" spans="4:14" x14ac:dyDescent="0.2">
      <c r="D717" s="59"/>
      <c r="E717" s="5" t="s">
        <v>36</v>
      </c>
      <c r="F717" s="51" t="s">
        <v>624</v>
      </c>
      <c r="G717" s="4">
        <v>47</v>
      </c>
      <c r="H717" s="10">
        <v>36.170212765956997</v>
      </c>
      <c r="I717" s="1">
        <v>53.191489361701997</v>
      </c>
      <c r="J717" s="2" t="s">
        <v>160</v>
      </c>
      <c r="K717" s="1">
        <v>6.3829787234040003</v>
      </c>
      <c r="L717" s="2" t="s">
        <v>160</v>
      </c>
      <c r="M717" s="1">
        <v>4.2553191489359996</v>
      </c>
      <c r="N717" s="15" t="s">
        <v>160</v>
      </c>
    </row>
    <row r="718" spans="4:14" ht="26" x14ac:dyDescent="0.2">
      <c r="D718" s="59"/>
      <c r="E718" s="5" t="s">
        <v>88</v>
      </c>
      <c r="F718" s="51" t="s">
        <v>623</v>
      </c>
      <c r="G718" s="4">
        <v>255</v>
      </c>
      <c r="H718" s="10">
        <v>45.098039215686001</v>
      </c>
      <c r="I718" s="1">
        <v>47.843137254901997</v>
      </c>
      <c r="J718" s="2" t="s">
        <v>160</v>
      </c>
      <c r="K718" s="1">
        <v>3.5294117647059999</v>
      </c>
      <c r="L718" s="1">
        <v>1.1764705882349999</v>
      </c>
      <c r="M718" s="1">
        <v>1.9607843137250001</v>
      </c>
      <c r="N718" s="8">
        <v>0.392156862745</v>
      </c>
    </row>
    <row r="719" spans="4:14" x14ac:dyDescent="0.2">
      <c r="D719" s="59"/>
      <c r="E719" s="5" t="s">
        <v>89</v>
      </c>
      <c r="F719" s="51" t="s">
        <v>623</v>
      </c>
      <c r="G719" s="4">
        <v>434</v>
      </c>
      <c r="H719" s="10">
        <v>42.626728110598997</v>
      </c>
      <c r="I719" s="1">
        <v>47.235023041475003</v>
      </c>
      <c r="J719" s="1">
        <v>0.46082949308799998</v>
      </c>
      <c r="K719" s="1">
        <v>6.4516129032259997</v>
      </c>
      <c r="L719" s="1">
        <v>0.92165898617499997</v>
      </c>
      <c r="M719" s="1">
        <v>1.8433179723499999</v>
      </c>
      <c r="N719" s="8">
        <v>0.46082949308799998</v>
      </c>
    </row>
    <row r="720" spans="4:14" x14ac:dyDescent="0.2">
      <c r="D720" s="59"/>
      <c r="E720" s="5" t="s">
        <v>23</v>
      </c>
      <c r="F720" s="51" t="s">
        <v>624</v>
      </c>
      <c r="G720" s="4">
        <v>9</v>
      </c>
      <c r="H720" s="10">
        <v>33.333333333333002</v>
      </c>
      <c r="I720" s="1">
        <v>44.444444444444002</v>
      </c>
      <c r="J720" s="2" t="s">
        <v>160</v>
      </c>
      <c r="K720" s="1">
        <v>11.111111111111001</v>
      </c>
      <c r="L720" s="1">
        <v>11.111111111111001</v>
      </c>
      <c r="M720" s="2" t="s">
        <v>160</v>
      </c>
      <c r="N720" s="15" t="s">
        <v>160</v>
      </c>
    </row>
    <row r="721" spans="4:14" ht="26" x14ac:dyDescent="0.2">
      <c r="D721" s="59"/>
      <c r="E721" s="5" t="s">
        <v>90</v>
      </c>
      <c r="F721" s="51" t="s">
        <v>623</v>
      </c>
      <c r="G721" s="4">
        <v>345</v>
      </c>
      <c r="H721" s="10">
        <v>35.362318840580002</v>
      </c>
      <c r="I721" s="1">
        <v>49.855072463768003</v>
      </c>
      <c r="J721" s="1">
        <v>0.86956521739100001</v>
      </c>
      <c r="K721" s="1">
        <v>9.5652173913039995</v>
      </c>
      <c r="L721" s="1">
        <v>1.7391304347829999</v>
      </c>
      <c r="M721" s="1">
        <v>1.7391304347829999</v>
      </c>
      <c r="N721" s="8">
        <v>0.86956521739100001</v>
      </c>
    </row>
    <row r="722" spans="4:14" ht="26" x14ac:dyDescent="0.2">
      <c r="D722" s="58" t="s">
        <v>91</v>
      </c>
      <c r="E722" s="7" t="s">
        <v>92</v>
      </c>
      <c r="F722" s="50" t="s">
        <v>623</v>
      </c>
      <c r="G722" s="6">
        <v>70</v>
      </c>
      <c r="H722" s="14">
        <v>30</v>
      </c>
      <c r="I722" s="3">
        <v>62.857142857143003</v>
      </c>
      <c r="J722" s="9" t="s">
        <v>160</v>
      </c>
      <c r="K722" s="3">
        <v>5.7142857142860004</v>
      </c>
      <c r="L722" s="9" t="s">
        <v>160</v>
      </c>
      <c r="M722" s="3">
        <v>1.4285714285710001</v>
      </c>
      <c r="N722" s="19" t="s">
        <v>160</v>
      </c>
    </row>
    <row r="723" spans="4:14" ht="39" x14ac:dyDescent="0.2">
      <c r="D723" s="59"/>
      <c r="E723" s="5" t="s">
        <v>93</v>
      </c>
      <c r="F723" s="51" t="s">
        <v>623</v>
      </c>
      <c r="G723" s="4">
        <v>430</v>
      </c>
      <c r="H723" s="10">
        <v>31.395348837208999</v>
      </c>
      <c r="I723" s="1">
        <v>55.813953488372</v>
      </c>
      <c r="J723" s="1">
        <v>0.69767441860500001</v>
      </c>
      <c r="K723" s="1">
        <v>8.8372093023260003</v>
      </c>
      <c r="L723" s="1">
        <v>1.1627906976739999</v>
      </c>
      <c r="M723" s="1">
        <v>1.3953488372089999</v>
      </c>
      <c r="N723" s="8">
        <v>0.69767441860500001</v>
      </c>
    </row>
    <row r="724" spans="4:14" ht="39" x14ac:dyDescent="0.2">
      <c r="D724" s="59"/>
      <c r="E724" s="5" t="s">
        <v>94</v>
      </c>
      <c r="F724" s="51" t="s">
        <v>623</v>
      </c>
      <c r="G724" s="4">
        <v>824</v>
      </c>
      <c r="H724" s="10">
        <v>38.956310679612002</v>
      </c>
      <c r="I724" s="1">
        <v>50.364077669902997</v>
      </c>
      <c r="J724" s="1">
        <v>0.48543689320400002</v>
      </c>
      <c r="K724" s="1">
        <v>7.1601941747569997</v>
      </c>
      <c r="L724" s="1">
        <v>1.0922330097090001</v>
      </c>
      <c r="M724" s="1">
        <v>1.3349514563110001</v>
      </c>
      <c r="N724" s="8">
        <v>0.60679611650499998</v>
      </c>
    </row>
    <row r="725" spans="4:14" ht="39" x14ac:dyDescent="0.2">
      <c r="D725" s="59"/>
      <c r="E725" s="5" t="s">
        <v>95</v>
      </c>
      <c r="F725" s="51" t="s">
        <v>623</v>
      </c>
      <c r="G725" s="4">
        <v>593</v>
      </c>
      <c r="H725" s="10">
        <v>33.558178752107999</v>
      </c>
      <c r="I725" s="1">
        <v>55.817875210792998</v>
      </c>
      <c r="J725" s="1">
        <v>0.50590219224300004</v>
      </c>
      <c r="K725" s="1">
        <v>7.2512647554810004</v>
      </c>
      <c r="L725" s="1">
        <v>0.84317032040499995</v>
      </c>
      <c r="M725" s="1">
        <v>1.517706576728</v>
      </c>
      <c r="N725" s="8">
        <v>0.50590219224300004</v>
      </c>
    </row>
    <row r="726" spans="4:14" ht="39" x14ac:dyDescent="0.2">
      <c r="D726" s="59"/>
      <c r="E726" s="5" t="s">
        <v>96</v>
      </c>
      <c r="F726" s="51" t="s">
        <v>623</v>
      </c>
      <c r="G726" s="4">
        <v>261</v>
      </c>
      <c r="H726" s="10">
        <v>40.613026819923</v>
      </c>
      <c r="I726" s="1">
        <v>48.275862068965999</v>
      </c>
      <c r="J726" s="1">
        <v>1.532567049808</v>
      </c>
      <c r="K726" s="1">
        <v>6.8965517241379999</v>
      </c>
      <c r="L726" s="1">
        <v>1.149425287356</v>
      </c>
      <c r="M726" s="1">
        <v>0.76628352490399998</v>
      </c>
      <c r="N726" s="8">
        <v>0.76628352490399998</v>
      </c>
    </row>
    <row r="727" spans="4:14" ht="39" x14ac:dyDescent="0.2">
      <c r="D727" s="59"/>
      <c r="E727" s="5" t="s">
        <v>97</v>
      </c>
      <c r="F727" s="51" t="s">
        <v>623</v>
      </c>
      <c r="G727" s="4">
        <v>63</v>
      </c>
      <c r="H727" s="10">
        <v>30.158730158729998</v>
      </c>
      <c r="I727" s="1">
        <v>55.555555555555998</v>
      </c>
      <c r="J727" s="2" t="s">
        <v>160</v>
      </c>
      <c r="K727" s="1">
        <v>6.3492063492059998</v>
      </c>
      <c r="L727" s="1">
        <v>1.587301587302</v>
      </c>
      <c r="M727" s="1">
        <v>1.587301587302</v>
      </c>
      <c r="N727" s="8">
        <v>4.7619047619049999</v>
      </c>
    </row>
    <row r="728" spans="4:14" ht="39" x14ac:dyDescent="0.2">
      <c r="D728" s="59"/>
      <c r="E728" s="5" t="s">
        <v>98</v>
      </c>
      <c r="F728" s="51" t="s">
        <v>623</v>
      </c>
      <c r="G728" s="4">
        <v>345</v>
      </c>
      <c r="H728" s="10">
        <v>31.884057971013998</v>
      </c>
      <c r="I728" s="1">
        <v>57.101449275362</v>
      </c>
      <c r="J728" s="1">
        <v>0.86956521739100001</v>
      </c>
      <c r="K728" s="1">
        <v>6.9565217391300003</v>
      </c>
      <c r="L728" s="1">
        <v>0.86956521739100001</v>
      </c>
      <c r="M728" s="1">
        <v>1.7391304347829999</v>
      </c>
      <c r="N728" s="8">
        <v>0.57971014492799999</v>
      </c>
    </row>
    <row r="729" spans="4:14" ht="39" x14ac:dyDescent="0.2">
      <c r="D729" s="59"/>
      <c r="E729" s="5" t="s">
        <v>99</v>
      </c>
      <c r="F729" s="51" t="s">
        <v>623</v>
      </c>
      <c r="G729" s="4">
        <v>202</v>
      </c>
      <c r="H729" s="10">
        <v>30.693069306931001</v>
      </c>
      <c r="I729" s="1">
        <v>57.920792079207999</v>
      </c>
      <c r="J729" s="1">
        <v>0.99009900990099997</v>
      </c>
      <c r="K729" s="1">
        <v>8.4158415841580005</v>
      </c>
      <c r="L729" s="1">
        <v>0.99009900990099997</v>
      </c>
      <c r="M729" s="1">
        <v>0.99009900990099997</v>
      </c>
      <c r="N729" s="15" t="s">
        <v>160</v>
      </c>
    </row>
    <row r="730" spans="4:14" x14ac:dyDescent="0.2">
      <c r="D730" s="59"/>
      <c r="E730" s="5" t="s">
        <v>100</v>
      </c>
      <c r="F730" s="51" t="s">
        <v>623</v>
      </c>
      <c r="G730" s="4">
        <v>143</v>
      </c>
      <c r="H730" s="10">
        <v>51.048951048950997</v>
      </c>
      <c r="I730" s="1">
        <v>32.867132867133002</v>
      </c>
      <c r="J730" s="1">
        <v>0.69930069930100003</v>
      </c>
      <c r="K730" s="1">
        <v>6.2937062937060002</v>
      </c>
      <c r="L730" s="1">
        <v>3.4965034965030002</v>
      </c>
      <c r="M730" s="1">
        <v>4.8951048951049998</v>
      </c>
      <c r="N730" s="8">
        <v>0.69930069930100003</v>
      </c>
    </row>
    <row r="731" spans="4:14" x14ac:dyDescent="0.2">
      <c r="D731" s="59"/>
      <c r="E731" s="5" t="s">
        <v>23</v>
      </c>
      <c r="F731" s="51" t="s">
        <v>624</v>
      </c>
      <c r="G731" s="4">
        <v>5</v>
      </c>
      <c r="H731" s="10">
        <v>60</v>
      </c>
      <c r="I731" s="1">
        <v>40</v>
      </c>
      <c r="J731" s="2" t="s">
        <v>160</v>
      </c>
      <c r="K731" s="2" t="s">
        <v>160</v>
      </c>
      <c r="L731" s="2" t="s">
        <v>160</v>
      </c>
      <c r="M731" s="2" t="s">
        <v>160</v>
      </c>
      <c r="N731" s="15" t="s">
        <v>160</v>
      </c>
    </row>
    <row r="732" spans="4:14" ht="26" x14ac:dyDescent="0.2">
      <c r="D732" s="59"/>
      <c r="E732" s="5" t="s">
        <v>101</v>
      </c>
      <c r="F732" s="51" t="s">
        <v>623</v>
      </c>
      <c r="G732" s="4">
        <v>883</v>
      </c>
      <c r="H732" s="10">
        <v>38.618346545865997</v>
      </c>
      <c r="I732" s="1">
        <v>50.962627406568998</v>
      </c>
      <c r="J732" s="1">
        <v>0.453001132503</v>
      </c>
      <c r="K732" s="1">
        <v>7.0215175537940002</v>
      </c>
      <c r="L732" s="1">
        <v>1.019252548131</v>
      </c>
      <c r="M732" s="1">
        <v>1.359003397508</v>
      </c>
      <c r="N732" s="8">
        <v>0.56625141562900005</v>
      </c>
    </row>
    <row r="733" spans="4:14" ht="26" x14ac:dyDescent="0.2">
      <c r="D733" s="59"/>
      <c r="E733" s="5" t="s">
        <v>102</v>
      </c>
      <c r="F733" s="51" t="s">
        <v>623</v>
      </c>
      <c r="G733" s="4">
        <v>453</v>
      </c>
      <c r="H733" s="10">
        <v>34.437086092714999</v>
      </c>
      <c r="I733" s="1">
        <v>54.746136865342002</v>
      </c>
      <c r="J733" s="1">
        <v>0.883002207506</v>
      </c>
      <c r="K733" s="1">
        <v>7.0640176600439997</v>
      </c>
      <c r="L733" s="1">
        <v>0.883002207506</v>
      </c>
      <c r="M733" s="1">
        <v>1.324503311258</v>
      </c>
      <c r="N733" s="8">
        <v>0.66225165562900001</v>
      </c>
    </row>
    <row r="734" spans="4:14" x14ac:dyDescent="0.2">
      <c r="D734" s="58" t="s">
        <v>103</v>
      </c>
      <c r="E734" s="7" t="s">
        <v>104</v>
      </c>
      <c r="F734" s="50" t="s">
        <v>623</v>
      </c>
      <c r="G734" s="6">
        <v>265</v>
      </c>
      <c r="H734" s="14">
        <v>33.962264150943</v>
      </c>
      <c r="I734" s="3">
        <v>55.471698113207999</v>
      </c>
      <c r="J734" s="3">
        <v>0.37735849056600002</v>
      </c>
      <c r="K734" s="3">
        <v>6.4150943396229998</v>
      </c>
      <c r="L734" s="3">
        <v>1.5094339622640001</v>
      </c>
      <c r="M734" s="3">
        <v>1.1320754716979999</v>
      </c>
      <c r="N734" s="13">
        <v>1.1320754716979999</v>
      </c>
    </row>
    <row r="735" spans="4:14" x14ac:dyDescent="0.2">
      <c r="D735" s="59"/>
      <c r="E735" s="5" t="s">
        <v>105</v>
      </c>
      <c r="F735" s="51" t="s">
        <v>623</v>
      </c>
      <c r="G735" s="4">
        <v>314</v>
      </c>
      <c r="H735" s="10">
        <v>39.490445859872999</v>
      </c>
      <c r="I735" s="1">
        <v>50.31847133758</v>
      </c>
      <c r="J735" s="1">
        <v>1.2738853503180001</v>
      </c>
      <c r="K735" s="1">
        <v>6.369426751592</v>
      </c>
      <c r="L735" s="1">
        <v>1.2738853503180001</v>
      </c>
      <c r="M735" s="1">
        <v>0.95541401273899995</v>
      </c>
      <c r="N735" s="8">
        <v>0.31847133758000001</v>
      </c>
    </row>
    <row r="736" spans="4:14" x14ac:dyDescent="0.2">
      <c r="D736" s="59"/>
      <c r="E736" s="5" t="s">
        <v>106</v>
      </c>
      <c r="F736" s="51" t="s">
        <v>623</v>
      </c>
      <c r="G736" s="4">
        <v>333</v>
      </c>
      <c r="H736" s="10">
        <v>41.741741741741997</v>
      </c>
      <c r="I736" s="1">
        <v>45.645645645645999</v>
      </c>
      <c r="J736" s="2" t="s">
        <v>160</v>
      </c>
      <c r="K736" s="1">
        <v>7.2072072072070004</v>
      </c>
      <c r="L736" s="1">
        <v>1.5015015015019999</v>
      </c>
      <c r="M736" s="1">
        <v>3.6036036036039998</v>
      </c>
      <c r="N736" s="8">
        <v>0.30030030029999999</v>
      </c>
    </row>
    <row r="737" spans="4:14" x14ac:dyDescent="0.2">
      <c r="D737" s="59"/>
      <c r="E737" s="5" t="s">
        <v>107</v>
      </c>
      <c r="F737" s="51" t="s">
        <v>623</v>
      </c>
      <c r="G737" s="4">
        <v>108</v>
      </c>
      <c r="H737" s="10">
        <v>57.407407407407</v>
      </c>
      <c r="I737" s="1">
        <v>32.407407407407</v>
      </c>
      <c r="J737" s="2" t="s">
        <v>160</v>
      </c>
      <c r="K737" s="1">
        <v>8.333333333333</v>
      </c>
      <c r="L737" s="1">
        <v>0.92592592592599998</v>
      </c>
      <c r="M737" s="1">
        <v>0.92592592592599998</v>
      </c>
      <c r="N737" s="15" t="s">
        <v>160</v>
      </c>
    </row>
    <row r="738" spans="4:14" x14ac:dyDescent="0.2">
      <c r="D738" s="59"/>
      <c r="E738" s="5" t="s">
        <v>108</v>
      </c>
      <c r="F738" s="51" t="s">
        <v>624</v>
      </c>
      <c r="G738" s="4">
        <v>21</v>
      </c>
      <c r="H738" s="10">
        <v>42.857142857143003</v>
      </c>
      <c r="I738" s="1">
        <v>47.619047619047997</v>
      </c>
      <c r="J738" s="2" t="s">
        <v>160</v>
      </c>
      <c r="K738" s="1">
        <v>4.7619047619049999</v>
      </c>
      <c r="L738" s="2" t="s">
        <v>160</v>
      </c>
      <c r="M738" s="2" t="s">
        <v>160</v>
      </c>
      <c r="N738" s="8">
        <v>4.7619047619049999</v>
      </c>
    </row>
    <row r="739" spans="4:14" x14ac:dyDescent="0.2">
      <c r="D739" s="59"/>
      <c r="E739" s="5" t="s">
        <v>23</v>
      </c>
      <c r="F739" s="51" t="s">
        <v>624</v>
      </c>
      <c r="G739" s="4">
        <v>2</v>
      </c>
      <c r="H739" s="10">
        <v>50</v>
      </c>
      <c r="I739" s="1">
        <v>50</v>
      </c>
      <c r="J739" s="2" t="s">
        <v>160</v>
      </c>
      <c r="K739" s="2" t="s">
        <v>160</v>
      </c>
      <c r="L739" s="2" t="s">
        <v>160</v>
      </c>
      <c r="M739" s="2" t="s">
        <v>160</v>
      </c>
      <c r="N739" s="15" t="s">
        <v>160</v>
      </c>
    </row>
    <row r="740" spans="4:14" x14ac:dyDescent="0.2">
      <c r="D740" s="59"/>
      <c r="E740" s="5" t="s">
        <v>109</v>
      </c>
      <c r="F740" s="51" t="s">
        <v>623</v>
      </c>
      <c r="G740" s="4">
        <v>579</v>
      </c>
      <c r="H740" s="10">
        <v>36.960276338515001</v>
      </c>
      <c r="I740" s="1">
        <v>52.677029360966998</v>
      </c>
      <c r="J740" s="1">
        <v>0.86355785837700005</v>
      </c>
      <c r="K740" s="1">
        <v>6.390328151986</v>
      </c>
      <c r="L740" s="1">
        <v>1.381692573402</v>
      </c>
      <c r="M740" s="1">
        <v>1.0362694300519999</v>
      </c>
      <c r="N740" s="8">
        <v>0.69084628670100001</v>
      </c>
    </row>
    <row r="741" spans="4:14" x14ac:dyDescent="0.2">
      <c r="D741" s="59"/>
      <c r="E741" s="5" t="s">
        <v>110</v>
      </c>
      <c r="F741" s="51" t="s">
        <v>623</v>
      </c>
      <c r="G741" s="4">
        <v>129</v>
      </c>
      <c r="H741" s="10">
        <v>55.038759689922003</v>
      </c>
      <c r="I741" s="1">
        <v>34.883720930232997</v>
      </c>
      <c r="J741" s="2" t="s">
        <v>160</v>
      </c>
      <c r="K741" s="1">
        <v>7.7519379844960001</v>
      </c>
      <c r="L741" s="1">
        <v>0.77519379845000003</v>
      </c>
      <c r="M741" s="1">
        <v>0.77519379845000003</v>
      </c>
      <c r="N741" s="8">
        <v>0.77519379845000003</v>
      </c>
    </row>
    <row r="742" spans="4:14" x14ac:dyDescent="0.2">
      <c r="D742" s="58" t="s">
        <v>111</v>
      </c>
      <c r="E742" s="7" t="s">
        <v>112</v>
      </c>
      <c r="F742" s="50" t="s">
        <v>623</v>
      </c>
      <c r="G742" s="6">
        <v>192</v>
      </c>
      <c r="H742" s="14">
        <v>35.416666666666998</v>
      </c>
      <c r="I742" s="3">
        <v>49.479166666666998</v>
      </c>
      <c r="J742" s="3">
        <v>1.041666666667</v>
      </c>
      <c r="K742" s="3">
        <v>10.416666666667</v>
      </c>
      <c r="L742" s="3">
        <v>1.5625</v>
      </c>
      <c r="M742" s="3">
        <v>1.5625</v>
      </c>
      <c r="N742" s="13">
        <v>0.52083333333299997</v>
      </c>
    </row>
    <row r="743" spans="4:14" ht="26" x14ac:dyDescent="0.2">
      <c r="D743" s="59"/>
      <c r="E743" s="5" t="s">
        <v>113</v>
      </c>
      <c r="F743" s="51" t="s">
        <v>623</v>
      </c>
      <c r="G743" s="4">
        <v>149</v>
      </c>
      <c r="H743" s="10">
        <v>38.926174496644002</v>
      </c>
      <c r="I743" s="1">
        <v>46.308724832214999</v>
      </c>
      <c r="J743" s="1">
        <v>0.67114093959700005</v>
      </c>
      <c r="K743" s="1">
        <v>8.7248322147649997</v>
      </c>
      <c r="L743" s="1">
        <v>2.0134228187919998</v>
      </c>
      <c r="M743" s="1">
        <v>3.355704697987</v>
      </c>
      <c r="N743" s="15" t="s">
        <v>160</v>
      </c>
    </row>
    <row r="744" spans="4:14" x14ac:dyDescent="0.2">
      <c r="D744" s="59"/>
      <c r="E744" s="5" t="s">
        <v>114</v>
      </c>
      <c r="F744" s="51" t="s">
        <v>623</v>
      </c>
      <c r="G744" s="4">
        <v>530</v>
      </c>
      <c r="H744" s="10">
        <v>38.113207547169999</v>
      </c>
      <c r="I744" s="1">
        <v>52.075471698112999</v>
      </c>
      <c r="J744" s="1">
        <v>0.56603773584899997</v>
      </c>
      <c r="K744" s="1">
        <v>6.2264150943400001</v>
      </c>
      <c r="L744" s="1">
        <v>1.698113207547</v>
      </c>
      <c r="M744" s="1">
        <v>0.94339622641499998</v>
      </c>
      <c r="N744" s="8">
        <v>0.37735849056600002</v>
      </c>
    </row>
    <row r="745" spans="4:14" x14ac:dyDescent="0.2">
      <c r="D745" s="59"/>
      <c r="E745" s="5" t="s">
        <v>115</v>
      </c>
      <c r="F745" s="51" t="s">
        <v>623</v>
      </c>
      <c r="G745" s="4">
        <v>225</v>
      </c>
      <c r="H745" s="10">
        <v>32.888888888888999</v>
      </c>
      <c r="I745" s="1">
        <v>55.111111111111001</v>
      </c>
      <c r="J745" s="1">
        <v>0.88888888888899997</v>
      </c>
      <c r="K745" s="1">
        <v>6.666666666667</v>
      </c>
      <c r="L745" s="1">
        <v>2.2222222222219998</v>
      </c>
      <c r="M745" s="1">
        <v>1.333333333333</v>
      </c>
      <c r="N745" s="8">
        <v>0.88888888888899997</v>
      </c>
    </row>
    <row r="746" spans="4:14" x14ac:dyDescent="0.2">
      <c r="D746" s="59"/>
      <c r="E746" s="5" t="s">
        <v>116</v>
      </c>
      <c r="F746" s="51" t="s">
        <v>623</v>
      </c>
      <c r="G746" s="4">
        <v>467</v>
      </c>
      <c r="H746" s="10">
        <v>8.5653104925050005</v>
      </c>
      <c r="I746" s="1">
        <v>82.441113490364003</v>
      </c>
      <c r="J746" s="1">
        <v>0.64239828693800005</v>
      </c>
      <c r="K746" s="1">
        <v>5.9957173447540004</v>
      </c>
      <c r="L746" s="1">
        <v>0.64239828693800005</v>
      </c>
      <c r="M746" s="1">
        <v>1.0706638115630001</v>
      </c>
      <c r="N746" s="8">
        <v>0.64239828693800005</v>
      </c>
    </row>
    <row r="747" spans="4:14" ht="26" x14ac:dyDescent="0.2">
      <c r="D747" s="59"/>
      <c r="E747" s="5" t="s">
        <v>117</v>
      </c>
      <c r="F747" s="51" t="s">
        <v>623</v>
      </c>
      <c r="G747" s="4">
        <v>732</v>
      </c>
      <c r="H747" s="10">
        <v>36.885245901639003</v>
      </c>
      <c r="I747" s="1">
        <v>52.322404371585002</v>
      </c>
      <c r="J747" s="1">
        <v>0.40983606557399999</v>
      </c>
      <c r="K747" s="1">
        <v>7.5136612021860003</v>
      </c>
      <c r="L747" s="1">
        <v>1.366120218579</v>
      </c>
      <c r="M747" s="1">
        <v>1.229508196721</v>
      </c>
      <c r="N747" s="8">
        <v>0.27322404371600001</v>
      </c>
    </row>
    <row r="748" spans="4:14" ht="26" x14ac:dyDescent="0.2">
      <c r="D748" s="59"/>
      <c r="E748" s="5" t="s">
        <v>118</v>
      </c>
      <c r="F748" s="51" t="s">
        <v>623</v>
      </c>
      <c r="G748" s="4">
        <v>662</v>
      </c>
      <c r="H748" s="10">
        <v>43.353474320242</v>
      </c>
      <c r="I748" s="1">
        <v>47.129909365559001</v>
      </c>
      <c r="J748" s="1">
        <v>0.75528700906299995</v>
      </c>
      <c r="K748" s="1">
        <v>5.5891238670690004</v>
      </c>
      <c r="L748" s="1">
        <v>1.359516616314</v>
      </c>
      <c r="M748" s="1">
        <v>1.2084592145019999</v>
      </c>
      <c r="N748" s="8">
        <v>0.60422960725099994</v>
      </c>
    </row>
    <row r="749" spans="4:14" ht="26" x14ac:dyDescent="0.2">
      <c r="D749" s="59"/>
      <c r="E749" s="5" t="s">
        <v>119</v>
      </c>
      <c r="F749" s="51" t="s">
        <v>623</v>
      </c>
      <c r="G749" s="4">
        <v>471</v>
      </c>
      <c r="H749" s="10">
        <v>45.010615711253003</v>
      </c>
      <c r="I749" s="1">
        <v>46.284501061571</v>
      </c>
      <c r="J749" s="1">
        <v>0.42462845010599998</v>
      </c>
      <c r="K749" s="1">
        <v>5.7324840764329998</v>
      </c>
      <c r="L749" s="1">
        <v>0.84925690021199995</v>
      </c>
      <c r="M749" s="1">
        <v>1.061571125265</v>
      </c>
      <c r="N749" s="8">
        <v>0.63694267515900005</v>
      </c>
    </row>
    <row r="750" spans="4:14" ht="26" x14ac:dyDescent="0.2">
      <c r="D750" s="59"/>
      <c r="E750" s="5" t="s">
        <v>120</v>
      </c>
      <c r="F750" s="51" t="s">
        <v>623</v>
      </c>
      <c r="G750" s="4">
        <v>165</v>
      </c>
      <c r="H750" s="10">
        <v>36.363636363635997</v>
      </c>
      <c r="I750" s="1">
        <v>51.515151515151999</v>
      </c>
      <c r="J750" s="1">
        <v>0.60606060606099998</v>
      </c>
      <c r="K750" s="1">
        <v>8.4848484848479995</v>
      </c>
      <c r="L750" s="1">
        <v>1.2121212121210001</v>
      </c>
      <c r="M750" s="1">
        <v>1.2121212121210001</v>
      </c>
      <c r="N750" s="8">
        <v>0.60606060606099998</v>
      </c>
    </row>
    <row r="751" spans="4:14" x14ac:dyDescent="0.2">
      <c r="D751" s="59"/>
      <c r="E751" s="5" t="s">
        <v>121</v>
      </c>
      <c r="F751" s="51" t="s">
        <v>623</v>
      </c>
      <c r="G751" s="4">
        <v>553</v>
      </c>
      <c r="H751" s="10">
        <v>33.092224231465003</v>
      </c>
      <c r="I751" s="1">
        <v>57.50452079566</v>
      </c>
      <c r="J751" s="1">
        <v>0.54249547920399999</v>
      </c>
      <c r="K751" s="1">
        <v>5.7866184448459999</v>
      </c>
      <c r="L751" s="1">
        <v>1.627486437613</v>
      </c>
      <c r="M751" s="1">
        <v>0.90415913200700004</v>
      </c>
      <c r="N751" s="8">
        <v>0.54249547920399999</v>
      </c>
    </row>
    <row r="752" spans="4:14" x14ac:dyDescent="0.2">
      <c r="D752" s="59"/>
      <c r="E752" s="5" t="s">
        <v>122</v>
      </c>
      <c r="F752" s="51" t="s">
        <v>623</v>
      </c>
      <c r="G752" s="4">
        <v>471</v>
      </c>
      <c r="H752" s="10">
        <v>38.004246284501001</v>
      </c>
      <c r="I752" s="1">
        <v>49.044585987261001</v>
      </c>
      <c r="J752" s="1">
        <v>0.84925690021199995</v>
      </c>
      <c r="K752" s="1">
        <v>7.4309978768580001</v>
      </c>
      <c r="L752" s="1">
        <v>1.9108280254779999</v>
      </c>
      <c r="M752" s="1">
        <v>2.123142250531</v>
      </c>
      <c r="N752" s="8">
        <v>0.63694267515900005</v>
      </c>
    </row>
    <row r="753" spans="4:14" x14ac:dyDescent="0.2">
      <c r="D753" s="59"/>
      <c r="E753" s="5" t="s">
        <v>123</v>
      </c>
      <c r="F753" s="51" t="s">
        <v>623</v>
      </c>
      <c r="G753" s="4">
        <v>275</v>
      </c>
      <c r="H753" s="10">
        <v>36</v>
      </c>
      <c r="I753" s="1">
        <v>51.272727272727003</v>
      </c>
      <c r="J753" s="1">
        <v>1.090909090909</v>
      </c>
      <c r="K753" s="1">
        <v>8</v>
      </c>
      <c r="L753" s="1">
        <v>1.818181818182</v>
      </c>
      <c r="M753" s="1">
        <v>1.818181818182</v>
      </c>
      <c r="N753" s="15" t="s">
        <v>160</v>
      </c>
    </row>
    <row r="754" spans="4:14" x14ac:dyDescent="0.2">
      <c r="D754" s="59"/>
      <c r="E754" s="5" t="s">
        <v>124</v>
      </c>
      <c r="F754" s="51" t="s">
        <v>623</v>
      </c>
      <c r="G754" s="4">
        <v>647</v>
      </c>
      <c r="H754" s="10">
        <v>38.330757341576998</v>
      </c>
      <c r="I754" s="1">
        <v>51.313755795981002</v>
      </c>
      <c r="J754" s="1">
        <v>0.77279752704799998</v>
      </c>
      <c r="K754" s="1">
        <v>6.1823802163829997</v>
      </c>
      <c r="L754" s="1">
        <v>1.391035548686</v>
      </c>
      <c r="M754" s="1">
        <v>1.545595054096</v>
      </c>
      <c r="N754" s="8">
        <v>0.46367851622900003</v>
      </c>
    </row>
    <row r="755" spans="4:14" x14ac:dyDescent="0.2">
      <c r="D755" s="59"/>
      <c r="E755" s="5" t="s">
        <v>125</v>
      </c>
      <c r="F755" s="51" t="s">
        <v>623</v>
      </c>
      <c r="G755" s="4">
        <v>249</v>
      </c>
      <c r="H755" s="10">
        <v>40.963855421687001</v>
      </c>
      <c r="I755" s="1">
        <v>48.192771084336997</v>
      </c>
      <c r="J755" s="1">
        <v>0.40160642570299998</v>
      </c>
      <c r="K755" s="1">
        <v>6.8273092369480004</v>
      </c>
      <c r="L755" s="1">
        <v>2.8112449799200001</v>
      </c>
      <c r="M755" s="1">
        <v>0.80321285140599996</v>
      </c>
      <c r="N755" s="15" t="s">
        <v>160</v>
      </c>
    </row>
    <row r="756" spans="4:14" x14ac:dyDescent="0.2">
      <c r="D756" s="59"/>
      <c r="E756" s="5" t="s">
        <v>126</v>
      </c>
      <c r="F756" s="51" t="s">
        <v>623</v>
      </c>
      <c r="G756" s="4">
        <v>279</v>
      </c>
      <c r="H756" s="10">
        <v>41.935483870968</v>
      </c>
      <c r="I756" s="1">
        <v>47.311827956988999</v>
      </c>
      <c r="J756" s="1">
        <v>0.71684587813599998</v>
      </c>
      <c r="K756" s="1">
        <v>6.0931899641580003</v>
      </c>
      <c r="L756" s="1">
        <v>1.7921146953410001</v>
      </c>
      <c r="M756" s="1">
        <v>1.7921146953410001</v>
      </c>
      <c r="N756" s="8">
        <v>0.35842293906799999</v>
      </c>
    </row>
    <row r="757" spans="4:14" ht="26" x14ac:dyDescent="0.2">
      <c r="D757" s="59"/>
      <c r="E757" s="5" t="s">
        <v>127</v>
      </c>
      <c r="F757" s="51" t="s">
        <v>623</v>
      </c>
      <c r="G757" s="4">
        <v>195</v>
      </c>
      <c r="H757" s="10">
        <v>35.384615384615003</v>
      </c>
      <c r="I757" s="1">
        <v>53.846153846154003</v>
      </c>
      <c r="J757" s="2" t="s">
        <v>160</v>
      </c>
      <c r="K757" s="1">
        <v>8.2051282051280001</v>
      </c>
      <c r="L757" s="1">
        <v>1.538461538462</v>
      </c>
      <c r="M757" s="1">
        <v>1.025641025641</v>
      </c>
      <c r="N757" s="15" t="s">
        <v>160</v>
      </c>
    </row>
    <row r="758" spans="4:14" x14ac:dyDescent="0.2">
      <c r="D758" s="59"/>
      <c r="E758" s="5" t="s">
        <v>36</v>
      </c>
      <c r="F758" s="51" t="s">
        <v>624</v>
      </c>
      <c r="G758" s="4">
        <v>24</v>
      </c>
      <c r="H758" s="10">
        <v>62.5</v>
      </c>
      <c r="I758" s="1">
        <v>25</v>
      </c>
      <c r="J758" s="2" t="s">
        <v>160</v>
      </c>
      <c r="K758" s="1">
        <v>8.333333333333</v>
      </c>
      <c r="L758" s="2" t="s">
        <v>160</v>
      </c>
      <c r="M758" s="1">
        <v>4.166666666667</v>
      </c>
      <c r="N758" s="15" t="s">
        <v>160</v>
      </c>
    </row>
    <row r="759" spans="4:14" x14ac:dyDescent="0.2">
      <c r="D759" s="59"/>
      <c r="E759" s="5" t="s">
        <v>128</v>
      </c>
      <c r="F759" s="51" t="s">
        <v>624</v>
      </c>
      <c r="G759" s="4">
        <v>14</v>
      </c>
      <c r="H759" s="10">
        <v>42.857142857143003</v>
      </c>
      <c r="I759" s="1">
        <v>35.714285714286</v>
      </c>
      <c r="J759" s="2" t="s">
        <v>160</v>
      </c>
      <c r="K759" s="2" t="s">
        <v>160</v>
      </c>
      <c r="L759" s="2" t="s">
        <v>160</v>
      </c>
      <c r="M759" s="1">
        <v>21.428571428571001</v>
      </c>
      <c r="N759" s="15" t="s">
        <v>160</v>
      </c>
    </row>
    <row r="760" spans="4:14" x14ac:dyDescent="0.2">
      <c r="D760" s="59"/>
      <c r="E760" s="5" t="s">
        <v>23</v>
      </c>
      <c r="F760" s="51" t="s">
        <v>624</v>
      </c>
      <c r="G760" s="4">
        <v>4</v>
      </c>
      <c r="H760" s="10">
        <v>25</v>
      </c>
      <c r="I760" s="1">
        <v>50</v>
      </c>
      <c r="J760" s="2" t="s">
        <v>160</v>
      </c>
      <c r="K760" s="1">
        <v>25</v>
      </c>
      <c r="L760" s="2" t="s">
        <v>160</v>
      </c>
      <c r="M760" s="2" t="s">
        <v>160</v>
      </c>
      <c r="N760" s="15" t="s">
        <v>160</v>
      </c>
    </row>
    <row r="761" spans="4:14" x14ac:dyDescent="0.2">
      <c r="D761" s="58" t="s">
        <v>129</v>
      </c>
      <c r="E761" s="7" t="s">
        <v>130</v>
      </c>
      <c r="F761" s="50" t="s">
        <v>623</v>
      </c>
      <c r="G761" s="6">
        <v>544</v>
      </c>
      <c r="H761" s="14">
        <v>35.110294117647001</v>
      </c>
      <c r="I761" s="3">
        <v>54.595588235294002</v>
      </c>
      <c r="J761" s="3">
        <v>0.55147058823499995</v>
      </c>
      <c r="K761" s="3">
        <v>6.8014705882350004</v>
      </c>
      <c r="L761" s="3">
        <v>0.91911764705900001</v>
      </c>
      <c r="M761" s="3">
        <v>1.102941176471</v>
      </c>
      <c r="N761" s="13">
        <v>0.91911764705900001</v>
      </c>
    </row>
    <row r="762" spans="4:14" x14ac:dyDescent="0.2">
      <c r="D762" s="59"/>
      <c r="E762" s="5" t="s">
        <v>131</v>
      </c>
      <c r="F762" s="51" t="s">
        <v>623</v>
      </c>
      <c r="G762" s="4">
        <v>411</v>
      </c>
      <c r="H762" s="10">
        <v>46.228710462286998</v>
      </c>
      <c r="I762" s="1">
        <v>42.092457420925001</v>
      </c>
      <c r="J762" s="1">
        <v>0.48661800486599999</v>
      </c>
      <c r="K762" s="1">
        <v>6.5693430656930003</v>
      </c>
      <c r="L762" s="1">
        <v>1.946472019465</v>
      </c>
      <c r="M762" s="1">
        <v>2.4330900243309999</v>
      </c>
      <c r="N762" s="8">
        <v>0.24330900243299999</v>
      </c>
    </row>
    <row r="763" spans="4:14" x14ac:dyDescent="0.2">
      <c r="D763" s="59"/>
      <c r="E763" s="5" t="s">
        <v>132</v>
      </c>
      <c r="F763" s="51" t="s">
        <v>623</v>
      </c>
      <c r="G763" s="4">
        <v>65</v>
      </c>
      <c r="H763" s="10">
        <v>50.769230769231001</v>
      </c>
      <c r="I763" s="1">
        <v>36.923076923076998</v>
      </c>
      <c r="J763" s="2" t="s">
        <v>160</v>
      </c>
      <c r="K763" s="1">
        <v>7.6923076923079998</v>
      </c>
      <c r="L763" s="1">
        <v>1.538461538462</v>
      </c>
      <c r="M763" s="1">
        <v>3.0769230769229998</v>
      </c>
      <c r="N763" s="15" t="s">
        <v>160</v>
      </c>
    </row>
    <row r="764" spans="4:14" x14ac:dyDescent="0.2">
      <c r="D764" s="59"/>
      <c r="E764" s="5" t="s">
        <v>133</v>
      </c>
      <c r="F764" s="51" t="s">
        <v>624</v>
      </c>
      <c r="G764" s="4">
        <v>21</v>
      </c>
      <c r="H764" s="10">
        <v>52.380952380952003</v>
      </c>
      <c r="I764" s="1">
        <v>33.333333333333002</v>
      </c>
      <c r="J764" s="2" t="s">
        <v>160</v>
      </c>
      <c r="K764" s="1">
        <v>9.5238095238099998</v>
      </c>
      <c r="L764" s="2" t="s">
        <v>160</v>
      </c>
      <c r="M764" s="1">
        <v>4.7619047619049999</v>
      </c>
      <c r="N764" s="15" t="s">
        <v>160</v>
      </c>
    </row>
    <row r="765" spans="4:14" x14ac:dyDescent="0.2">
      <c r="D765" s="59"/>
      <c r="E765" s="5" t="s">
        <v>23</v>
      </c>
      <c r="F765" s="51" t="s">
        <v>624</v>
      </c>
      <c r="G765" s="4">
        <v>2</v>
      </c>
      <c r="H765" s="17" t="s">
        <v>160</v>
      </c>
      <c r="I765" s="1">
        <v>100</v>
      </c>
      <c r="J765" s="2" t="s">
        <v>160</v>
      </c>
      <c r="K765" s="2" t="s">
        <v>160</v>
      </c>
      <c r="L765" s="2" t="s">
        <v>160</v>
      </c>
      <c r="M765" s="2" t="s">
        <v>160</v>
      </c>
      <c r="N765" s="15" t="s">
        <v>160</v>
      </c>
    </row>
    <row r="766" spans="4:14" x14ac:dyDescent="0.2">
      <c r="D766" s="59"/>
      <c r="E766" s="5" t="s">
        <v>134</v>
      </c>
      <c r="F766" s="51" t="s">
        <v>623</v>
      </c>
      <c r="G766" s="4">
        <v>955</v>
      </c>
      <c r="H766" s="10">
        <v>39.895287958114999</v>
      </c>
      <c r="I766" s="1">
        <v>49.214659685864</v>
      </c>
      <c r="J766" s="1">
        <v>0.52356020942399994</v>
      </c>
      <c r="K766" s="1">
        <v>6.7015706806280004</v>
      </c>
      <c r="L766" s="1">
        <v>1.361256544503</v>
      </c>
      <c r="M766" s="1">
        <v>1.6753926701570001</v>
      </c>
      <c r="N766" s="8">
        <v>0.628272251309</v>
      </c>
    </row>
    <row r="767" spans="4:14" x14ac:dyDescent="0.2">
      <c r="D767" s="59"/>
      <c r="E767" s="5" t="s">
        <v>135</v>
      </c>
      <c r="F767" s="51" t="s">
        <v>623</v>
      </c>
      <c r="G767" s="4">
        <v>86</v>
      </c>
      <c r="H767" s="10">
        <v>51.162790697673998</v>
      </c>
      <c r="I767" s="1">
        <v>36.046511627907002</v>
      </c>
      <c r="J767" s="2" t="s">
        <v>160</v>
      </c>
      <c r="K767" s="1">
        <v>8.1395348837209998</v>
      </c>
      <c r="L767" s="1">
        <v>1.1627906976739999</v>
      </c>
      <c r="M767" s="1">
        <v>3.488372093023</v>
      </c>
      <c r="N767" s="15" t="s">
        <v>160</v>
      </c>
    </row>
    <row r="768" spans="4:14" x14ac:dyDescent="0.2">
      <c r="D768" s="58" t="s">
        <v>136</v>
      </c>
      <c r="E768" s="7" t="s">
        <v>137</v>
      </c>
      <c r="F768" s="50" t="s">
        <v>623</v>
      </c>
      <c r="G768" s="6">
        <v>421</v>
      </c>
      <c r="H768" s="14">
        <v>45.368171021377997</v>
      </c>
      <c r="I768" s="3">
        <v>44.418052256532</v>
      </c>
      <c r="J768" s="3">
        <v>0.71258907363400004</v>
      </c>
      <c r="K768" s="3">
        <v>5.7007125890739996</v>
      </c>
      <c r="L768" s="3">
        <v>2.375296912114</v>
      </c>
      <c r="M768" s="3">
        <v>1.4251781472680001</v>
      </c>
      <c r="N768" s="19" t="s">
        <v>160</v>
      </c>
    </row>
    <row r="769" spans="4:14" x14ac:dyDescent="0.2">
      <c r="D769" s="59"/>
      <c r="E769" s="5" t="s">
        <v>138</v>
      </c>
      <c r="F769" s="51" t="s">
        <v>623</v>
      </c>
      <c r="G769" s="4">
        <v>362</v>
      </c>
      <c r="H769" s="10">
        <v>37.569060773480999</v>
      </c>
      <c r="I769" s="1">
        <v>51.381215469612997</v>
      </c>
      <c r="J769" s="1">
        <v>0.276243093923</v>
      </c>
      <c r="K769" s="1">
        <v>6.6298342541439998</v>
      </c>
      <c r="L769" s="1">
        <v>0.55248618784500003</v>
      </c>
      <c r="M769" s="1">
        <v>2.7624309392269999</v>
      </c>
      <c r="N769" s="8">
        <v>0.82872928176799998</v>
      </c>
    </row>
    <row r="770" spans="4:14" x14ac:dyDescent="0.2">
      <c r="D770" s="59"/>
      <c r="E770" s="5" t="s">
        <v>139</v>
      </c>
      <c r="F770" s="51" t="s">
        <v>623</v>
      </c>
      <c r="G770" s="4">
        <v>175</v>
      </c>
      <c r="H770" s="10">
        <v>32.571428571429003</v>
      </c>
      <c r="I770" s="1">
        <v>52.571428571429003</v>
      </c>
      <c r="J770" s="1">
        <v>0.57142857142900005</v>
      </c>
      <c r="K770" s="1">
        <v>9.7142857142859995</v>
      </c>
      <c r="L770" s="1">
        <v>1.142857142857</v>
      </c>
      <c r="M770" s="1">
        <v>1.714285714286</v>
      </c>
      <c r="N770" s="8">
        <v>1.714285714286</v>
      </c>
    </row>
    <row r="771" spans="4:14" x14ac:dyDescent="0.2">
      <c r="D771" s="59"/>
      <c r="E771" s="5" t="s">
        <v>128</v>
      </c>
      <c r="F771" s="51" t="s">
        <v>623</v>
      </c>
      <c r="G771" s="4">
        <v>60</v>
      </c>
      <c r="H771" s="10">
        <v>48.333333333333002</v>
      </c>
      <c r="I771" s="1">
        <v>45</v>
      </c>
      <c r="J771" s="2" t="s">
        <v>160</v>
      </c>
      <c r="K771" s="1">
        <v>6.666666666667</v>
      </c>
      <c r="L771" s="2" t="s">
        <v>160</v>
      </c>
      <c r="M771" s="2" t="s">
        <v>160</v>
      </c>
      <c r="N771" s="15" t="s">
        <v>160</v>
      </c>
    </row>
    <row r="772" spans="4:14" x14ac:dyDescent="0.2">
      <c r="D772" s="59"/>
      <c r="E772" s="5" t="s">
        <v>23</v>
      </c>
      <c r="F772" s="51" t="s">
        <v>624</v>
      </c>
      <c r="G772" s="4">
        <v>25</v>
      </c>
      <c r="H772" s="10">
        <v>48</v>
      </c>
      <c r="I772" s="1">
        <v>44</v>
      </c>
      <c r="J772" s="2" t="s">
        <v>160</v>
      </c>
      <c r="K772" s="1">
        <v>8</v>
      </c>
      <c r="L772" s="2" t="s">
        <v>160</v>
      </c>
      <c r="M772" s="2" t="s">
        <v>160</v>
      </c>
      <c r="N772" s="15" t="s">
        <v>160</v>
      </c>
    </row>
    <row r="773" spans="4:14" ht="26" x14ac:dyDescent="0.2">
      <c r="D773" s="58" t="s">
        <v>140</v>
      </c>
      <c r="E773" s="7" t="s">
        <v>141</v>
      </c>
      <c r="F773" s="50" t="s">
        <v>624</v>
      </c>
      <c r="G773" s="6">
        <v>12</v>
      </c>
      <c r="H773" s="14">
        <v>41.666666666666998</v>
      </c>
      <c r="I773" s="3">
        <v>41.666666666666998</v>
      </c>
      <c r="J773" s="9" t="s">
        <v>160</v>
      </c>
      <c r="K773" s="3">
        <v>16.666666666666998</v>
      </c>
      <c r="L773" s="9" t="s">
        <v>160</v>
      </c>
      <c r="M773" s="9" t="s">
        <v>160</v>
      </c>
      <c r="N773" s="19" t="s">
        <v>160</v>
      </c>
    </row>
    <row r="774" spans="4:14" ht="26" x14ac:dyDescent="0.2">
      <c r="D774" s="59"/>
      <c r="E774" s="5" t="s">
        <v>142</v>
      </c>
      <c r="F774" s="51" t="s">
        <v>623</v>
      </c>
      <c r="G774" s="4">
        <v>87</v>
      </c>
      <c r="H774" s="10">
        <v>39.080459770114999</v>
      </c>
      <c r="I774" s="1">
        <v>48.275862068965999</v>
      </c>
      <c r="J774" s="1">
        <v>1.149425287356</v>
      </c>
      <c r="K774" s="1">
        <v>8.0459770114939992</v>
      </c>
      <c r="L774" s="1">
        <v>2.2988505747130001</v>
      </c>
      <c r="M774" s="2" t="s">
        <v>160</v>
      </c>
      <c r="N774" s="8">
        <v>1.149425287356</v>
      </c>
    </row>
    <row r="775" spans="4:14" ht="26" x14ac:dyDescent="0.2">
      <c r="D775" s="59"/>
      <c r="E775" s="5" t="s">
        <v>143</v>
      </c>
      <c r="F775" s="51" t="s">
        <v>623</v>
      </c>
      <c r="G775" s="4">
        <v>67</v>
      </c>
      <c r="H775" s="10">
        <v>44.776119402985003</v>
      </c>
      <c r="I775" s="1">
        <v>41.791044776119001</v>
      </c>
      <c r="J775" s="2" t="s">
        <v>160</v>
      </c>
      <c r="K775" s="1">
        <v>8.9552238805969999</v>
      </c>
      <c r="L775" s="1">
        <v>2.985074626866</v>
      </c>
      <c r="M775" s="1">
        <v>1.492537313433</v>
      </c>
      <c r="N775" s="15" t="s">
        <v>160</v>
      </c>
    </row>
    <row r="776" spans="4:14" ht="26" x14ac:dyDescent="0.2">
      <c r="D776" s="59"/>
      <c r="E776" s="5" t="s">
        <v>144</v>
      </c>
      <c r="F776" s="51" t="s">
        <v>623</v>
      </c>
      <c r="G776" s="4">
        <v>78</v>
      </c>
      <c r="H776" s="10">
        <v>33.333333333333002</v>
      </c>
      <c r="I776" s="1">
        <v>53.846153846154003</v>
      </c>
      <c r="J776" s="2" t="s">
        <v>160</v>
      </c>
      <c r="K776" s="1">
        <v>10.25641025641</v>
      </c>
      <c r="L776" s="2" t="s">
        <v>160</v>
      </c>
      <c r="M776" s="1">
        <v>2.564102564103</v>
      </c>
      <c r="N776" s="15" t="s">
        <v>160</v>
      </c>
    </row>
    <row r="777" spans="4:14" ht="26" x14ac:dyDescent="0.2">
      <c r="D777" s="59"/>
      <c r="E777" s="5" t="s">
        <v>145</v>
      </c>
      <c r="F777" s="51" t="s">
        <v>623</v>
      </c>
      <c r="G777" s="4">
        <v>735</v>
      </c>
      <c r="H777" s="10">
        <v>40.136054421769003</v>
      </c>
      <c r="I777" s="1">
        <v>50.204081632653001</v>
      </c>
      <c r="J777" s="1">
        <v>0.408163265306</v>
      </c>
      <c r="K777" s="1">
        <v>6.3945578231290003</v>
      </c>
      <c r="L777" s="1">
        <v>0.95238095238099996</v>
      </c>
      <c r="M777" s="1">
        <v>1.360544217687</v>
      </c>
      <c r="N777" s="8">
        <v>0.54421768707499996</v>
      </c>
    </row>
    <row r="778" spans="4:14" ht="26" x14ac:dyDescent="0.2">
      <c r="D778" s="59"/>
      <c r="E778" s="5" t="s">
        <v>146</v>
      </c>
      <c r="F778" s="51" t="s">
        <v>623</v>
      </c>
      <c r="G778" s="4">
        <v>751</v>
      </c>
      <c r="H778" s="10">
        <v>40.479360852196997</v>
      </c>
      <c r="I778" s="1">
        <v>50.199733688415002</v>
      </c>
      <c r="J778" s="1">
        <v>0.53262316910800001</v>
      </c>
      <c r="K778" s="1">
        <v>5.7256990679089999</v>
      </c>
      <c r="L778" s="1">
        <v>1.065246338216</v>
      </c>
      <c r="M778" s="1">
        <v>1.464713715047</v>
      </c>
      <c r="N778" s="8">
        <v>0.53262316910800001</v>
      </c>
    </row>
    <row r="779" spans="4:14" ht="26" x14ac:dyDescent="0.2">
      <c r="D779" s="59"/>
      <c r="E779" s="5" t="s">
        <v>147</v>
      </c>
      <c r="F779" s="51" t="s">
        <v>623</v>
      </c>
      <c r="G779" s="4">
        <v>587</v>
      </c>
      <c r="H779" s="10">
        <v>37.989778534922998</v>
      </c>
      <c r="I779" s="1">
        <v>53.321976149915002</v>
      </c>
      <c r="J779" s="1">
        <v>0.51107325383299995</v>
      </c>
      <c r="K779" s="1">
        <v>4.9403747870529999</v>
      </c>
      <c r="L779" s="1">
        <v>1.192504258944</v>
      </c>
      <c r="M779" s="1">
        <v>1.533219761499</v>
      </c>
      <c r="N779" s="8">
        <v>0.51107325383299995</v>
      </c>
    </row>
    <row r="780" spans="4:14" x14ac:dyDescent="0.2">
      <c r="D780" s="59"/>
      <c r="E780" s="5" t="s">
        <v>148</v>
      </c>
      <c r="F780" s="51" t="s">
        <v>623</v>
      </c>
      <c r="G780" s="4">
        <v>187</v>
      </c>
      <c r="H780" s="10">
        <v>10.695187165775</v>
      </c>
      <c r="I780" s="1">
        <v>69.518716577540005</v>
      </c>
      <c r="J780" s="1">
        <v>2.1390374331549999</v>
      </c>
      <c r="K780" s="1">
        <v>13.368983957218999</v>
      </c>
      <c r="L780" s="1">
        <v>1.6042780748659999</v>
      </c>
      <c r="M780" s="1">
        <v>2.1390374331549999</v>
      </c>
      <c r="N780" s="8">
        <v>0.53475935828900001</v>
      </c>
    </row>
    <row r="781" spans="4:14" ht="26" x14ac:dyDescent="0.2">
      <c r="D781" s="59"/>
      <c r="E781" s="5" t="s">
        <v>149</v>
      </c>
      <c r="F781" s="51" t="s">
        <v>623</v>
      </c>
      <c r="G781" s="4">
        <v>75</v>
      </c>
      <c r="H781" s="10">
        <v>50.666666666666998</v>
      </c>
      <c r="I781" s="1">
        <v>40</v>
      </c>
      <c r="J781" s="2" t="s">
        <v>160</v>
      </c>
      <c r="K781" s="1">
        <v>4</v>
      </c>
      <c r="L781" s="1">
        <v>2.666666666667</v>
      </c>
      <c r="M781" s="1">
        <v>2.666666666667</v>
      </c>
      <c r="N781" s="15" t="s">
        <v>160</v>
      </c>
    </row>
    <row r="782" spans="4:14" ht="26" x14ac:dyDescent="0.2">
      <c r="D782" s="59"/>
      <c r="E782" s="5" t="s">
        <v>150</v>
      </c>
      <c r="F782" s="51" t="s">
        <v>623</v>
      </c>
      <c r="G782" s="4">
        <v>66</v>
      </c>
      <c r="H782" s="10">
        <v>33.333333333333002</v>
      </c>
      <c r="I782" s="1">
        <v>53.030303030303003</v>
      </c>
      <c r="J782" s="2" t="s">
        <v>160</v>
      </c>
      <c r="K782" s="1">
        <v>10.606060606061</v>
      </c>
      <c r="L782" s="1">
        <v>1.5151515151520001</v>
      </c>
      <c r="M782" s="1">
        <v>1.5151515151520001</v>
      </c>
      <c r="N782" s="15" t="s">
        <v>160</v>
      </c>
    </row>
    <row r="783" spans="4:14" ht="26" x14ac:dyDescent="0.2">
      <c r="D783" s="59"/>
      <c r="E783" s="5" t="s">
        <v>151</v>
      </c>
      <c r="F783" s="51" t="s">
        <v>624</v>
      </c>
      <c r="G783" s="4">
        <v>12</v>
      </c>
      <c r="H783" s="10">
        <v>66.666666666666998</v>
      </c>
      <c r="I783" s="1">
        <v>16.666666666666998</v>
      </c>
      <c r="J783" s="2" t="s">
        <v>160</v>
      </c>
      <c r="K783" s="1">
        <v>16.666666666666998</v>
      </c>
      <c r="L783" s="2" t="s">
        <v>160</v>
      </c>
      <c r="M783" s="2" t="s">
        <v>160</v>
      </c>
      <c r="N783" s="15" t="s">
        <v>160</v>
      </c>
    </row>
    <row r="784" spans="4:14" ht="26" x14ac:dyDescent="0.2">
      <c r="D784" s="59"/>
      <c r="E784" s="5" t="s">
        <v>152</v>
      </c>
      <c r="F784" s="51" t="s">
        <v>623</v>
      </c>
      <c r="G784" s="4">
        <v>443</v>
      </c>
      <c r="H784" s="10">
        <v>38.600451467268996</v>
      </c>
      <c r="I784" s="1">
        <v>53.047404063205001</v>
      </c>
      <c r="J784" s="1">
        <v>0.45146726862300002</v>
      </c>
      <c r="K784" s="1">
        <v>4.9661399548530003</v>
      </c>
      <c r="L784" s="1">
        <v>1.3544018058689999</v>
      </c>
      <c r="M784" s="1">
        <v>1.128668171558</v>
      </c>
      <c r="N784" s="8">
        <v>0.45146726862300002</v>
      </c>
    </row>
    <row r="785" spans="2:22" x14ac:dyDescent="0.2">
      <c r="D785" s="59"/>
      <c r="E785" s="5" t="s">
        <v>153</v>
      </c>
      <c r="F785" s="51" t="s">
        <v>623</v>
      </c>
      <c r="G785" s="4">
        <v>80</v>
      </c>
      <c r="H785" s="10">
        <v>37.5</v>
      </c>
      <c r="I785" s="1">
        <v>51.25</v>
      </c>
      <c r="J785" s="2" t="s">
        <v>160</v>
      </c>
      <c r="K785" s="1">
        <v>7.5</v>
      </c>
      <c r="L785" s="1">
        <v>1.25</v>
      </c>
      <c r="M785" s="1">
        <v>2.5</v>
      </c>
      <c r="N785" s="15" t="s">
        <v>160</v>
      </c>
    </row>
    <row r="786" spans="2:22" ht="26" x14ac:dyDescent="0.2">
      <c r="D786" s="59"/>
      <c r="E786" s="5" t="s">
        <v>154</v>
      </c>
      <c r="F786" s="51" t="s">
        <v>623</v>
      </c>
      <c r="G786" s="4">
        <v>123</v>
      </c>
      <c r="H786" s="10">
        <v>45.528455284552997</v>
      </c>
      <c r="I786" s="1">
        <v>43.089430894308997</v>
      </c>
      <c r="J786" s="2" t="s">
        <v>160</v>
      </c>
      <c r="K786" s="1">
        <v>5.6910569105690003</v>
      </c>
      <c r="L786" s="1">
        <v>1.6260162601629999</v>
      </c>
      <c r="M786" s="1">
        <v>4.065040650407</v>
      </c>
      <c r="N786" s="15" t="s">
        <v>160</v>
      </c>
    </row>
    <row r="787" spans="2:22" x14ac:dyDescent="0.2">
      <c r="D787" s="59"/>
      <c r="E787" s="5" t="s">
        <v>23</v>
      </c>
      <c r="F787" s="51" t="s">
        <v>624</v>
      </c>
      <c r="G787" s="4">
        <v>10</v>
      </c>
      <c r="H787" s="10">
        <v>50</v>
      </c>
      <c r="I787" s="1">
        <v>40</v>
      </c>
      <c r="J787" s="2" t="s">
        <v>160</v>
      </c>
      <c r="K787" s="1">
        <v>10</v>
      </c>
      <c r="L787" s="2" t="s">
        <v>160</v>
      </c>
      <c r="M787" s="2" t="s">
        <v>160</v>
      </c>
      <c r="N787" s="15" t="s">
        <v>160</v>
      </c>
    </row>
    <row r="788" spans="2:22" ht="26" x14ac:dyDescent="0.2">
      <c r="D788" s="59"/>
      <c r="E788" s="5" t="s">
        <v>155</v>
      </c>
      <c r="F788" s="51" t="s">
        <v>623</v>
      </c>
      <c r="G788" s="4">
        <v>910</v>
      </c>
      <c r="H788" s="10">
        <v>40</v>
      </c>
      <c r="I788" s="1">
        <v>49.010989010989</v>
      </c>
      <c r="J788" s="1">
        <v>0.54945054945100003</v>
      </c>
      <c r="K788" s="1">
        <v>6.9230769230769997</v>
      </c>
      <c r="L788" s="1">
        <v>1.318681318681</v>
      </c>
      <c r="M788" s="1">
        <v>1.538461538462</v>
      </c>
      <c r="N788" s="8">
        <v>0.65934065934099995</v>
      </c>
    </row>
    <row r="789" spans="2:22" ht="26" x14ac:dyDescent="0.2">
      <c r="D789" s="59"/>
      <c r="E789" s="5" t="s">
        <v>156</v>
      </c>
      <c r="F789" s="51" t="s">
        <v>623</v>
      </c>
      <c r="G789" s="4">
        <v>98</v>
      </c>
      <c r="H789" s="10">
        <v>39.795918367346999</v>
      </c>
      <c r="I789" s="1">
        <v>46.938775510204003</v>
      </c>
      <c r="J789" s="1">
        <v>1.0204081632649999</v>
      </c>
      <c r="K789" s="1">
        <v>9.1836734693879993</v>
      </c>
      <c r="L789" s="1">
        <v>2.040816326531</v>
      </c>
      <c r="M789" s="2" t="s">
        <v>160</v>
      </c>
      <c r="N789" s="8">
        <v>1.0204081632649999</v>
      </c>
    </row>
    <row r="790" spans="2:22" ht="26" x14ac:dyDescent="0.2">
      <c r="D790" s="59"/>
      <c r="E790" s="5" t="s">
        <v>157</v>
      </c>
      <c r="F790" s="51" t="s">
        <v>623</v>
      </c>
      <c r="G790" s="4">
        <v>134</v>
      </c>
      <c r="H790" s="10">
        <v>38.059701492537002</v>
      </c>
      <c r="I790" s="1">
        <v>47.761194029850998</v>
      </c>
      <c r="J790" s="2" t="s">
        <v>160</v>
      </c>
      <c r="K790" s="1">
        <v>10.447761194030001</v>
      </c>
      <c r="L790" s="1">
        <v>1.492537313433</v>
      </c>
      <c r="M790" s="1">
        <v>2.238805970149</v>
      </c>
      <c r="N790" s="15" t="s">
        <v>160</v>
      </c>
    </row>
    <row r="791" spans="2:22" ht="26" x14ac:dyDescent="0.2">
      <c r="D791" s="59"/>
      <c r="E791" s="5" t="s">
        <v>158</v>
      </c>
      <c r="F791" s="51" t="s">
        <v>623</v>
      </c>
      <c r="G791" s="4">
        <v>812</v>
      </c>
      <c r="H791" s="10">
        <v>40.64039408867</v>
      </c>
      <c r="I791" s="1">
        <v>49.876847290640001</v>
      </c>
      <c r="J791" s="1">
        <v>0.49261083743799999</v>
      </c>
      <c r="K791" s="1">
        <v>5.6650246305419998</v>
      </c>
      <c r="L791" s="1">
        <v>1.2315270935960001</v>
      </c>
      <c r="M791" s="1">
        <v>1.477832512315</v>
      </c>
      <c r="N791" s="8">
        <v>0.61576354679800005</v>
      </c>
    </row>
    <row r="792" spans="2:22" ht="26" x14ac:dyDescent="0.2">
      <c r="D792" s="60"/>
      <c r="E792" s="30" t="s">
        <v>159</v>
      </c>
      <c r="F792" s="52" t="s">
        <v>623</v>
      </c>
      <c r="G792" s="21">
        <v>136</v>
      </c>
      <c r="H792" s="36">
        <v>43.382352941176002</v>
      </c>
      <c r="I792" s="18">
        <v>44.852941176470999</v>
      </c>
      <c r="J792" s="37" t="s">
        <v>160</v>
      </c>
      <c r="K792" s="18">
        <v>7.352941176471</v>
      </c>
      <c r="L792" s="18">
        <v>2.2058823529409999</v>
      </c>
      <c r="M792" s="18">
        <v>2.2058823529409999</v>
      </c>
      <c r="N792" s="42" t="s">
        <v>160</v>
      </c>
    </row>
    <row r="793" spans="2:22" x14ac:dyDescent="0.2">
      <c r="D793" s="45" t="s">
        <v>625</v>
      </c>
    </row>
    <row r="794" spans="2:22" x14ac:dyDescent="0.2">
      <c r="B794" s="24" t="str">
        <f xml:space="preserve"> HYPERLINK("#'目次'!B12", "[6]")</f>
        <v>[6]</v>
      </c>
      <c r="C794" s="61" t="s">
        <v>201</v>
      </c>
      <c r="D794" s="62"/>
      <c r="E794" s="62"/>
      <c r="F794" s="62"/>
      <c r="G794" s="62"/>
      <c r="H794" s="62"/>
      <c r="I794" s="62"/>
      <c r="J794" s="62"/>
      <c r="K794" s="62"/>
      <c r="L794" s="62"/>
      <c r="M794" s="62"/>
      <c r="N794" s="62"/>
      <c r="O794" s="62"/>
      <c r="P794" s="62"/>
      <c r="Q794" s="62"/>
      <c r="R794" s="62"/>
      <c r="S794" s="62"/>
      <c r="T794" s="62"/>
      <c r="U794" s="62"/>
      <c r="V794" s="62"/>
    </row>
    <row r="797" spans="2:22" x14ac:dyDescent="0.2">
      <c r="C797" s="61" t="s">
        <v>13</v>
      </c>
      <c r="D797" s="62"/>
      <c r="E797" s="62"/>
      <c r="F797" s="62"/>
      <c r="G797" s="62"/>
      <c r="H797" s="62"/>
      <c r="I797" s="62"/>
      <c r="J797" s="62"/>
      <c r="K797" s="62"/>
      <c r="L797" s="62"/>
      <c r="M797" s="62"/>
      <c r="N797" s="62"/>
      <c r="O797" s="62"/>
      <c r="P797" s="62"/>
      <c r="Q797" s="62"/>
      <c r="R797" s="62"/>
      <c r="S797" s="62"/>
      <c r="T797" s="62"/>
      <c r="U797" s="62"/>
      <c r="V797" s="62"/>
    </row>
    <row r="798" spans="2:22" ht="26" x14ac:dyDescent="0.2">
      <c r="D798" s="63"/>
      <c r="E798" s="64"/>
      <c r="F798" s="64"/>
      <c r="G798" s="27" t="s">
        <v>14</v>
      </c>
      <c r="H798" s="26" t="s">
        <v>202</v>
      </c>
      <c r="I798" s="11" t="s">
        <v>203</v>
      </c>
      <c r="J798" s="11" t="s">
        <v>204</v>
      </c>
      <c r="K798" s="11" t="s">
        <v>205</v>
      </c>
      <c r="L798" s="11" t="s">
        <v>206</v>
      </c>
      <c r="M798" s="11" t="s">
        <v>207</v>
      </c>
      <c r="N798" s="11" t="s">
        <v>23</v>
      </c>
      <c r="O798" s="11" t="s">
        <v>208</v>
      </c>
      <c r="P798" s="20" t="s">
        <v>176</v>
      </c>
    </row>
    <row r="799" spans="2:22" x14ac:dyDescent="0.2">
      <c r="D799" s="65"/>
      <c r="E799" s="66"/>
      <c r="F799" s="66"/>
      <c r="G799" s="22"/>
      <c r="H799" s="31"/>
      <c r="I799" s="12"/>
      <c r="J799" s="12"/>
      <c r="K799" s="12"/>
      <c r="L799" s="12"/>
      <c r="M799" s="12"/>
      <c r="N799" s="12"/>
      <c r="O799" s="12"/>
      <c r="P799" s="29"/>
    </row>
    <row r="800" spans="2:22" x14ac:dyDescent="0.2">
      <c r="D800" s="23"/>
      <c r="E800" s="28" t="s">
        <v>14</v>
      </c>
      <c r="F800" s="49" t="s">
        <v>623</v>
      </c>
      <c r="G800" s="25">
        <v>1043</v>
      </c>
      <c r="H800" s="16">
        <v>41.323106423778</v>
      </c>
      <c r="I800" s="16">
        <v>51.581975071907998</v>
      </c>
      <c r="J800" s="16">
        <v>3.7392138063279998</v>
      </c>
      <c r="K800" s="16">
        <v>0.57526366251200001</v>
      </c>
      <c r="L800" s="16">
        <v>0.67114093959700005</v>
      </c>
      <c r="M800" s="16">
        <v>0.57526366251200001</v>
      </c>
      <c r="N800" s="16">
        <v>1.5340364333650001</v>
      </c>
      <c r="O800" s="16">
        <v>1.67964946446</v>
      </c>
      <c r="P800" s="34">
        <v>0.77081554353199999</v>
      </c>
    </row>
    <row r="801" spans="4:16" x14ac:dyDescent="0.2">
      <c r="D801" s="58" t="s">
        <v>18</v>
      </c>
      <c r="E801" s="7" t="s">
        <v>19</v>
      </c>
      <c r="F801" s="50" t="s">
        <v>623</v>
      </c>
      <c r="G801" s="6">
        <v>342</v>
      </c>
      <c r="H801" s="14">
        <v>35.964912280702002</v>
      </c>
      <c r="I801" s="3">
        <v>54.093567251461998</v>
      </c>
      <c r="J801" s="3">
        <v>6.4327485380120004</v>
      </c>
      <c r="K801" s="3">
        <v>1.461988304094</v>
      </c>
      <c r="L801" s="3">
        <v>0.58479532163699999</v>
      </c>
      <c r="M801" s="3">
        <v>0.29239766081899998</v>
      </c>
      <c r="N801" s="3">
        <v>1.1695906432750001</v>
      </c>
      <c r="O801" s="3">
        <v>1.760355029586</v>
      </c>
      <c r="P801" s="13">
        <v>0.73000296206100002</v>
      </c>
    </row>
    <row r="802" spans="4:16" ht="26" x14ac:dyDescent="0.2">
      <c r="D802" s="59"/>
      <c r="E802" s="5" t="s">
        <v>20</v>
      </c>
      <c r="F802" s="51" t="s">
        <v>623</v>
      </c>
      <c r="G802" s="4">
        <v>620</v>
      </c>
      <c r="H802" s="10">
        <v>43.709677419355003</v>
      </c>
      <c r="I802" s="1">
        <v>51.129032258065003</v>
      </c>
      <c r="J802" s="1">
        <v>2.5806451612900001</v>
      </c>
      <c r="K802" s="1">
        <v>0.16129032258100001</v>
      </c>
      <c r="L802" s="1">
        <v>0.64516129032299996</v>
      </c>
      <c r="M802" s="1">
        <v>0.32258064516099999</v>
      </c>
      <c r="N802" s="1">
        <v>1.4516129032259999</v>
      </c>
      <c r="O802" s="1">
        <v>1.6219312602289999</v>
      </c>
      <c r="P802" s="8">
        <v>0.69147753553699998</v>
      </c>
    </row>
    <row r="803" spans="4:16" ht="26" x14ac:dyDescent="0.2">
      <c r="D803" s="59"/>
      <c r="E803" s="5" t="s">
        <v>21</v>
      </c>
      <c r="F803" s="51" t="s">
        <v>623</v>
      </c>
      <c r="G803" s="4">
        <v>76</v>
      </c>
      <c r="H803" s="10">
        <v>44.736842105263001</v>
      </c>
      <c r="I803" s="1">
        <v>44.736842105263001</v>
      </c>
      <c r="J803" s="1">
        <v>1.3157894736839999</v>
      </c>
      <c r="K803" s="2" t="s">
        <v>160</v>
      </c>
      <c r="L803" s="1">
        <v>1.3157894736839999</v>
      </c>
      <c r="M803" s="1">
        <v>3.947368421053</v>
      </c>
      <c r="N803" s="1">
        <v>3.947368421053</v>
      </c>
      <c r="O803" s="1">
        <v>1.8082191780820001</v>
      </c>
      <c r="P803" s="8">
        <v>1.350488946914</v>
      </c>
    </row>
    <row r="804" spans="4:16" x14ac:dyDescent="0.2">
      <c r="D804" s="59"/>
      <c r="E804" s="5" t="s">
        <v>22</v>
      </c>
      <c r="F804" s="51" t="s">
        <v>624</v>
      </c>
      <c r="G804" s="4">
        <v>2</v>
      </c>
      <c r="H804" s="17" t="s">
        <v>160</v>
      </c>
      <c r="I804" s="1">
        <v>100</v>
      </c>
      <c r="J804" s="2" t="s">
        <v>160</v>
      </c>
      <c r="K804" s="2" t="s">
        <v>160</v>
      </c>
      <c r="L804" s="2" t="s">
        <v>160</v>
      </c>
      <c r="M804" s="2" t="s">
        <v>160</v>
      </c>
      <c r="N804" s="2" t="s">
        <v>160</v>
      </c>
      <c r="O804" s="1">
        <v>2</v>
      </c>
      <c r="P804" s="8">
        <v>0</v>
      </c>
    </row>
    <row r="805" spans="4:16" x14ac:dyDescent="0.2">
      <c r="D805" s="59"/>
      <c r="E805" s="5" t="s">
        <v>23</v>
      </c>
      <c r="F805" s="51" t="s">
        <v>624</v>
      </c>
      <c r="G805" s="4">
        <v>3</v>
      </c>
      <c r="H805" s="10">
        <v>100</v>
      </c>
      <c r="I805" s="2" t="s">
        <v>160</v>
      </c>
      <c r="J805" s="2" t="s">
        <v>160</v>
      </c>
      <c r="K805" s="2" t="s">
        <v>160</v>
      </c>
      <c r="L805" s="2" t="s">
        <v>160</v>
      </c>
      <c r="M805" s="2" t="s">
        <v>160</v>
      </c>
      <c r="N805" s="2" t="s">
        <v>160</v>
      </c>
      <c r="O805" s="1">
        <v>1</v>
      </c>
      <c r="P805" s="8">
        <v>0</v>
      </c>
    </row>
    <row r="806" spans="4:16" x14ac:dyDescent="0.2">
      <c r="D806" s="58" t="s">
        <v>24</v>
      </c>
      <c r="E806" s="7" t="s">
        <v>25</v>
      </c>
      <c r="F806" s="50" t="s">
        <v>623</v>
      </c>
      <c r="G806" s="6">
        <v>765</v>
      </c>
      <c r="H806" s="14">
        <v>42.091503267973998</v>
      </c>
      <c r="I806" s="3">
        <v>51.503267973855998</v>
      </c>
      <c r="J806" s="3">
        <v>3.0065359477119999</v>
      </c>
      <c r="K806" s="3">
        <v>0.65359477124200005</v>
      </c>
      <c r="L806" s="3">
        <v>0.91503267973900004</v>
      </c>
      <c r="M806" s="3">
        <v>0.392156862745</v>
      </c>
      <c r="N806" s="3">
        <v>1.4379084967319999</v>
      </c>
      <c r="O806" s="3">
        <v>1.6644562334220001</v>
      </c>
      <c r="P806" s="13">
        <v>0.746934796161</v>
      </c>
    </row>
    <row r="807" spans="4:16" x14ac:dyDescent="0.2">
      <c r="D807" s="59"/>
      <c r="E807" s="5" t="s">
        <v>26</v>
      </c>
      <c r="F807" s="51" t="s">
        <v>623</v>
      </c>
      <c r="G807" s="4">
        <v>796</v>
      </c>
      <c r="H807" s="10">
        <v>39.321608040200999</v>
      </c>
      <c r="I807" s="1">
        <v>53.643216080401999</v>
      </c>
      <c r="J807" s="1">
        <v>3.7688442211059998</v>
      </c>
      <c r="K807" s="1">
        <v>0.628140703518</v>
      </c>
      <c r="L807" s="1">
        <v>0.628140703518</v>
      </c>
      <c r="M807" s="1">
        <v>0.50251256281400003</v>
      </c>
      <c r="N807" s="1">
        <v>1.507537688442</v>
      </c>
      <c r="O807" s="1">
        <v>1.6964285714289999</v>
      </c>
      <c r="P807" s="8">
        <v>0.75111666551300005</v>
      </c>
    </row>
    <row r="808" spans="4:16" ht="26" x14ac:dyDescent="0.2">
      <c r="D808" s="59"/>
      <c r="E808" s="5" t="s">
        <v>27</v>
      </c>
      <c r="F808" s="51" t="s">
        <v>623</v>
      </c>
      <c r="G808" s="4">
        <v>683</v>
      </c>
      <c r="H808" s="10">
        <v>39.824304538798998</v>
      </c>
      <c r="I808" s="1">
        <v>53.440702781844998</v>
      </c>
      <c r="J808" s="1">
        <v>3.660322108346</v>
      </c>
      <c r="K808" s="1">
        <v>0.73206442166899999</v>
      </c>
      <c r="L808" s="1">
        <v>0.73206442166899999</v>
      </c>
      <c r="M808" s="1">
        <v>0.58565153733499997</v>
      </c>
      <c r="N808" s="1">
        <v>1.024890190337</v>
      </c>
      <c r="O808" s="1">
        <v>1.7011834319529999</v>
      </c>
      <c r="P808" s="8">
        <v>0.77711627735199995</v>
      </c>
    </row>
    <row r="809" spans="4:16" x14ac:dyDescent="0.2">
      <c r="D809" s="59"/>
      <c r="E809" s="5" t="s">
        <v>28</v>
      </c>
      <c r="F809" s="51" t="s">
        <v>623</v>
      </c>
      <c r="G809" s="4">
        <v>438</v>
      </c>
      <c r="H809" s="10">
        <v>42.465753424657997</v>
      </c>
      <c r="I809" s="1">
        <v>50.456621004566003</v>
      </c>
      <c r="J809" s="1">
        <v>3.881278538813</v>
      </c>
      <c r="K809" s="1">
        <v>0.45662100456600002</v>
      </c>
      <c r="L809" s="1">
        <v>0.68493150684899995</v>
      </c>
      <c r="M809" s="1">
        <v>0.45662100456600002</v>
      </c>
      <c r="N809" s="1">
        <v>1.5981735159820001</v>
      </c>
      <c r="O809" s="1">
        <v>1.6658932714620001</v>
      </c>
      <c r="P809" s="8">
        <v>0.78338655267299995</v>
      </c>
    </row>
    <row r="810" spans="4:16" ht="26" x14ac:dyDescent="0.2">
      <c r="D810" s="59"/>
      <c r="E810" s="5" t="s">
        <v>29</v>
      </c>
      <c r="F810" s="51" t="s">
        <v>623</v>
      </c>
      <c r="G810" s="4">
        <v>680</v>
      </c>
      <c r="H810" s="10">
        <v>37.352941176470999</v>
      </c>
      <c r="I810" s="1">
        <v>55.294117647058997</v>
      </c>
      <c r="J810" s="1">
        <v>4.1176470588239997</v>
      </c>
      <c r="K810" s="1">
        <v>0.44117647058800002</v>
      </c>
      <c r="L810" s="1">
        <v>0.73529411764700003</v>
      </c>
      <c r="M810" s="1">
        <v>0.58823529411800002</v>
      </c>
      <c r="N810" s="1">
        <v>1.4705882352940001</v>
      </c>
      <c r="O810" s="1">
        <v>1.723880597015</v>
      </c>
      <c r="P810" s="8">
        <v>0.76734347566000005</v>
      </c>
    </row>
    <row r="811" spans="4:16" x14ac:dyDescent="0.2">
      <c r="D811" s="59"/>
      <c r="E811" s="5" t="s">
        <v>30</v>
      </c>
      <c r="F811" s="51" t="s">
        <v>623</v>
      </c>
      <c r="G811" s="4">
        <v>242</v>
      </c>
      <c r="H811" s="10">
        <v>38.842975206612003</v>
      </c>
      <c r="I811" s="1">
        <v>52.892561983470998</v>
      </c>
      <c r="J811" s="1">
        <v>4.1322314049589997</v>
      </c>
      <c r="K811" s="1">
        <v>0.41322314049600001</v>
      </c>
      <c r="L811" s="1">
        <v>1.6528925619829999</v>
      </c>
      <c r="M811" s="1">
        <v>0.82644628099200002</v>
      </c>
      <c r="N811" s="1">
        <v>1.239669421488</v>
      </c>
      <c r="O811" s="1">
        <v>1.7447698744769999</v>
      </c>
      <c r="P811" s="8">
        <v>0.84373858496599996</v>
      </c>
    </row>
    <row r="812" spans="4:16" x14ac:dyDescent="0.2">
      <c r="D812" s="59"/>
      <c r="E812" s="5" t="s">
        <v>31</v>
      </c>
      <c r="F812" s="51" t="s">
        <v>623</v>
      </c>
      <c r="G812" s="4">
        <v>609</v>
      </c>
      <c r="H812" s="10">
        <v>39.080459770114999</v>
      </c>
      <c r="I812" s="1">
        <v>53.858784893268002</v>
      </c>
      <c r="J812" s="1">
        <v>4.4334975369459997</v>
      </c>
      <c r="K812" s="1">
        <v>0.32840722495899999</v>
      </c>
      <c r="L812" s="1">
        <v>0.65681444991799998</v>
      </c>
      <c r="M812" s="1">
        <v>0.49261083743799999</v>
      </c>
      <c r="N812" s="1">
        <v>1.149425287356</v>
      </c>
      <c r="O812" s="1">
        <v>1.6976744186049999</v>
      </c>
      <c r="P812" s="8">
        <v>0.71932759342700003</v>
      </c>
    </row>
    <row r="813" spans="4:16" x14ac:dyDescent="0.2">
      <c r="D813" s="59"/>
      <c r="E813" s="5" t="s">
        <v>32</v>
      </c>
      <c r="F813" s="51" t="s">
        <v>623</v>
      </c>
      <c r="G813" s="4">
        <v>343</v>
      </c>
      <c r="H813" s="10">
        <v>40.816326530612002</v>
      </c>
      <c r="I813" s="1">
        <v>51.020408163265003</v>
      </c>
      <c r="J813" s="1">
        <v>4.9562682215739997</v>
      </c>
      <c r="K813" s="1">
        <v>0.58309037900899996</v>
      </c>
      <c r="L813" s="1">
        <v>1.1661807580170001</v>
      </c>
      <c r="M813" s="1">
        <v>0.29154518950399999</v>
      </c>
      <c r="N813" s="1">
        <v>1.1661807580170001</v>
      </c>
      <c r="O813" s="1">
        <v>1.6991150442480001</v>
      </c>
      <c r="P813" s="8">
        <v>0.76015751737600001</v>
      </c>
    </row>
    <row r="814" spans="4:16" x14ac:dyDescent="0.2">
      <c r="D814" s="59"/>
      <c r="E814" s="5" t="s">
        <v>33</v>
      </c>
      <c r="F814" s="51" t="s">
        <v>623</v>
      </c>
      <c r="G814" s="4">
        <v>754</v>
      </c>
      <c r="H814" s="10">
        <v>42.440318302386999</v>
      </c>
      <c r="I814" s="1">
        <v>50.663129973475002</v>
      </c>
      <c r="J814" s="1">
        <v>3.8461538461539999</v>
      </c>
      <c r="K814" s="1">
        <v>0.53050397878</v>
      </c>
      <c r="L814" s="1">
        <v>0.79575596817000005</v>
      </c>
      <c r="M814" s="1">
        <v>0.39787798408500002</v>
      </c>
      <c r="N814" s="1">
        <v>1.32625994695</v>
      </c>
      <c r="O814" s="1">
        <v>1.6639784946239999</v>
      </c>
      <c r="P814" s="8">
        <v>0.74464858310699999</v>
      </c>
    </row>
    <row r="815" spans="4:16" x14ac:dyDescent="0.2">
      <c r="D815" s="59"/>
      <c r="E815" s="5" t="s">
        <v>34</v>
      </c>
      <c r="F815" s="51" t="s">
        <v>623</v>
      </c>
      <c r="G815" s="4">
        <v>525</v>
      </c>
      <c r="H815" s="10">
        <v>40.571428571429003</v>
      </c>
      <c r="I815" s="1">
        <v>52.380952380952003</v>
      </c>
      <c r="J815" s="1">
        <v>4.1904761904759997</v>
      </c>
      <c r="K815" s="1">
        <v>0.76190476190500001</v>
      </c>
      <c r="L815" s="1">
        <v>0.57142857142900005</v>
      </c>
      <c r="M815" s="1">
        <v>0.38095238095200001</v>
      </c>
      <c r="N815" s="1">
        <v>1.142857142857</v>
      </c>
      <c r="O815" s="1">
        <v>1.6820809248549999</v>
      </c>
      <c r="P815" s="8">
        <v>0.71733008912100005</v>
      </c>
    </row>
    <row r="816" spans="4:16" x14ac:dyDescent="0.2">
      <c r="D816" s="59"/>
      <c r="E816" s="5" t="s">
        <v>35</v>
      </c>
      <c r="F816" s="51" t="s">
        <v>623</v>
      </c>
      <c r="G816" s="4">
        <v>142</v>
      </c>
      <c r="H816" s="10">
        <v>44.366197183098997</v>
      </c>
      <c r="I816" s="1">
        <v>47.887323943661997</v>
      </c>
      <c r="J816" s="1">
        <v>3.5211267605629999</v>
      </c>
      <c r="K816" s="1">
        <v>0.70422535211299997</v>
      </c>
      <c r="L816" s="1">
        <v>0.70422535211299997</v>
      </c>
      <c r="M816" s="1">
        <v>0.70422535211299997</v>
      </c>
      <c r="N816" s="1">
        <v>2.112676056338</v>
      </c>
      <c r="O816" s="1">
        <v>1.654676258993</v>
      </c>
      <c r="P816" s="8">
        <v>0.80498654427299998</v>
      </c>
    </row>
    <row r="817" spans="4:16" x14ac:dyDescent="0.2">
      <c r="D817" s="59"/>
      <c r="E817" s="5" t="s">
        <v>36</v>
      </c>
      <c r="F817" s="51" t="s">
        <v>624</v>
      </c>
      <c r="G817" s="4">
        <v>18</v>
      </c>
      <c r="H817" s="10">
        <v>66.666666666666998</v>
      </c>
      <c r="I817" s="1">
        <v>16.666666666666998</v>
      </c>
      <c r="J817" s="1">
        <v>11.111111111111001</v>
      </c>
      <c r="K817" s="2" t="s">
        <v>160</v>
      </c>
      <c r="L817" s="2" t="s">
        <v>160</v>
      </c>
      <c r="M817" s="2" t="s">
        <v>160</v>
      </c>
      <c r="N817" s="1">
        <v>5.5555555555560003</v>
      </c>
      <c r="O817" s="1">
        <v>1.411764705882</v>
      </c>
      <c r="P817" s="8">
        <v>0.71228711990100002</v>
      </c>
    </row>
    <row r="818" spans="4:16" x14ac:dyDescent="0.2">
      <c r="D818" s="59"/>
      <c r="E818" s="5" t="s">
        <v>37</v>
      </c>
      <c r="F818" s="51" t="s">
        <v>624</v>
      </c>
      <c r="G818" s="4">
        <v>39</v>
      </c>
      <c r="H818" s="10">
        <v>56.410256410255997</v>
      </c>
      <c r="I818" s="1">
        <v>38.461538461537998</v>
      </c>
      <c r="J818" s="1">
        <v>5.1282051282049999</v>
      </c>
      <c r="K818" s="2" t="s">
        <v>160</v>
      </c>
      <c r="L818" s="2" t="s">
        <v>160</v>
      </c>
      <c r="M818" s="2" t="s">
        <v>160</v>
      </c>
      <c r="N818" s="2" t="s">
        <v>160</v>
      </c>
      <c r="O818" s="1">
        <v>1.4871794871790001</v>
      </c>
      <c r="P818" s="8">
        <v>0.60139289512299998</v>
      </c>
    </row>
    <row r="819" spans="4:16" x14ac:dyDescent="0.2">
      <c r="D819" s="59"/>
      <c r="E819" s="5" t="s">
        <v>23</v>
      </c>
      <c r="F819" s="51" t="s">
        <v>624</v>
      </c>
      <c r="G819" s="4">
        <v>4</v>
      </c>
      <c r="H819" s="10">
        <v>50</v>
      </c>
      <c r="I819" s="1">
        <v>50</v>
      </c>
      <c r="J819" s="2" t="s">
        <v>160</v>
      </c>
      <c r="K819" s="2" t="s">
        <v>160</v>
      </c>
      <c r="L819" s="2" t="s">
        <v>160</v>
      </c>
      <c r="M819" s="2" t="s">
        <v>160</v>
      </c>
      <c r="N819" s="2" t="s">
        <v>160</v>
      </c>
      <c r="O819" s="1">
        <v>1.5</v>
      </c>
      <c r="P819" s="8">
        <v>0.57735026918999999</v>
      </c>
    </row>
    <row r="820" spans="4:16" ht="26" x14ac:dyDescent="0.2">
      <c r="D820" s="59"/>
      <c r="E820" s="5" t="s">
        <v>38</v>
      </c>
      <c r="F820" s="51" t="s">
        <v>623</v>
      </c>
      <c r="G820" s="4">
        <v>1000</v>
      </c>
      <c r="H820" s="10">
        <v>40.700000000000003</v>
      </c>
      <c r="I820" s="1">
        <v>52.1</v>
      </c>
      <c r="J820" s="1">
        <v>3.7</v>
      </c>
      <c r="K820" s="1">
        <v>0.6</v>
      </c>
      <c r="L820" s="1">
        <v>0.7</v>
      </c>
      <c r="M820" s="1">
        <v>0.6</v>
      </c>
      <c r="N820" s="1">
        <v>1.6</v>
      </c>
      <c r="O820" s="1">
        <v>1.6880081300809999</v>
      </c>
      <c r="P820" s="8">
        <v>0.77683821700300004</v>
      </c>
    </row>
    <row r="821" spans="4:16" ht="26" x14ac:dyDescent="0.2">
      <c r="D821" s="58" t="s">
        <v>39</v>
      </c>
      <c r="E821" s="7" t="s">
        <v>40</v>
      </c>
      <c r="F821" s="50" t="s">
        <v>624</v>
      </c>
      <c r="G821" s="6">
        <v>4</v>
      </c>
      <c r="H821" s="32" t="s">
        <v>160</v>
      </c>
      <c r="I821" s="3">
        <v>75</v>
      </c>
      <c r="J821" s="3">
        <v>25</v>
      </c>
      <c r="K821" s="9" t="s">
        <v>160</v>
      </c>
      <c r="L821" s="9" t="s">
        <v>160</v>
      </c>
      <c r="M821" s="9" t="s">
        <v>160</v>
      </c>
      <c r="N821" s="9" t="s">
        <v>160</v>
      </c>
      <c r="O821" s="3">
        <v>2.25</v>
      </c>
      <c r="P821" s="13">
        <v>0.5</v>
      </c>
    </row>
    <row r="822" spans="4:16" ht="26" x14ac:dyDescent="0.2">
      <c r="D822" s="59"/>
      <c r="E822" s="5" t="s">
        <v>41</v>
      </c>
      <c r="F822" s="51" t="s">
        <v>624</v>
      </c>
      <c r="G822" s="4">
        <v>45</v>
      </c>
      <c r="H822" s="10">
        <v>57.777777777777999</v>
      </c>
      <c r="I822" s="1">
        <v>33.333333333333002</v>
      </c>
      <c r="J822" s="1">
        <v>2.2222222222219998</v>
      </c>
      <c r="K822" s="2" t="s">
        <v>160</v>
      </c>
      <c r="L822" s="2" t="s">
        <v>160</v>
      </c>
      <c r="M822" s="1">
        <v>2.2222222222219998</v>
      </c>
      <c r="N822" s="1">
        <v>4.4444444444439997</v>
      </c>
      <c r="O822" s="1">
        <v>1.5813953488370001</v>
      </c>
      <c r="P822" s="8">
        <v>1.276762239482</v>
      </c>
    </row>
    <row r="823" spans="4:16" ht="26" x14ac:dyDescent="0.2">
      <c r="D823" s="59"/>
      <c r="E823" s="5" t="s">
        <v>42</v>
      </c>
      <c r="F823" s="51" t="s">
        <v>623</v>
      </c>
      <c r="G823" s="4">
        <v>275</v>
      </c>
      <c r="H823" s="10">
        <v>68</v>
      </c>
      <c r="I823" s="1">
        <v>26.909090909090999</v>
      </c>
      <c r="J823" s="1">
        <v>2.9090909090910002</v>
      </c>
      <c r="K823" s="2" t="s">
        <v>160</v>
      </c>
      <c r="L823" s="1">
        <v>0.36363636363599999</v>
      </c>
      <c r="M823" s="1">
        <v>0.72727272727299996</v>
      </c>
      <c r="N823" s="1">
        <v>1.090909090909</v>
      </c>
      <c r="O823" s="1">
        <v>1.3860294117650001</v>
      </c>
      <c r="P823" s="8">
        <v>0.72505735048599995</v>
      </c>
    </row>
    <row r="824" spans="4:16" ht="26" x14ac:dyDescent="0.2">
      <c r="D824" s="59"/>
      <c r="E824" s="5" t="s">
        <v>43</v>
      </c>
      <c r="F824" s="51" t="s">
        <v>623</v>
      </c>
      <c r="G824" s="4">
        <v>245</v>
      </c>
      <c r="H824" s="10">
        <v>48.979591836734997</v>
      </c>
      <c r="I824" s="1">
        <v>45.714285714286</v>
      </c>
      <c r="J824" s="1">
        <v>2.8571428571430002</v>
      </c>
      <c r="K824" s="2" t="s">
        <v>160</v>
      </c>
      <c r="L824" s="1">
        <v>0.408163265306</v>
      </c>
      <c r="M824" s="1">
        <v>0.408163265306</v>
      </c>
      <c r="N824" s="1">
        <v>1.632653061224</v>
      </c>
      <c r="O824" s="1">
        <v>1.560165975104</v>
      </c>
      <c r="P824" s="8">
        <v>0.66262606775699995</v>
      </c>
    </row>
    <row r="825" spans="4:16" ht="26" x14ac:dyDescent="0.2">
      <c r="D825" s="59"/>
      <c r="E825" s="5" t="s">
        <v>44</v>
      </c>
      <c r="F825" s="51" t="s">
        <v>623</v>
      </c>
      <c r="G825" s="4">
        <v>167</v>
      </c>
      <c r="H825" s="10">
        <v>27.544910179641001</v>
      </c>
      <c r="I825" s="1">
        <v>66.467065868263006</v>
      </c>
      <c r="J825" s="1">
        <v>3.592814371257</v>
      </c>
      <c r="K825" s="2" t="s">
        <v>160</v>
      </c>
      <c r="L825" s="1">
        <v>1.796407185629</v>
      </c>
      <c r="M825" s="1">
        <v>0.59880239521</v>
      </c>
      <c r="N825" s="2" t="s">
        <v>160</v>
      </c>
      <c r="O825" s="1">
        <v>1.8502994011980001</v>
      </c>
      <c r="P825" s="8">
        <v>0.81867320307500002</v>
      </c>
    </row>
    <row r="826" spans="4:16" ht="26" x14ac:dyDescent="0.2">
      <c r="D826" s="59"/>
      <c r="E826" s="5" t="s">
        <v>45</v>
      </c>
      <c r="F826" s="51" t="s">
        <v>623</v>
      </c>
      <c r="G826" s="4">
        <v>90</v>
      </c>
      <c r="H826" s="10">
        <v>7.7777777777779997</v>
      </c>
      <c r="I826" s="1">
        <v>85.555555555555998</v>
      </c>
      <c r="J826" s="1">
        <v>2.2222222222219998</v>
      </c>
      <c r="K826" s="1">
        <v>3.333333333333</v>
      </c>
      <c r="L826" s="2" t="s">
        <v>160</v>
      </c>
      <c r="M826" s="2" t="s">
        <v>160</v>
      </c>
      <c r="N826" s="1">
        <v>1.1111111111109999</v>
      </c>
      <c r="O826" s="1">
        <v>2.0112359550560002</v>
      </c>
      <c r="P826" s="8">
        <v>0.48837350698900001</v>
      </c>
    </row>
    <row r="827" spans="4:16" ht="26" x14ac:dyDescent="0.2">
      <c r="D827" s="59"/>
      <c r="E827" s="5" t="s">
        <v>46</v>
      </c>
      <c r="F827" s="51" t="s">
        <v>624</v>
      </c>
      <c r="G827" s="4">
        <v>46</v>
      </c>
      <c r="H827" s="10">
        <v>10.869565217390999</v>
      </c>
      <c r="I827" s="1">
        <v>73.913043478261002</v>
      </c>
      <c r="J827" s="1">
        <v>6.5217391304349999</v>
      </c>
      <c r="K827" s="1">
        <v>4.3478260869570002</v>
      </c>
      <c r="L827" s="2" t="s">
        <v>160</v>
      </c>
      <c r="M827" s="1">
        <v>2.1739130434780001</v>
      </c>
      <c r="N827" s="1">
        <v>2.1739130434780001</v>
      </c>
      <c r="O827" s="1">
        <v>2.1333333333329998</v>
      </c>
      <c r="P827" s="8">
        <v>0.842075358321</v>
      </c>
    </row>
    <row r="828" spans="4:16" ht="26" x14ac:dyDescent="0.2">
      <c r="D828" s="59"/>
      <c r="E828" s="5" t="s">
        <v>47</v>
      </c>
      <c r="F828" s="51" t="s">
        <v>623</v>
      </c>
      <c r="G828" s="4">
        <v>68</v>
      </c>
      <c r="H828" s="10">
        <v>5.8823529411760003</v>
      </c>
      <c r="I828" s="1">
        <v>77.941176470588005</v>
      </c>
      <c r="J828" s="1">
        <v>13.235294117646999</v>
      </c>
      <c r="K828" s="1">
        <v>1.4705882352940001</v>
      </c>
      <c r="L828" s="1">
        <v>1.4705882352940001</v>
      </c>
      <c r="M828" s="2" t="s">
        <v>160</v>
      </c>
      <c r="N828" s="2" t="s">
        <v>160</v>
      </c>
      <c r="O828" s="1">
        <v>2.147058823529</v>
      </c>
      <c r="P828" s="8">
        <v>0.60507075896399998</v>
      </c>
    </row>
    <row r="829" spans="4:16" x14ac:dyDescent="0.2">
      <c r="D829" s="59"/>
      <c r="E829" s="5" t="s">
        <v>48</v>
      </c>
      <c r="F829" s="51" t="s">
        <v>624</v>
      </c>
      <c r="G829" s="4">
        <v>4</v>
      </c>
      <c r="H829" s="10">
        <v>25</v>
      </c>
      <c r="I829" s="1">
        <v>50</v>
      </c>
      <c r="J829" s="1">
        <v>25</v>
      </c>
      <c r="K829" s="2" t="s">
        <v>160</v>
      </c>
      <c r="L829" s="2" t="s">
        <v>160</v>
      </c>
      <c r="M829" s="2" t="s">
        <v>160</v>
      </c>
      <c r="N829" s="2" t="s">
        <v>160</v>
      </c>
      <c r="O829" s="1">
        <v>2</v>
      </c>
      <c r="P829" s="8">
        <v>0.81649658092800004</v>
      </c>
    </row>
    <row r="830" spans="4:16" x14ac:dyDescent="0.2">
      <c r="D830" s="59"/>
      <c r="E830" s="5" t="s">
        <v>23</v>
      </c>
      <c r="F830" s="51" t="s">
        <v>623</v>
      </c>
      <c r="G830" s="4">
        <v>99</v>
      </c>
      <c r="H830" s="10">
        <v>35.353535353535001</v>
      </c>
      <c r="I830" s="1">
        <v>57.575757575757997</v>
      </c>
      <c r="J830" s="1">
        <v>1.010101010101</v>
      </c>
      <c r="K830" s="2" t="s">
        <v>160</v>
      </c>
      <c r="L830" s="1">
        <v>1.010101010101</v>
      </c>
      <c r="M830" s="2" t="s">
        <v>160</v>
      </c>
      <c r="N830" s="1">
        <v>5.0505050505050004</v>
      </c>
      <c r="O830" s="1">
        <v>1.6702127659570001</v>
      </c>
      <c r="P830" s="8">
        <v>0.61150788198299999</v>
      </c>
    </row>
    <row r="831" spans="4:16" x14ac:dyDescent="0.2">
      <c r="D831" s="58" t="s">
        <v>49</v>
      </c>
      <c r="E831" s="7" t="s">
        <v>50</v>
      </c>
      <c r="F831" s="50" t="s">
        <v>624</v>
      </c>
      <c r="G831" s="6">
        <v>39</v>
      </c>
      <c r="H831" s="14">
        <v>66.666666666666998</v>
      </c>
      <c r="I831" s="3">
        <v>25.641025641026001</v>
      </c>
      <c r="J831" s="3">
        <v>2.564102564103</v>
      </c>
      <c r="K831" s="9" t="s">
        <v>160</v>
      </c>
      <c r="L831" s="9" t="s">
        <v>160</v>
      </c>
      <c r="M831" s="9" t="s">
        <v>160</v>
      </c>
      <c r="N831" s="3">
        <v>5.1282051282049999</v>
      </c>
      <c r="O831" s="3">
        <v>1.3243243243239999</v>
      </c>
      <c r="P831" s="13">
        <v>0.52988751710199999</v>
      </c>
    </row>
    <row r="832" spans="4:16" x14ac:dyDescent="0.2">
      <c r="D832" s="59"/>
      <c r="E832" s="5" t="s">
        <v>51</v>
      </c>
      <c r="F832" s="51" t="s">
        <v>623</v>
      </c>
      <c r="G832" s="4">
        <v>185</v>
      </c>
      <c r="H832" s="10">
        <v>51.351351351350999</v>
      </c>
      <c r="I832" s="1">
        <v>40</v>
      </c>
      <c r="J832" s="1">
        <v>3.2432432432430001</v>
      </c>
      <c r="K832" s="1">
        <v>0.54054054054099998</v>
      </c>
      <c r="L832" s="1">
        <v>0.54054054054099998</v>
      </c>
      <c r="M832" s="1">
        <v>2.1621621621620002</v>
      </c>
      <c r="N832" s="1">
        <v>2.1621621621620002</v>
      </c>
      <c r="O832" s="1">
        <v>1.646408839779</v>
      </c>
      <c r="P832" s="8">
        <v>1.0471393989390001</v>
      </c>
    </row>
    <row r="833" spans="4:16" x14ac:dyDescent="0.2">
      <c r="D833" s="59"/>
      <c r="E833" s="5" t="s">
        <v>52</v>
      </c>
      <c r="F833" s="51" t="s">
        <v>623</v>
      </c>
      <c r="G833" s="4">
        <v>324</v>
      </c>
      <c r="H833" s="10">
        <v>44.135802469136003</v>
      </c>
      <c r="I833" s="1">
        <v>50.308641975309001</v>
      </c>
      <c r="J833" s="1">
        <v>2.4691358024690002</v>
      </c>
      <c r="K833" s="1">
        <v>0.30864197530900001</v>
      </c>
      <c r="L833" s="1">
        <v>0.61728395061700003</v>
      </c>
      <c r="M833" s="1">
        <v>0.30864197530900001</v>
      </c>
      <c r="N833" s="1">
        <v>1.851851851852</v>
      </c>
      <c r="O833" s="1">
        <v>1.61320754717</v>
      </c>
      <c r="P833" s="8">
        <v>0.667932750119</v>
      </c>
    </row>
    <row r="834" spans="4:16" x14ac:dyDescent="0.2">
      <c r="D834" s="59"/>
      <c r="E834" s="5" t="s">
        <v>53</v>
      </c>
      <c r="F834" s="51" t="s">
        <v>623</v>
      </c>
      <c r="G834" s="4">
        <v>491</v>
      </c>
      <c r="H834" s="10">
        <v>33.808553971487001</v>
      </c>
      <c r="I834" s="1">
        <v>58.655804480652002</v>
      </c>
      <c r="J834" s="1">
        <v>4.8879837067210001</v>
      </c>
      <c r="K834" s="1">
        <v>0.81466395112000001</v>
      </c>
      <c r="L834" s="1">
        <v>0.81466395112000001</v>
      </c>
      <c r="M834" s="1">
        <v>0.20366598778</v>
      </c>
      <c r="N834" s="1">
        <v>0.81466395112000001</v>
      </c>
      <c r="O834" s="1">
        <v>1.7618069815199999</v>
      </c>
      <c r="P834" s="8">
        <v>0.71774912489599996</v>
      </c>
    </row>
    <row r="835" spans="4:16" x14ac:dyDescent="0.2">
      <c r="D835" s="59"/>
      <c r="E835" s="5" t="s">
        <v>23</v>
      </c>
      <c r="F835" s="51" t="s">
        <v>624</v>
      </c>
      <c r="G835" s="4">
        <v>4</v>
      </c>
      <c r="H835" s="10">
        <v>25</v>
      </c>
      <c r="I835" s="1">
        <v>75</v>
      </c>
      <c r="J835" s="2" t="s">
        <v>160</v>
      </c>
      <c r="K835" s="2" t="s">
        <v>160</v>
      </c>
      <c r="L835" s="2" t="s">
        <v>160</v>
      </c>
      <c r="M835" s="2" t="s">
        <v>160</v>
      </c>
      <c r="N835" s="2" t="s">
        <v>160</v>
      </c>
      <c r="O835" s="1">
        <v>1.75</v>
      </c>
      <c r="P835" s="8">
        <v>0.5</v>
      </c>
    </row>
    <row r="836" spans="4:16" x14ac:dyDescent="0.2">
      <c r="D836" s="59"/>
      <c r="E836" s="5" t="s">
        <v>54</v>
      </c>
      <c r="F836" s="51" t="s">
        <v>623</v>
      </c>
      <c r="G836" s="4">
        <v>224</v>
      </c>
      <c r="H836" s="10">
        <v>54.017857142856997</v>
      </c>
      <c r="I836" s="1">
        <v>37.5</v>
      </c>
      <c r="J836" s="1">
        <v>3.125</v>
      </c>
      <c r="K836" s="1">
        <v>0.446428571429</v>
      </c>
      <c r="L836" s="1">
        <v>0.446428571429</v>
      </c>
      <c r="M836" s="1">
        <v>1.785714285714</v>
      </c>
      <c r="N836" s="1">
        <v>2.6785714285709998</v>
      </c>
      <c r="O836" s="1">
        <v>1.5917431192660001</v>
      </c>
      <c r="P836" s="8">
        <v>0.98529543071199999</v>
      </c>
    </row>
    <row r="837" spans="4:16" x14ac:dyDescent="0.2">
      <c r="D837" s="59"/>
      <c r="E837" s="5" t="s">
        <v>55</v>
      </c>
      <c r="F837" s="51" t="s">
        <v>623</v>
      </c>
      <c r="G837" s="4">
        <v>815</v>
      </c>
      <c r="H837" s="10">
        <v>37.914110429448002</v>
      </c>
      <c r="I837" s="1">
        <v>55.337423312882997</v>
      </c>
      <c r="J837" s="1">
        <v>3.9263803680980001</v>
      </c>
      <c r="K837" s="1">
        <v>0.61349693251500004</v>
      </c>
      <c r="L837" s="1">
        <v>0.73619631901799998</v>
      </c>
      <c r="M837" s="1">
        <v>0.24539877300599999</v>
      </c>
      <c r="N837" s="1">
        <v>1.2269938650309999</v>
      </c>
      <c r="O837" s="1">
        <v>1.703105590062</v>
      </c>
      <c r="P837" s="8">
        <v>0.70184745194499998</v>
      </c>
    </row>
    <row r="838" spans="4:16" ht="26" x14ac:dyDescent="0.2">
      <c r="D838" s="58" t="s">
        <v>56</v>
      </c>
      <c r="E838" s="7" t="s">
        <v>57</v>
      </c>
      <c r="F838" s="50" t="s">
        <v>624</v>
      </c>
      <c r="G838" s="6">
        <v>8</v>
      </c>
      <c r="H838" s="14">
        <v>62.5</v>
      </c>
      <c r="I838" s="3">
        <v>25</v>
      </c>
      <c r="J838" s="9" t="s">
        <v>160</v>
      </c>
      <c r="K838" s="9" t="s">
        <v>160</v>
      </c>
      <c r="L838" s="3">
        <v>12.5</v>
      </c>
      <c r="M838" s="9" t="s">
        <v>160</v>
      </c>
      <c r="N838" s="9" t="s">
        <v>160</v>
      </c>
      <c r="O838" s="3">
        <v>1.75</v>
      </c>
      <c r="P838" s="13">
        <v>1.3887301496590001</v>
      </c>
    </row>
    <row r="839" spans="4:16" ht="26" x14ac:dyDescent="0.2">
      <c r="D839" s="59"/>
      <c r="E839" s="5" t="s">
        <v>58</v>
      </c>
      <c r="F839" s="51" t="s">
        <v>623</v>
      </c>
      <c r="G839" s="4">
        <v>61</v>
      </c>
      <c r="H839" s="10">
        <v>24.590163934425998</v>
      </c>
      <c r="I839" s="1">
        <v>65.573770491803003</v>
      </c>
      <c r="J839" s="1">
        <v>4.918032786885</v>
      </c>
      <c r="K839" s="1">
        <v>3.2786885245900002</v>
      </c>
      <c r="L839" s="2" t="s">
        <v>160</v>
      </c>
      <c r="M839" s="2" t="s">
        <v>160</v>
      </c>
      <c r="N839" s="1">
        <v>1.6393442622950001</v>
      </c>
      <c r="O839" s="1">
        <v>1.866666666667</v>
      </c>
      <c r="P839" s="8">
        <v>0.65007604944099995</v>
      </c>
    </row>
    <row r="840" spans="4:16" x14ac:dyDescent="0.2">
      <c r="D840" s="59"/>
      <c r="E840" s="5" t="s">
        <v>59</v>
      </c>
      <c r="F840" s="51" t="s">
        <v>624</v>
      </c>
      <c r="G840" s="4">
        <v>18</v>
      </c>
      <c r="H840" s="10">
        <v>11.111111111111001</v>
      </c>
      <c r="I840" s="1">
        <v>72.222222222222001</v>
      </c>
      <c r="J840" s="1">
        <v>11.111111111111001</v>
      </c>
      <c r="K840" s="2" t="s">
        <v>160</v>
      </c>
      <c r="L840" s="2" t="s">
        <v>160</v>
      </c>
      <c r="M840" s="2" t="s">
        <v>160</v>
      </c>
      <c r="N840" s="1">
        <v>5.5555555555560003</v>
      </c>
      <c r="O840" s="1">
        <v>2</v>
      </c>
      <c r="P840" s="8">
        <v>0.5</v>
      </c>
    </row>
    <row r="841" spans="4:16" x14ac:dyDescent="0.2">
      <c r="D841" s="59"/>
      <c r="E841" s="5" t="s">
        <v>60</v>
      </c>
      <c r="F841" s="51" t="s">
        <v>623</v>
      </c>
      <c r="G841" s="4">
        <v>147</v>
      </c>
      <c r="H841" s="10">
        <v>37.414965986395003</v>
      </c>
      <c r="I841" s="1">
        <v>52.380952380952003</v>
      </c>
      <c r="J841" s="1">
        <v>3.4013605442179999</v>
      </c>
      <c r="K841" s="1">
        <v>2.7210884353739999</v>
      </c>
      <c r="L841" s="1">
        <v>2.040816326531</v>
      </c>
      <c r="M841" s="2" t="s">
        <v>160</v>
      </c>
      <c r="N841" s="1">
        <v>2.040816326531</v>
      </c>
      <c r="O841" s="1">
        <v>1.770833333333</v>
      </c>
      <c r="P841" s="8">
        <v>0.816942534635</v>
      </c>
    </row>
    <row r="842" spans="4:16" ht="26" x14ac:dyDescent="0.2">
      <c r="D842" s="59"/>
      <c r="E842" s="5" t="s">
        <v>61</v>
      </c>
      <c r="F842" s="51" t="s">
        <v>623</v>
      </c>
      <c r="G842" s="4">
        <v>85</v>
      </c>
      <c r="H842" s="10">
        <v>36.470588235294002</v>
      </c>
      <c r="I842" s="1">
        <v>55.294117647058997</v>
      </c>
      <c r="J842" s="1">
        <v>5.8823529411760003</v>
      </c>
      <c r="K842" s="2" t="s">
        <v>160</v>
      </c>
      <c r="L842" s="2" t="s">
        <v>160</v>
      </c>
      <c r="M842" s="2" t="s">
        <v>160</v>
      </c>
      <c r="N842" s="1">
        <v>2.352941176471</v>
      </c>
      <c r="O842" s="1">
        <v>1.6867469879520001</v>
      </c>
      <c r="P842" s="8">
        <v>0.58283811171900002</v>
      </c>
    </row>
    <row r="843" spans="4:16" x14ac:dyDescent="0.2">
      <c r="D843" s="59"/>
      <c r="E843" s="5" t="s">
        <v>62</v>
      </c>
      <c r="F843" s="51" t="s">
        <v>623</v>
      </c>
      <c r="G843" s="4">
        <v>722</v>
      </c>
      <c r="H843" s="10">
        <v>44.598337950138998</v>
      </c>
      <c r="I843" s="1">
        <v>49.584487534626</v>
      </c>
      <c r="J843" s="1">
        <v>3.324099722992</v>
      </c>
      <c r="K843" s="2" t="s">
        <v>160</v>
      </c>
      <c r="L843" s="1">
        <v>0.415512465374</v>
      </c>
      <c r="M843" s="1">
        <v>0.83102493074799999</v>
      </c>
      <c r="N843" s="1">
        <v>1.2465373961220001</v>
      </c>
      <c r="O843" s="1">
        <v>1.6367461430579999</v>
      </c>
      <c r="P843" s="8">
        <v>0.78335676706799995</v>
      </c>
    </row>
    <row r="844" spans="4:16" x14ac:dyDescent="0.2">
      <c r="D844" s="59"/>
      <c r="E844" s="5" t="s">
        <v>23</v>
      </c>
      <c r="F844" s="51" t="s">
        <v>624</v>
      </c>
      <c r="G844" s="4">
        <v>2</v>
      </c>
      <c r="H844" s="10">
        <v>50</v>
      </c>
      <c r="I844" s="1">
        <v>50</v>
      </c>
      <c r="J844" s="2" t="s">
        <v>160</v>
      </c>
      <c r="K844" s="2" t="s">
        <v>160</v>
      </c>
      <c r="L844" s="2" t="s">
        <v>160</v>
      </c>
      <c r="M844" s="2" t="s">
        <v>160</v>
      </c>
      <c r="N844" s="2" t="s">
        <v>160</v>
      </c>
      <c r="O844" s="1">
        <v>1.5</v>
      </c>
      <c r="P844" s="8">
        <v>0.70710678118699999</v>
      </c>
    </row>
    <row r="845" spans="4:16" ht="26" x14ac:dyDescent="0.2">
      <c r="D845" s="59"/>
      <c r="E845" s="5" t="s">
        <v>63</v>
      </c>
      <c r="F845" s="51" t="s">
        <v>623</v>
      </c>
      <c r="G845" s="4">
        <v>319</v>
      </c>
      <c r="H845" s="10">
        <v>33.855799373041002</v>
      </c>
      <c r="I845" s="1">
        <v>56.112852664576998</v>
      </c>
      <c r="J845" s="1">
        <v>4.7021943573670004</v>
      </c>
      <c r="K845" s="1">
        <v>1.8808777429470001</v>
      </c>
      <c r="L845" s="1">
        <v>1.253918495298</v>
      </c>
      <c r="M845" s="2" t="s">
        <v>160</v>
      </c>
      <c r="N845" s="1">
        <v>2.1943573667709999</v>
      </c>
      <c r="O845" s="1">
        <v>1.7788461538460001</v>
      </c>
      <c r="P845" s="8">
        <v>0.73441006929999997</v>
      </c>
    </row>
    <row r="846" spans="4:16" ht="26" x14ac:dyDescent="0.2">
      <c r="D846" s="58" t="s">
        <v>64</v>
      </c>
      <c r="E846" s="7" t="s">
        <v>57</v>
      </c>
      <c r="F846" s="50" t="s">
        <v>624</v>
      </c>
      <c r="G846" s="6">
        <v>21</v>
      </c>
      <c r="H846" s="14">
        <v>57.142857142856997</v>
      </c>
      <c r="I846" s="3">
        <v>23.809523809523998</v>
      </c>
      <c r="J846" s="3">
        <v>4.7619047619049999</v>
      </c>
      <c r="K846" s="9" t="s">
        <v>160</v>
      </c>
      <c r="L846" s="3">
        <v>4.7619047619049999</v>
      </c>
      <c r="M846" s="3">
        <v>4.7619047619049999</v>
      </c>
      <c r="N846" s="3">
        <v>4.7619047619049999</v>
      </c>
      <c r="O846" s="3">
        <v>1.8</v>
      </c>
      <c r="P846" s="13">
        <v>1.399247918291</v>
      </c>
    </row>
    <row r="847" spans="4:16" ht="26" x14ac:dyDescent="0.2">
      <c r="D847" s="59"/>
      <c r="E847" s="5" t="s">
        <v>58</v>
      </c>
      <c r="F847" s="51" t="s">
        <v>623</v>
      </c>
      <c r="G847" s="4">
        <v>103</v>
      </c>
      <c r="H847" s="10">
        <v>35.922330097086999</v>
      </c>
      <c r="I847" s="1">
        <v>58.252427184466001</v>
      </c>
      <c r="J847" s="1">
        <v>2.9126213592229999</v>
      </c>
      <c r="K847" s="1">
        <v>0.97087378640800004</v>
      </c>
      <c r="L847" s="2" t="s">
        <v>160</v>
      </c>
      <c r="M847" s="1">
        <v>0.97087378640800004</v>
      </c>
      <c r="N847" s="1">
        <v>0.97087378640800004</v>
      </c>
      <c r="O847" s="1">
        <v>1.725490196078</v>
      </c>
      <c r="P847" s="8">
        <v>0.71969276647799996</v>
      </c>
    </row>
    <row r="848" spans="4:16" x14ac:dyDescent="0.2">
      <c r="D848" s="59"/>
      <c r="E848" s="5" t="s">
        <v>59</v>
      </c>
      <c r="F848" s="51" t="s">
        <v>624</v>
      </c>
      <c r="G848" s="4">
        <v>43</v>
      </c>
      <c r="H848" s="10">
        <v>25.581395348836999</v>
      </c>
      <c r="I848" s="1">
        <v>65.116279069767003</v>
      </c>
      <c r="J848" s="1">
        <v>6.9767441860470001</v>
      </c>
      <c r="K848" s="2" t="s">
        <v>160</v>
      </c>
      <c r="L848" s="2" t="s">
        <v>160</v>
      </c>
      <c r="M848" s="2" t="s">
        <v>160</v>
      </c>
      <c r="N848" s="1">
        <v>2.3255813953489999</v>
      </c>
      <c r="O848" s="1">
        <v>1.809523809524</v>
      </c>
      <c r="P848" s="8">
        <v>0.55163151531400001</v>
      </c>
    </row>
    <row r="849" spans="4:16" x14ac:dyDescent="0.2">
      <c r="D849" s="59"/>
      <c r="E849" s="5" t="s">
        <v>60</v>
      </c>
      <c r="F849" s="51" t="s">
        <v>623</v>
      </c>
      <c r="G849" s="4">
        <v>697</v>
      </c>
      <c r="H849" s="10">
        <v>42.467718794835001</v>
      </c>
      <c r="I849" s="1">
        <v>49.928263988521998</v>
      </c>
      <c r="J849" s="1">
        <v>4.0172166427549998</v>
      </c>
      <c r="K849" s="1">
        <v>0.71736011477799999</v>
      </c>
      <c r="L849" s="1">
        <v>0.71736011477799999</v>
      </c>
      <c r="M849" s="1">
        <v>0.43041606886700001</v>
      </c>
      <c r="N849" s="1">
        <v>1.7216642754660001</v>
      </c>
      <c r="O849" s="1">
        <v>1.6671532846720001</v>
      </c>
      <c r="P849" s="8">
        <v>0.75520702102000004</v>
      </c>
    </row>
    <row r="850" spans="4:16" ht="26" x14ac:dyDescent="0.2">
      <c r="D850" s="59"/>
      <c r="E850" s="5" t="s">
        <v>61</v>
      </c>
      <c r="F850" s="51" t="s">
        <v>623</v>
      </c>
      <c r="G850" s="4">
        <v>160</v>
      </c>
      <c r="H850" s="10">
        <v>41.25</v>
      </c>
      <c r="I850" s="1">
        <v>56.25</v>
      </c>
      <c r="J850" s="1">
        <v>1.25</v>
      </c>
      <c r="K850" s="2" t="s">
        <v>160</v>
      </c>
      <c r="L850" s="1">
        <v>0.625</v>
      </c>
      <c r="M850" s="2" t="s">
        <v>160</v>
      </c>
      <c r="N850" s="1">
        <v>0.625</v>
      </c>
      <c r="O850" s="1">
        <v>1.6163522012580001</v>
      </c>
      <c r="P850" s="8">
        <v>0.58242989623600006</v>
      </c>
    </row>
    <row r="851" spans="4:16" ht="26" x14ac:dyDescent="0.2">
      <c r="D851" s="59"/>
      <c r="E851" s="5" t="s">
        <v>65</v>
      </c>
      <c r="F851" s="51" t="s">
        <v>624</v>
      </c>
      <c r="G851" s="4">
        <v>16</v>
      </c>
      <c r="H851" s="10">
        <v>50</v>
      </c>
      <c r="I851" s="1">
        <v>31.25</v>
      </c>
      <c r="J851" s="1">
        <v>12.5</v>
      </c>
      <c r="K851" s="2" t="s">
        <v>160</v>
      </c>
      <c r="L851" s="2" t="s">
        <v>160</v>
      </c>
      <c r="M851" s="1">
        <v>6.25</v>
      </c>
      <c r="N851" s="2" t="s">
        <v>160</v>
      </c>
      <c r="O851" s="1">
        <v>2.0625</v>
      </c>
      <c r="P851" s="8">
        <v>1.982212568487</v>
      </c>
    </row>
    <row r="852" spans="4:16" x14ac:dyDescent="0.2">
      <c r="D852" s="59"/>
      <c r="E852" s="5" t="s">
        <v>23</v>
      </c>
      <c r="F852" s="51" t="s">
        <v>624</v>
      </c>
      <c r="G852" s="4">
        <v>3</v>
      </c>
      <c r="H852" s="10">
        <v>33.333333333333002</v>
      </c>
      <c r="I852" s="1">
        <v>66.666666666666998</v>
      </c>
      <c r="J852" s="2" t="s">
        <v>160</v>
      </c>
      <c r="K852" s="2" t="s">
        <v>160</v>
      </c>
      <c r="L852" s="2" t="s">
        <v>160</v>
      </c>
      <c r="M852" s="2" t="s">
        <v>160</v>
      </c>
      <c r="N852" s="2" t="s">
        <v>160</v>
      </c>
      <c r="O852" s="1">
        <v>1.666666666667</v>
      </c>
      <c r="P852" s="8">
        <v>0.57735026918999999</v>
      </c>
    </row>
    <row r="853" spans="4:16" ht="26" x14ac:dyDescent="0.2">
      <c r="D853" s="59"/>
      <c r="E853" s="5" t="s">
        <v>66</v>
      </c>
      <c r="F853" s="51" t="s">
        <v>623</v>
      </c>
      <c r="G853" s="4">
        <v>1024</v>
      </c>
      <c r="H853" s="10">
        <v>41.2109375</v>
      </c>
      <c r="I853" s="1">
        <v>51.85546875</v>
      </c>
      <c r="J853" s="1">
        <v>3.61328125</v>
      </c>
      <c r="K853" s="1">
        <v>0.5859375</v>
      </c>
      <c r="L853" s="1">
        <v>0.68359375</v>
      </c>
      <c r="M853" s="1">
        <v>0.48828125</v>
      </c>
      <c r="N853" s="1">
        <v>1.5625</v>
      </c>
      <c r="O853" s="1">
        <v>1.6736111111109999</v>
      </c>
      <c r="P853" s="8">
        <v>0.73743567578699998</v>
      </c>
    </row>
    <row r="854" spans="4:16" x14ac:dyDescent="0.2">
      <c r="D854" s="58" t="s">
        <v>67</v>
      </c>
      <c r="E854" s="7" t="s">
        <v>68</v>
      </c>
      <c r="F854" s="50" t="s">
        <v>623</v>
      </c>
      <c r="G854" s="6">
        <v>483</v>
      </c>
      <c r="H854" s="14">
        <v>42.443064182195002</v>
      </c>
      <c r="I854" s="3">
        <v>51.138716356107999</v>
      </c>
      <c r="J854" s="3">
        <v>2.4844720496889998</v>
      </c>
      <c r="K854" s="3">
        <v>0.82815734989599998</v>
      </c>
      <c r="L854" s="3">
        <v>1.0351966873709999</v>
      </c>
      <c r="M854" s="3">
        <v>0.62111801242200004</v>
      </c>
      <c r="N854" s="3">
        <v>1.449275362319</v>
      </c>
      <c r="O854" s="3">
        <v>1.6701680672270001</v>
      </c>
      <c r="P854" s="13">
        <v>0.772169038699</v>
      </c>
    </row>
    <row r="855" spans="4:16" x14ac:dyDescent="0.2">
      <c r="D855" s="59"/>
      <c r="E855" s="5" t="s">
        <v>69</v>
      </c>
      <c r="F855" s="51" t="s">
        <v>623</v>
      </c>
      <c r="G855" s="4">
        <v>168</v>
      </c>
      <c r="H855" s="10">
        <v>44.047619047619001</v>
      </c>
      <c r="I855" s="1">
        <v>46.428571428570997</v>
      </c>
      <c r="J855" s="1">
        <v>5.3571428571429998</v>
      </c>
      <c r="K855" s="1">
        <v>0.59523809523799998</v>
      </c>
      <c r="L855" s="1">
        <v>1.190476190476</v>
      </c>
      <c r="M855" s="1">
        <v>1.190476190476</v>
      </c>
      <c r="N855" s="1">
        <v>1.190476190476</v>
      </c>
      <c r="O855" s="1">
        <v>1.722891566265</v>
      </c>
      <c r="P855" s="8">
        <v>0.96374588643799997</v>
      </c>
    </row>
    <row r="856" spans="4:16" ht="26" x14ac:dyDescent="0.2">
      <c r="D856" s="59"/>
      <c r="E856" s="5" t="s">
        <v>70</v>
      </c>
      <c r="F856" s="51" t="s">
        <v>623</v>
      </c>
      <c r="G856" s="4">
        <v>470</v>
      </c>
      <c r="H856" s="10">
        <v>37.021276595745</v>
      </c>
      <c r="I856" s="1">
        <v>54.255319148936003</v>
      </c>
      <c r="J856" s="1">
        <v>4.0425531914889996</v>
      </c>
      <c r="K856" s="1">
        <v>1.0638297872339999</v>
      </c>
      <c r="L856" s="1">
        <v>1.4893617021279999</v>
      </c>
      <c r="M856" s="1">
        <v>0.63829787234000002</v>
      </c>
      <c r="N856" s="1">
        <v>1.4893617021279999</v>
      </c>
      <c r="O856" s="1">
        <v>1.7602591792660001</v>
      </c>
      <c r="P856" s="8">
        <v>0.81435812359199999</v>
      </c>
    </row>
    <row r="857" spans="4:16" ht="26" x14ac:dyDescent="0.2">
      <c r="D857" s="59"/>
      <c r="E857" s="5" t="s">
        <v>71</v>
      </c>
      <c r="F857" s="51" t="s">
        <v>623</v>
      </c>
      <c r="G857" s="4">
        <v>67</v>
      </c>
      <c r="H857" s="10">
        <v>41.791044776119001</v>
      </c>
      <c r="I857" s="1">
        <v>50.746268656715998</v>
      </c>
      <c r="J857" s="1">
        <v>1.492537313433</v>
      </c>
      <c r="K857" s="2" t="s">
        <v>160</v>
      </c>
      <c r="L857" s="1">
        <v>1.492537313433</v>
      </c>
      <c r="M857" s="1">
        <v>1.492537313433</v>
      </c>
      <c r="N857" s="1">
        <v>2.985074626866</v>
      </c>
      <c r="O857" s="1">
        <v>1.692307692308</v>
      </c>
      <c r="P857" s="8">
        <v>0.86463642870599999</v>
      </c>
    </row>
    <row r="858" spans="4:16" x14ac:dyDescent="0.2">
      <c r="D858" s="59"/>
      <c r="E858" s="5" t="s">
        <v>72</v>
      </c>
      <c r="F858" s="51" t="s">
        <v>623</v>
      </c>
      <c r="G858" s="4">
        <v>314</v>
      </c>
      <c r="H858" s="10">
        <v>44.585987261146002</v>
      </c>
      <c r="I858" s="1">
        <v>49.363057324841002</v>
      </c>
      <c r="J858" s="1">
        <v>2.2292993630570002</v>
      </c>
      <c r="K858" s="2" t="s">
        <v>160</v>
      </c>
      <c r="L858" s="1">
        <v>1.592356687898</v>
      </c>
      <c r="M858" s="1">
        <v>0.63694267515900005</v>
      </c>
      <c r="N858" s="1">
        <v>1.592356687898</v>
      </c>
      <c r="O858" s="1">
        <v>1.6472491909389999</v>
      </c>
      <c r="P858" s="8">
        <v>0.794768123115</v>
      </c>
    </row>
    <row r="859" spans="4:16" x14ac:dyDescent="0.2">
      <c r="D859" s="59"/>
      <c r="E859" s="5" t="s">
        <v>73</v>
      </c>
      <c r="F859" s="51" t="s">
        <v>623</v>
      </c>
      <c r="G859" s="4">
        <v>187</v>
      </c>
      <c r="H859" s="10">
        <v>39.572192513368996</v>
      </c>
      <c r="I859" s="1">
        <v>51.871657754010997</v>
      </c>
      <c r="J859" s="1">
        <v>4.8128342245990003</v>
      </c>
      <c r="K859" s="1">
        <v>0.53475935828900001</v>
      </c>
      <c r="L859" s="1">
        <v>1.6042780748659999</v>
      </c>
      <c r="M859" s="1">
        <v>0.53475935828900001</v>
      </c>
      <c r="N859" s="1">
        <v>1.069518716578</v>
      </c>
      <c r="O859" s="1">
        <v>1.735135135135</v>
      </c>
      <c r="P859" s="8">
        <v>0.82758692444299997</v>
      </c>
    </row>
    <row r="860" spans="4:16" ht="26" x14ac:dyDescent="0.2">
      <c r="D860" s="59"/>
      <c r="E860" s="5" t="s">
        <v>74</v>
      </c>
      <c r="F860" s="51" t="s">
        <v>623</v>
      </c>
      <c r="G860" s="4">
        <v>472</v>
      </c>
      <c r="H860" s="10">
        <v>41.101694915254001</v>
      </c>
      <c r="I860" s="1">
        <v>52.542372881356002</v>
      </c>
      <c r="J860" s="1">
        <v>4.0254237288140002</v>
      </c>
      <c r="K860" s="1">
        <v>0.42372881355899999</v>
      </c>
      <c r="L860" s="2" t="s">
        <v>160</v>
      </c>
      <c r="M860" s="1">
        <v>0.63559322033900001</v>
      </c>
      <c r="N860" s="1">
        <v>1.271186440678</v>
      </c>
      <c r="O860" s="1">
        <v>1.6652360515019999</v>
      </c>
      <c r="P860" s="8">
        <v>0.73290822091800001</v>
      </c>
    </row>
    <row r="861" spans="4:16" x14ac:dyDescent="0.2">
      <c r="D861" s="59"/>
      <c r="E861" s="5" t="s">
        <v>36</v>
      </c>
      <c r="F861" s="51" t="s">
        <v>624</v>
      </c>
      <c r="G861" s="4">
        <v>28</v>
      </c>
      <c r="H861" s="10">
        <v>42.857142857143003</v>
      </c>
      <c r="I861" s="1">
        <v>50</v>
      </c>
      <c r="J861" s="1">
        <v>3.5714285714290002</v>
      </c>
      <c r="K861" s="2" t="s">
        <v>160</v>
      </c>
      <c r="L861" s="1">
        <v>3.5714285714290002</v>
      </c>
      <c r="M861" s="2" t="s">
        <v>160</v>
      </c>
      <c r="N861" s="2" t="s">
        <v>160</v>
      </c>
      <c r="O861" s="1">
        <v>1.714285714286</v>
      </c>
      <c r="P861" s="8">
        <v>0.85449325928200004</v>
      </c>
    </row>
    <row r="862" spans="4:16" x14ac:dyDescent="0.2">
      <c r="D862" s="59"/>
      <c r="E862" s="5" t="s">
        <v>23</v>
      </c>
      <c r="F862" s="51" t="s">
        <v>624</v>
      </c>
      <c r="G862" s="4">
        <v>6</v>
      </c>
      <c r="H862" s="10">
        <v>50</v>
      </c>
      <c r="I862" s="1">
        <v>33.333333333333002</v>
      </c>
      <c r="J862" s="2" t="s">
        <v>160</v>
      </c>
      <c r="K862" s="2" t="s">
        <v>160</v>
      </c>
      <c r="L862" s="2" t="s">
        <v>160</v>
      </c>
      <c r="M862" s="2" t="s">
        <v>160</v>
      </c>
      <c r="N862" s="1">
        <v>16.666666666666998</v>
      </c>
      <c r="O862" s="1">
        <v>1.4</v>
      </c>
      <c r="P862" s="8">
        <v>0.54772255750499999</v>
      </c>
    </row>
    <row r="863" spans="4:16" ht="26" x14ac:dyDescent="0.2">
      <c r="D863" s="58" t="s">
        <v>75</v>
      </c>
      <c r="E863" s="7" t="s">
        <v>76</v>
      </c>
      <c r="F863" s="50" t="s">
        <v>624</v>
      </c>
      <c r="G863" s="6">
        <v>32</v>
      </c>
      <c r="H863" s="14">
        <v>15.625</v>
      </c>
      <c r="I863" s="3">
        <v>68.75</v>
      </c>
      <c r="J863" s="3">
        <v>3.125</v>
      </c>
      <c r="K863" s="3">
        <v>3.125</v>
      </c>
      <c r="L863" s="9" t="s">
        <v>160</v>
      </c>
      <c r="M863" s="3">
        <v>3.125</v>
      </c>
      <c r="N863" s="3">
        <v>6.25</v>
      </c>
      <c r="O863" s="3">
        <v>2.166666666667</v>
      </c>
      <c r="P863" s="13">
        <v>1.416244020795</v>
      </c>
    </row>
    <row r="864" spans="4:16" x14ac:dyDescent="0.2">
      <c r="D864" s="59"/>
      <c r="E864" s="5" t="s">
        <v>77</v>
      </c>
      <c r="F864" s="51" t="s">
        <v>623</v>
      </c>
      <c r="G864" s="4">
        <v>60</v>
      </c>
      <c r="H864" s="10">
        <v>26.666666666666998</v>
      </c>
      <c r="I864" s="1">
        <v>63.333333333333002</v>
      </c>
      <c r="J864" s="1">
        <v>5</v>
      </c>
      <c r="K864" s="1">
        <v>3.333333333333</v>
      </c>
      <c r="L864" s="1">
        <v>1.666666666667</v>
      </c>
      <c r="M864" s="2" t="s">
        <v>160</v>
      </c>
      <c r="N864" s="2" t="s">
        <v>160</v>
      </c>
      <c r="O864" s="1">
        <v>1.9</v>
      </c>
      <c r="P864" s="8">
        <v>0.77459666924100001</v>
      </c>
    </row>
    <row r="865" spans="4:16" x14ac:dyDescent="0.2">
      <c r="D865" s="59"/>
      <c r="E865" s="5" t="s">
        <v>78</v>
      </c>
      <c r="F865" s="51" t="s">
        <v>623</v>
      </c>
      <c r="G865" s="4">
        <v>82</v>
      </c>
      <c r="H865" s="10">
        <v>30.487804878049001</v>
      </c>
      <c r="I865" s="1">
        <v>60.975609756098002</v>
      </c>
      <c r="J865" s="1">
        <v>3.6585365853659999</v>
      </c>
      <c r="K865" s="1">
        <v>1.219512195122</v>
      </c>
      <c r="L865" s="2" t="s">
        <v>160</v>
      </c>
      <c r="M865" s="1">
        <v>1.219512195122</v>
      </c>
      <c r="N865" s="1">
        <v>2.4390243902440001</v>
      </c>
      <c r="O865" s="1">
        <v>1.8374999999999999</v>
      </c>
      <c r="P865" s="8">
        <v>0.99928772101300001</v>
      </c>
    </row>
    <row r="866" spans="4:16" ht="26" x14ac:dyDescent="0.2">
      <c r="D866" s="59"/>
      <c r="E866" s="5" t="s">
        <v>79</v>
      </c>
      <c r="F866" s="51" t="s">
        <v>624</v>
      </c>
      <c r="G866" s="4">
        <v>11</v>
      </c>
      <c r="H866" s="10">
        <v>9.0909090909089993</v>
      </c>
      <c r="I866" s="1">
        <v>81.818181818181998</v>
      </c>
      <c r="J866" s="2" t="s">
        <v>160</v>
      </c>
      <c r="K866" s="2" t="s">
        <v>160</v>
      </c>
      <c r="L866" s="2" t="s">
        <v>160</v>
      </c>
      <c r="M866" s="1">
        <v>9.0909090909089993</v>
      </c>
      <c r="N866" s="2" t="s">
        <v>160</v>
      </c>
      <c r="O866" s="1">
        <v>2.5454545454550002</v>
      </c>
      <c r="P866" s="8">
        <v>2.1616492020510001</v>
      </c>
    </row>
    <row r="867" spans="4:16" ht="26" x14ac:dyDescent="0.2">
      <c r="D867" s="59"/>
      <c r="E867" s="5" t="s">
        <v>80</v>
      </c>
      <c r="F867" s="51" t="s">
        <v>624</v>
      </c>
      <c r="G867" s="4">
        <v>35</v>
      </c>
      <c r="H867" s="10">
        <v>31.428571428571001</v>
      </c>
      <c r="I867" s="1">
        <v>54.285714285714</v>
      </c>
      <c r="J867" s="1">
        <v>5.7142857142860004</v>
      </c>
      <c r="K867" s="1">
        <v>2.8571428571430002</v>
      </c>
      <c r="L867" s="1">
        <v>2.8571428571430002</v>
      </c>
      <c r="M867" s="2" t="s">
        <v>160</v>
      </c>
      <c r="N867" s="1">
        <v>2.8571428571430002</v>
      </c>
      <c r="O867" s="1">
        <v>1.882352941176</v>
      </c>
      <c r="P867" s="8">
        <v>0.87955587561199999</v>
      </c>
    </row>
    <row r="868" spans="4:16" ht="26" x14ac:dyDescent="0.2">
      <c r="D868" s="59"/>
      <c r="E868" s="5" t="s">
        <v>81</v>
      </c>
      <c r="F868" s="51" t="s">
        <v>624</v>
      </c>
      <c r="G868" s="4">
        <v>48</v>
      </c>
      <c r="H868" s="10">
        <v>37.5</v>
      </c>
      <c r="I868" s="1">
        <v>58.333333333333002</v>
      </c>
      <c r="J868" s="1">
        <v>2.083333333333</v>
      </c>
      <c r="K868" s="1">
        <v>2.083333333333</v>
      </c>
      <c r="L868" s="2" t="s">
        <v>160</v>
      </c>
      <c r="M868" s="2" t="s">
        <v>160</v>
      </c>
      <c r="N868" s="2" t="s">
        <v>160</v>
      </c>
      <c r="O868" s="1">
        <v>1.6875</v>
      </c>
      <c r="P868" s="8">
        <v>0.62420161772799998</v>
      </c>
    </row>
    <row r="869" spans="4:16" ht="26" x14ac:dyDescent="0.2">
      <c r="D869" s="59"/>
      <c r="E869" s="5" t="s">
        <v>82</v>
      </c>
      <c r="F869" s="51" t="s">
        <v>624</v>
      </c>
      <c r="G869" s="4">
        <v>39</v>
      </c>
      <c r="H869" s="10">
        <v>41.025641025641001</v>
      </c>
      <c r="I869" s="1">
        <v>46.153846153845997</v>
      </c>
      <c r="J869" s="1">
        <v>7.6923076923079998</v>
      </c>
      <c r="K869" s="2" t="s">
        <v>160</v>
      </c>
      <c r="L869" s="2" t="s">
        <v>160</v>
      </c>
      <c r="M869" s="1">
        <v>2.564102564103</v>
      </c>
      <c r="N869" s="1">
        <v>2.564102564103</v>
      </c>
      <c r="O869" s="1">
        <v>1.8421052631579999</v>
      </c>
      <c r="P869" s="8">
        <v>1.346192143016</v>
      </c>
    </row>
    <row r="870" spans="4:16" ht="26" x14ac:dyDescent="0.2">
      <c r="D870" s="59"/>
      <c r="E870" s="5" t="s">
        <v>83</v>
      </c>
      <c r="F870" s="51" t="s">
        <v>624</v>
      </c>
      <c r="G870" s="4">
        <v>12</v>
      </c>
      <c r="H870" s="10">
        <v>16.666666666666998</v>
      </c>
      <c r="I870" s="1">
        <v>66.666666666666998</v>
      </c>
      <c r="J870" s="2" t="s">
        <v>160</v>
      </c>
      <c r="K870" s="2" t="s">
        <v>160</v>
      </c>
      <c r="L870" s="2" t="s">
        <v>160</v>
      </c>
      <c r="M870" s="1">
        <v>8.333333333333</v>
      </c>
      <c r="N870" s="1">
        <v>8.333333333333</v>
      </c>
      <c r="O870" s="1">
        <v>2.4545454545449998</v>
      </c>
      <c r="P870" s="8">
        <v>2.2074254852039998</v>
      </c>
    </row>
    <row r="871" spans="4:16" x14ac:dyDescent="0.2">
      <c r="D871" s="59"/>
      <c r="E871" s="5" t="s">
        <v>84</v>
      </c>
      <c r="F871" s="51" t="s">
        <v>624</v>
      </c>
      <c r="G871" s="4">
        <v>15</v>
      </c>
      <c r="H871" s="10">
        <v>40</v>
      </c>
      <c r="I871" s="1">
        <v>53.333333333333002</v>
      </c>
      <c r="J871" s="1">
        <v>6.666666666667</v>
      </c>
      <c r="K871" s="2" t="s">
        <v>160</v>
      </c>
      <c r="L871" s="2" t="s">
        <v>160</v>
      </c>
      <c r="M871" s="2" t="s">
        <v>160</v>
      </c>
      <c r="N871" s="2" t="s">
        <v>160</v>
      </c>
      <c r="O871" s="1">
        <v>1.666666666667</v>
      </c>
      <c r="P871" s="8">
        <v>0.61721339984800005</v>
      </c>
    </row>
    <row r="872" spans="4:16" x14ac:dyDescent="0.2">
      <c r="D872" s="59"/>
      <c r="E872" s="5" t="s">
        <v>85</v>
      </c>
      <c r="F872" s="51" t="s">
        <v>624</v>
      </c>
      <c r="G872" s="4">
        <v>5</v>
      </c>
      <c r="H872" s="10">
        <v>20</v>
      </c>
      <c r="I872" s="1">
        <v>60</v>
      </c>
      <c r="J872" s="2" t="s">
        <v>160</v>
      </c>
      <c r="K872" s="2" t="s">
        <v>160</v>
      </c>
      <c r="L872" s="2" t="s">
        <v>160</v>
      </c>
      <c r="M872" s="1">
        <v>20</v>
      </c>
      <c r="N872" s="2" t="s">
        <v>160</v>
      </c>
      <c r="O872" s="1">
        <v>3.2</v>
      </c>
      <c r="P872" s="8">
        <v>3.2710854467589998</v>
      </c>
    </row>
    <row r="873" spans="4:16" x14ac:dyDescent="0.2">
      <c r="D873" s="59"/>
      <c r="E873" s="5" t="s">
        <v>86</v>
      </c>
      <c r="F873" s="51" t="s">
        <v>623</v>
      </c>
      <c r="G873" s="4">
        <v>87</v>
      </c>
      <c r="H873" s="10">
        <v>39.080459770114999</v>
      </c>
      <c r="I873" s="1">
        <v>49.425287356322002</v>
      </c>
      <c r="J873" s="1">
        <v>8.0459770114939992</v>
      </c>
      <c r="K873" s="1">
        <v>1.149425287356</v>
      </c>
      <c r="L873" s="1">
        <v>1.149425287356</v>
      </c>
      <c r="M873" s="2" t="s">
        <v>160</v>
      </c>
      <c r="N873" s="1">
        <v>1.149425287356</v>
      </c>
      <c r="O873" s="1">
        <v>1.744186046512</v>
      </c>
      <c r="P873" s="8">
        <v>0.75437619748499996</v>
      </c>
    </row>
    <row r="874" spans="4:16" ht="26" x14ac:dyDescent="0.2">
      <c r="D874" s="59"/>
      <c r="E874" s="5" t="s">
        <v>87</v>
      </c>
      <c r="F874" s="51" t="s">
        <v>623</v>
      </c>
      <c r="G874" s="4">
        <v>118</v>
      </c>
      <c r="H874" s="10">
        <v>37.288135593219998</v>
      </c>
      <c r="I874" s="1">
        <v>52.542372881356002</v>
      </c>
      <c r="J874" s="1">
        <v>7.6271186440680001</v>
      </c>
      <c r="K874" s="2" t="s">
        <v>160</v>
      </c>
      <c r="L874" s="2" t="s">
        <v>160</v>
      </c>
      <c r="M874" s="1">
        <v>0.84745762711899997</v>
      </c>
      <c r="N874" s="1">
        <v>1.6949152542370001</v>
      </c>
      <c r="O874" s="1">
        <v>1.7586206896550001</v>
      </c>
      <c r="P874" s="8">
        <v>0.91004720044999998</v>
      </c>
    </row>
    <row r="875" spans="4:16" x14ac:dyDescent="0.2">
      <c r="D875" s="59"/>
      <c r="E875" s="5" t="s">
        <v>36</v>
      </c>
      <c r="F875" s="51" t="s">
        <v>624</v>
      </c>
      <c r="G875" s="4">
        <v>47</v>
      </c>
      <c r="H875" s="10">
        <v>36.170212765956997</v>
      </c>
      <c r="I875" s="1">
        <v>55.319148936170002</v>
      </c>
      <c r="J875" s="1">
        <v>2.1276595744679998</v>
      </c>
      <c r="K875" s="1">
        <v>2.1276595744679998</v>
      </c>
      <c r="L875" s="2" t="s">
        <v>160</v>
      </c>
      <c r="M875" s="2" t="s">
        <v>160</v>
      </c>
      <c r="N875" s="1">
        <v>4.2553191489359996</v>
      </c>
      <c r="O875" s="1">
        <v>1.6888888888889999</v>
      </c>
      <c r="P875" s="8">
        <v>0.63325358349600003</v>
      </c>
    </row>
    <row r="876" spans="4:16" ht="26" x14ac:dyDescent="0.2">
      <c r="D876" s="59"/>
      <c r="E876" s="5" t="s">
        <v>88</v>
      </c>
      <c r="F876" s="51" t="s">
        <v>623</v>
      </c>
      <c r="G876" s="4">
        <v>255</v>
      </c>
      <c r="H876" s="10">
        <v>45.490196078430998</v>
      </c>
      <c r="I876" s="1">
        <v>49.803921568626997</v>
      </c>
      <c r="J876" s="1">
        <v>1.9607843137250001</v>
      </c>
      <c r="K876" s="2" t="s">
        <v>160</v>
      </c>
      <c r="L876" s="1">
        <v>1.56862745098</v>
      </c>
      <c r="M876" s="1">
        <v>0.78431372549</v>
      </c>
      <c r="N876" s="1">
        <v>0.392156862745</v>
      </c>
      <c r="O876" s="1">
        <v>1.6417322834650001</v>
      </c>
      <c r="P876" s="8">
        <v>0.78623945551200003</v>
      </c>
    </row>
    <row r="877" spans="4:16" x14ac:dyDescent="0.2">
      <c r="D877" s="59"/>
      <c r="E877" s="5" t="s">
        <v>89</v>
      </c>
      <c r="F877" s="51" t="s">
        <v>623</v>
      </c>
      <c r="G877" s="4">
        <v>434</v>
      </c>
      <c r="H877" s="10">
        <v>43.087557603687003</v>
      </c>
      <c r="I877" s="1">
        <v>50.460829493087999</v>
      </c>
      <c r="J877" s="1">
        <v>3.4562211981569999</v>
      </c>
      <c r="K877" s="1">
        <v>0.92165898617499997</v>
      </c>
      <c r="L877" s="2" t="s">
        <v>160</v>
      </c>
      <c r="M877" s="1">
        <v>0.46082949308799998</v>
      </c>
      <c r="N877" s="1">
        <v>1.6129032258060001</v>
      </c>
      <c r="O877" s="1">
        <v>1.6370023419199999</v>
      </c>
      <c r="P877" s="8">
        <v>0.68985839704700003</v>
      </c>
    </row>
    <row r="878" spans="4:16" x14ac:dyDescent="0.2">
      <c r="D878" s="59"/>
      <c r="E878" s="5" t="s">
        <v>23</v>
      </c>
      <c r="F878" s="51" t="s">
        <v>624</v>
      </c>
      <c r="G878" s="4">
        <v>9</v>
      </c>
      <c r="H878" s="10">
        <v>33.333333333333002</v>
      </c>
      <c r="I878" s="1">
        <v>44.444444444444002</v>
      </c>
      <c r="J878" s="2" t="s">
        <v>160</v>
      </c>
      <c r="K878" s="2" t="s">
        <v>160</v>
      </c>
      <c r="L878" s="2" t="s">
        <v>160</v>
      </c>
      <c r="M878" s="1">
        <v>11.111111111111001</v>
      </c>
      <c r="N878" s="1">
        <v>11.111111111111001</v>
      </c>
      <c r="O878" s="1">
        <v>2.375</v>
      </c>
      <c r="P878" s="8">
        <v>2.3260942125619999</v>
      </c>
    </row>
    <row r="879" spans="4:16" ht="26" x14ac:dyDescent="0.2">
      <c r="D879" s="59"/>
      <c r="E879" s="5" t="s">
        <v>90</v>
      </c>
      <c r="F879" s="51" t="s">
        <v>623</v>
      </c>
      <c r="G879" s="4">
        <v>345</v>
      </c>
      <c r="H879" s="10">
        <v>36.231884057971001</v>
      </c>
      <c r="I879" s="1">
        <v>54.492753623188001</v>
      </c>
      <c r="J879" s="1">
        <v>5.5072463768119997</v>
      </c>
      <c r="K879" s="1">
        <v>0.57971014492799999</v>
      </c>
      <c r="L879" s="1">
        <v>0.86956521739100001</v>
      </c>
      <c r="M879" s="1">
        <v>0.289855072464</v>
      </c>
      <c r="N879" s="1">
        <v>2.0289855072459999</v>
      </c>
      <c r="O879" s="1">
        <v>1.745562130178</v>
      </c>
      <c r="P879" s="8">
        <v>0.78206593784900003</v>
      </c>
    </row>
    <row r="880" spans="4:16" ht="26" x14ac:dyDescent="0.2">
      <c r="D880" s="58" t="s">
        <v>91</v>
      </c>
      <c r="E880" s="7" t="s">
        <v>92</v>
      </c>
      <c r="F880" s="50" t="s">
        <v>623</v>
      </c>
      <c r="G880" s="6">
        <v>70</v>
      </c>
      <c r="H880" s="14">
        <v>30</v>
      </c>
      <c r="I880" s="3">
        <v>64.285714285713993</v>
      </c>
      <c r="J880" s="3">
        <v>4.2857142857139996</v>
      </c>
      <c r="K880" s="9" t="s">
        <v>160</v>
      </c>
      <c r="L880" s="3">
        <v>1.4285714285710001</v>
      </c>
      <c r="M880" s="9" t="s">
        <v>160</v>
      </c>
      <c r="N880" s="9" t="s">
        <v>160</v>
      </c>
      <c r="O880" s="3">
        <v>1.785714285714</v>
      </c>
      <c r="P880" s="13">
        <v>0.65702132281500003</v>
      </c>
    </row>
    <row r="881" spans="4:16" ht="39" x14ac:dyDescent="0.2">
      <c r="D881" s="59"/>
      <c r="E881" s="5" t="s">
        <v>93</v>
      </c>
      <c r="F881" s="51" t="s">
        <v>623</v>
      </c>
      <c r="G881" s="4">
        <v>430</v>
      </c>
      <c r="H881" s="10">
        <v>32.093023255814003</v>
      </c>
      <c r="I881" s="1">
        <v>59.302325581395003</v>
      </c>
      <c r="J881" s="1">
        <v>5.1162790697669998</v>
      </c>
      <c r="K881" s="1">
        <v>1.1627906976739999</v>
      </c>
      <c r="L881" s="1">
        <v>1.1627906976739999</v>
      </c>
      <c r="M881" s="1">
        <v>0.23255813953500001</v>
      </c>
      <c r="N881" s="1">
        <v>0.93023255814000005</v>
      </c>
      <c r="O881" s="1">
        <v>1.795774647887</v>
      </c>
      <c r="P881" s="8">
        <v>0.72474319081100003</v>
      </c>
    </row>
    <row r="882" spans="4:16" ht="39" x14ac:dyDescent="0.2">
      <c r="D882" s="59"/>
      <c r="E882" s="5" t="s">
        <v>94</v>
      </c>
      <c r="F882" s="51" t="s">
        <v>623</v>
      </c>
      <c r="G882" s="4">
        <v>824</v>
      </c>
      <c r="H882" s="10">
        <v>39.441747572815999</v>
      </c>
      <c r="I882" s="1">
        <v>53.762135922330003</v>
      </c>
      <c r="J882" s="1">
        <v>3.6407766990289998</v>
      </c>
      <c r="K882" s="1">
        <v>0.728155339806</v>
      </c>
      <c r="L882" s="1">
        <v>0.84951456310700002</v>
      </c>
      <c r="M882" s="1">
        <v>0.121359223301</v>
      </c>
      <c r="N882" s="1">
        <v>1.456310679612</v>
      </c>
      <c r="O882" s="1">
        <v>1.6822660098519999</v>
      </c>
      <c r="P882" s="8">
        <v>0.68092255412199998</v>
      </c>
    </row>
    <row r="883" spans="4:16" ht="39" x14ac:dyDescent="0.2">
      <c r="D883" s="59"/>
      <c r="E883" s="5" t="s">
        <v>95</v>
      </c>
      <c r="F883" s="51" t="s">
        <v>623</v>
      </c>
      <c r="G883" s="4">
        <v>593</v>
      </c>
      <c r="H883" s="10">
        <v>33.895446880270001</v>
      </c>
      <c r="I883" s="1">
        <v>58.516020236088004</v>
      </c>
      <c r="J883" s="1">
        <v>4.5531197301850002</v>
      </c>
      <c r="K883" s="1">
        <v>0.84317032040499995</v>
      </c>
      <c r="L883" s="1">
        <v>1.1804384485670001</v>
      </c>
      <c r="M883" s="1">
        <v>0.16863406408100001</v>
      </c>
      <c r="N883" s="1">
        <v>0.84317032040499995</v>
      </c>
      <c r="O883" s="1">
        <v>1.763605442177</v>
      </c>
      <c r="P883" s="8">
        <v>0.70787870410999998</v>
      </c>
    </row>
    <row r="884" spans="4:16" ht="39" x14ac:dyDescent="0.2">
      <c r="D884" s="59"/>
      <c r="E884" s="5" t="s">
        <v>96</v>
      </c>
      <c r="F884" s="51" t="s">
        <v>623</v>
      </c>
      <c r="G884" s="4">
        <v>261</v>
      </c>
      <c r="H884" s="10">
        <v>41.379310344827999</v>
      </c>
      <c r="I884" s="1">
        <v>49.425287356322002</v>
      </c>
      <c r="J884" s="1">
        <v>4.9808429118769997</v>
      </c>
      <c r="K884" s="1">
        <v>0.76628352490399998</v>
      </c>
      <c r="L884" s="1">
        <v>1.532567049808</v>
      </c>
      <c r="M884" s="2" t="s">
        <v>160</v>
      </c>
      <c r="N884" s="1">
        <v>1.915708812261</v>
      </c>
      <c r="O884" s="1">
        <v>1.69140625</v>
      </c>
      <c r="P884" s="8">
        <v>0.74260034312400003</v>
      </c>
    </row>
    <row r="885" spans="4:16" ht="39" x14ac:dyDescent="0.2">
      <c r="D885" s="59"/>
      <c r="E885" s="5" t="s">
        <v>97</v>
      </c>
      <c r="F885" s="51" t="s">
        <v>623</v>
      </c>
      <c r="G885" s="4">
        <v>63</v>
      </c>
      <c r="H885" s="10">
        <v>34.920634920635003</v>
      </c>
      <c r="I885" s="1">
        <v>58.730158730158998</v>
      </c>
      <c r="J885" s="1">
        <v>3.1746031746029999</v>
      </c>
      <c r="K885" s="1">
        <v>1.587301587302</v>
      </c>
      <c r="L885" s="1">
        <v>1.587301587302</v>
      </c>
      <c r="M885" s="2" t="s">
        <v>160</v>
      </c>
      <c r="N885" s="2" t="s">
        <v>160</v>
      </c>
      <c r="O885" s="1">
        <v>1.7619047619049999</v>
      </c>
      <c r="P885" s="8">
        <v>0.73428230736699995</v>
      </c>
    </row>
    <row r="886" spans="4:16" ht="39" x14ac:dyDescent="0.2">
      <c r="D886" s="59"/>
      <c r="E886" s="5" t="s">
        <v>98</v>
      </c>
      <c r="F886" s="51" t="s">
        <v>623</v>
      </c>
      <c r="G886" s="4">
        <v>345</v>
      </c>
      <c r="H886" s="10">
        <v>32.463768115942003</v>
      </c>
      <c r="I886" s="1">
        <v>59.710144927536</v>
      </c>
      <c r="J886" s="1">
        <v>5.2173913043480002</v>
      </c>
      <c r="K886" s="1">
        <v>0.86956521739100001</v>
      </c>
      <c r="L886" s="1">
        <v>1.1594202898549999</v>
      </c>
      <c r="M886" s="2" t="s">
        <v>160</v>
      </c>
      <c r="N886" s="1">
        <v>0.57971014492799999</v>
      </c>
      <c r="O886" s="1">
        <v>1.778425655977</v>
      </c>
      <c r="P886" s="8">
        <v>0.68646128305999998</v>
      </c>
    </row>
    <row r="887" spans="4:16" ht="39" x14ac:dyDescent="0.2">
      <c r="D887" s="59"/>
      <c r="E887" s="5" t="s">
        <v>99</v>
      </c>
      <c r="F887" s="51" t="s">
        <v>623</v>
      </c>
      <c r="G887" s="4">
        <v>202</v>
      </c>
      <c r="H887" s="10">
        <v>30.693069306931001</v>
      </c>
      <c r="I887" s="1">
        <v>60.396039603959998</v>
      </c>
      <c r="J887" s="1">
        <v>6.4356435643559999</v>
      </c>
      <c r="K887" s="1">
        <v>0.99009900990099997</v>
      </c>
      <c r="L887" s="1">
        <v>0.99009900990099997</v>
      </c>
      <c r="M887" s="2" t="s">
        <v>160</v>
      </c>
      <c r="N887" s="1">
        <v>0.49504950495</v>
      </c>
      <c r="O887" s="1">
        <v>1.8059701492539999</v>
      </c>
      <c r="P887" s="8">
        <v>0.68349409588099996</v>
      </c>
    </row>
    <row r="888" spans="4:16" x14ac:dyDescent="0.2">
      <c r="D888" s="59"/>
      <c r="E888" s="5" t="s">
        <v>100</v>
      </c>
      <c r="F888" s="51" t="s">
        <v>623</v>
      </c>
      <c r="G888" s="4">
        <v>143</v>
      </c>
      <c r="H888" s="10">
        <v>52.447552447551999</v>
      </c>
      <c r="I888" s="1">
        <v>36.363636363635997</v>
      </c>
      <c r="J888" s="1">
        <v>4.8951048951049998</v>
      </c>
      <c r="K888" s="2" t="s">
        <v>160</v>
      </c>
      <c r="L888" s="2" t="s">
        <v>160</v>
      </c>
      <c r="M888" s="1">
        <v>3.4965034965030002</v>
      </c>
      <c r="N888" s="1">
        <v>2.797202797203</v>
      </c>
      <c r="O888" s="1">
        <v>1.697841726619</v>
      </c>
      <c r="P888" s="8">
        <v>1.237427651283</v>
      </c>
    </row>
    <row r="889" spans="4:16" x14ac:dyDescent="0.2">
      <c r="D889" s="59"/>
      <c r="E889" s="5" t="s">
        <v>23</v>
      </c>
      <c r="F889" s="51" t="s">
        <v>624</v>
      </c>
      <c r="G889" s="4">
        <v>5</v>
      </c>
      <c r="H889" s="10">
        <v>60</v>
      </c>
      <c r="I889" s="1">
        <v>40</v>
      </c>
      <c r="J889" s="2" t="s">
        <v>160</v>
      </c>
      <c r="K889" s="2" t="s">
        <v>160</v>
      </c>
      <c r="L889" s="2" t="s">
        <v>160</v>
      </c>
      <c r="M889" s="2" t="s">
        <v>160</v>
      </c>
      <c r="N889" s="2" t="s">
        <v>160</v>
      </c>
      <c r="O889" s="1">
        <v>1.4</v>
      </c>
      <c r="P889" s="8">
        <v>0.54772255750499999</v>
      </c>
    </row>
    <row r="890" spans="4:16" ht="26" x14ac:dyDescent="0.2">
      <c r="D890" s="59"/>
      <c r="E890" s="5" t="s">
        <v>101</v>
      </c>
      <c r="F890" s="51" t="s">
        <v>623</v>
      </c>
      <c r="G890" s="4">
        <v>883</v>
      </c>
      <c r="H890" s="10">
        <v>39.071347678369001</v>
      </c>
      <c r="I890" s="1">
        <v>54.360135900339998</v>
      </c>
      <c r="J890" s="1">
        <v>3.6240090600229999</v>
      </c>
      <c r="K890" s="1">
        <v>0.67950169875400002</v>
      </c>
      <c r="L890" s="1">
        <v>0.79275198187999996</v>
      </c>
      <c r="M890" s="1">
        <v>0.113250283126</v>
      </c>
      <c r="N890" s="1">
        <v>1.359003397508</v>
      </c>
      <c r="O890" s="1">
        <v>1.6831228473019999</v>
      </c>
      <c r="P890" s="8">
        <v>0.67171243321600005</v>
      </c>
    </row>
    <row r="891" spans="4:16" ht="26" x14ac:dyDescent="0.2">
      <c r="D891" s="59"/>
      <c r="E891" s="5" t="s">
        <v>102</v>
      </c>
      <c r="F891" s="51" t="s">
        <v>623</v>
      </c>
      <c r="G891" s="4">
        <v>453</v>
      </c>
      <c r="H891" s="10">
        <v>35.099337748343999</v>
      </c>
      <c r="I891" s="1">
        <v>57.174392935981999</v>
      </c>
      <c r="J891" s="1">
        <v>4.6357615894039998</v>
      </c>
      <c r="K891" s="1">
        <v>0.883002207506</v>
      </c>
      <c r="L891" s="1">
        <v>1.103752759382</v>
      </c>
      <c r="M891" s="2" t="s">
        <v>160</v>
      </c>
      <c r="N891" s="1">
        <v>1.103752759382</v>
      </c>
      <c r="O891" s="1">
        <v>1.7433035714289999</v>
      </c>
      <c r="P891" s="8">
        <v>0.68782949918000003</v>
      </c>
    </row>
    <row r="892" spans="4:16" x14ac:dyDescent="0.2">
      <c r="D892" s="58" t="s">
        <v>103</v>
      </c>
      <c r="E892" s="7" t="s">
        <v>104</v>
      </c>
      <c r="F892" s="50" t="s">
        <v>623</v>
      </c>
      <c r="G892" s="6">
        <v>265</v>
      </c>
      <c r="H892" s="14">
        <v>35.094339622642003</v>
      </c>
      <c r="I892" s="3">
        <v>58.490566037736002</v>
      </c>
      <c r="J892" s="3">
        <v>4.1509433962260003</v>
      </c>
      <c r="K892" s="3">
        <v>0.75471698113200003</v>
      </c>
      <c r="L892" s="3">
        <v>0.75471698113200003</v>
      </c>
      <c r="M892" s="9" t="s">
        <v>160</v>
      </c>
      <c r="N892" s="3">
        <v>0.75471698113200003</v>
      </c>
      <c r="O892" s="3">
        <v>1.726235741445</v>
      </c>
      <c r="P892" s="13">
        <v>0.64880681261200002</v>
      </c>
    </row>
    <row r="893" spans="4:16" x14ac:dyDescent="0.2">
      <c r="D893" s="59"/>
      <c r="E893" s="5" t="s">
        <v>105</v>
      </c>
      <c r="F893" s="51" t="s">
        <v>623</v>
      </c>
      <c r="G893" s="4">
        <v>314</v>
      </c>
      <c r="H893" s="10">
        <v>39.490445859872999</v>
      </c>
      <c r="I893" s="1">
        <v>52.866242038217003</v>
      </c>
      <c r="J893" s="1">
        <v>2.866242038217</v>
      </c>
      <c r="K893" s="1">
        <v>0.95541401273899995</v>
      </c>
      <c r="L893" s="1">
        <v>0.95541401273899995</v>
      </c>
      <c r="M893" s="1">
        <v>0.31847133758000001</v>
      </c>
      <c r="N893" s="1">
        <v>2.5477707006369998</v>
      </c>
      <c r="O893" s="1">
        <v>1.6895424836599999</v>
      </c>
      <c r="P893" s="8">
        <v>0.74108147811500003</v>
      </c>
    </row>
    <row r="894" spans="4:16" x14ac:dyDescent="0.2">
      <c r="D894" s="59"/>
      <c r="E894" s="5" t="s">
        <v>106</v>
      </c>
      <c r="F894" s="51" t="s">
        <v>623</v>
      </c>
      <c r="G894" s="4">
        <v>333</v>
      </c>
      <c r="H894" s="10">
        <v>42.342342342342</v>
      </c>
      <c r="I894" s="1">
        <v>50.150150150149997</v>
      </c>
      <c r="J894" s="1">
        <v>4.5045045045050003</v>
      </c>
      <c r="K894" s="1">
        <v>0.30030030029999999</v>
      </c>
      <c r="L894" s="1">
        <v>0.60060060060099996</v>
      </c>
      <c r="M894" s="1">
        <v>0.90090090090099995</v>
      </c>
      <c r="N894" s="1">
        <v>1.201201201201</v>
      </c>
      <c r="O894" s="1">
        <v>1.683890577508</v>
      </c>
      <c r="P894" s="8">
        <v>0.80608323584599995</v>
      </c>
    </row>
    <row r="895" spans="4:16" x14ac:dyDescent="0.2">
      <c r="D895" s="59"/>
      <c r="E895" s="5" t="s">
        <v>107</v>
      </c>
      <c r="F895" s="51" t="s">
        <v>623</v>
      </c>
      <c r="G895" s="4">
        <v>108</v>
      </c>
      <c r="H895" s="10">
        <v>57.407407407407</v>
      </c>
      <c r="I895" s="1">
        <v>35.185185185184999</v>
      </c>
      <c r="J895" s="1">
        <v>3.7037037037039999</v>
      </c>
      <c r="K895" s="2" t="s">
        <v>160</v>
      </c>
      <c r="L895" s="2" t="s">
        <v>160</v>
      </c>
      <c r="M895" s="1">
        <v>1.851851851852</v>
      </c>
      <c r="N895" s="1">
        <v>1.851851851852</v>
      </c>
      <c r="O895" s="1">
        <v>1.556603773585</v>
      </c>
      <c r="P895" s="8">
        <v>1.024278502671</v>
      </c>
    </row>
    <row r="896" spans="4:16" x14ac:dyDescent="0.2">
      <c r="D896" s="59"/>
      <c r="E896" s="5" t="s">
        <v>108</v>
      </c>
      <c r="F896" s="51" t="s">
        <v>624</v>
      </c>
      <c r="G896" s="4">
        <v>21</v>
      </c>
      <c r="H896" s="10">
        <v>47.619047619047997</v>
      </c>
      <c r="I896" s="1">
        <v>52.380952380952003</v>
      </c>
      <c r="J896" s="2" t="s">
        <v>160</v>
      </c>
      <c r="K896" s="2" t="s">
        <v>160</v>
      </c>
      <c r="L896" s="2" t="s">
        <v>160</v>
      </c>
      <c r="M896" s="2" t="s">
        <v>160</v>
      </c>
      <c r="N896" s="2" t="s">
        <v>160</v>
      </c>
      <c r="O896" s="1">
        <v>1.52380952381</v>
      </c>
      <c r="P896" s="8">
        <v>0.511766315719</v>
      </c>
    </row>
    <row r="897" spans="4:16" x14ac:dyDescent="0.2">
      <c r="D897" s="59"/>
      <c r="E897" s="5" t="s">
        <v>23</v>
      </c>
      <c r="F897" s="51" t="s">
        <v>624</v>
      </c>
      <c r="G897" s="4">
        <v>2</v>
      </c>
      <c r="H897" s="10">
        <v>50</v>
      </c>
      <c r="I897" s="1">
        <v>50</v>
      </c>
      <c r="J897" s="2" t="s">
        <v>160</v>
      </c>
      <c r="K897" s="2" t="s">
        <v>160</v>
      </c>
      <c r="L897" s="2" t="s">
        <v>160</v>
      </c>
      <c r="M897" s="2" t="s">
        <v>160</v>
      </c>
      <c r="N897" s="2" t="s">
        <v>160</v>
      </c>
      <c r="O897" s="1">
        <v>1.5</v>
      </c>
      <c r="P897" s="8">
        <v>0.70710678118699999</v>
      </c>
    </row>
    <row r="898" spans="4:16" x14ac:dyDescent="0.2">
      <c r="D898" s="59"/>
      <c r="E898" s="5" t="s">
        <v>109</v>
      </c>
      <c r="F898" s="51" t="s">
        <v>623</v>
      </c>
      <c r="G898" s="4">
        <v>579</v>
      </c>
      <c r="H898" s="10">
        <v>37.478411053541002</v>
      </c>
      <c r="I898" s="1">
        <v>55.440414507771997</v>
      </c>
      <c r="J898" s="1">
        <v>3.454231433506</v>
      </c>
      <c r="K898" s="1">
        <v>0.86355785837700005</v>
      </c>
      <c r="L898" s="1">
        <v>0.86355785837700005</v>
      </c>
      <c r="M898" s="1">
        <v>0.17271157167500001</v>
      </c>
      <c r="N898" s="1">
        <v>1.727115716753</v>
      </c>
      <c r="O898" s="1">
        <v>1.7065026362039999</v>
      </c>
      <c r="P898" s="8">
        <v>0.69957977860300002</v>
      </c>
    </row>
    <row r="899" spans="4:16" x14ac:dyDescent="0.2">
      <c r="D899" s="59"/>
      <c r="E899" s="5" t="s">
        <v>110</v>
      </c>
      <c r="F899" s="51" t="s">
        <v>623</v>
      </c>
      <c r="G899" s="4">
        <v>129</v>
      </c>
      <c r="H899" s="10">
        <v>55.813953488372</v>
      </c>
      <c r="I899" s="1">
        <v>37.984496124030997</v>
      </c>
      <c r="J899" s="1">
        <v>3.1007751937979999</v>
      </c>
      <c r="K899" s="2" t="s">
        <v>160</v>
      </c>
      <c r="L899" s="2" t="s">
        <v>160</v>
      </c>
      <c r="M899" s="1">
        <v>1.550387596899</v>
      </c>
      <c r="N899" s="1">
        <v>1.550387596899</v>
      </c>
      <c r="O899" s="1">
        <v>1.5511811023619999</v>
      </c>
      <c r="P899" s="8">
        <v>0.95708437386</v>
      </c>
    </row>
    <row r="900" spans="4:16" x14ac:dyDescent="0.2">
      <c r="D900" s="58" t="s">
        <v>111</v>
      </c>
      <c r="E900" s="7" t="s">
        <v>112</v>
      </c>
      <c r="F900" s="50" t="s">
        <v>623</v>
      </c>
      <c r="G900" s="6">
        <v>192</v>
      </c>
      <c r="H900" s="14">
        <v>35.9375</v>
      </c>
      <c r="I900" s="3">
        <v>54.6875</v>
      </c>
      <c r="J900" s="3">
        <v>6.25</v>
      </c>
      <c r="K900" s="3">
        <v>1.5625</v>
      </c>
      <c r="L900" s="3">
        <v>0.52083333333299997</v>
      </c>
      <c r="M900" s="9" t="s">
        <v>160</v>
      </c>
      <c r="N900" s="3">
        <v>1.041666666667</v>
      </c>
      <c r="O900" s="3">
        <v>1.7473684210530001</v>
      </c>
      <c r="P900" s="13">
        <v>0.68958113277599997</v>
      </c>
    </row>
    <row r="901" spans="4:16" ht="26" x14ac:dyDescent="0.2">
      <c r="D901" s="59"/>
      <c r="E901" s="5" t="s">
        <v>113</v>
      </c>
      <c r="F901" s="51" t="s">
        <v>623</v>
      </c>
      <c r="G901" s="4">
        <v>149</v>
      </c>
      <c r="H901" s="10">
        <v>38.926174496644002</v>
      </c>
      <c r="I901" s="1">
        <v>50.335570469799002</v>
      </c>
      <c r="J901" s="1">
        <v>6.0402684563760003</v>
      </c>
      <c r="K901" s="1">
        <v>0.67114093959700005</v>
      </c>
      <c r="L901" s="1">
        <v>1.342281879195</v>
      </c>
      <c r="M901" s="2" t="s">
        <v>160</v>
      </c>
      <c r="N901" s="1">
        <v>2.6845637583889999</v>
      </c>
      <c r="O901" s="1">
        <v>1.7172413793100001</v>
      </c>
      <c r="P901" s="8">
        <v>0.73317657676699999</v>
      </c>
    </row>
    <row r="902" spans="4:16" x14ac:dyDescent="0.2">
      <c r="D902" s="59"/>
      <c r="E902" s="5" t="s">
        <v>114</v>
      </c>
      <c r="F902" s="51" t="s">
        <v>623</v>
      </c>
      <c r="G902" s="4">
        <v>530</v>
      </c>
      <c r="H902" s="10">
        <v>38.490566037736002</v>
      </c>
      <c r="I902" s="1">
        <v>54.905660377357997</v>
      </c>
      <c r="J902" s="1">
        <v>3.7735849056599999</v>
      </c>
      <c r="K902" s="1">
        <v>0.75471698113200003</v>
      </c>
      <c r="L902" s="1">
        <v>0.56603773584899997</v>
      </c>
      <c r="M902" s="1">
        <v>0.37735849056600002</v>
      </c>
      <c r="N902" s="1">
        <v>1.1320754716979999</v>
      </c>
      <c r="O902" s="1">
        <v>1.702290076336</v>
      </c>
      <c r="P902" s="8">
        <v>0.73372364420000002</v>
      </c>
    </row>
    <row r="903" spans="4:16" x14ac:dyDescent="0.2">
      <c r="D903" s="59"/>
      <c r="E903" s="5" t="s">
        <v>115</v>
      </c>
      <c r="F903" s="51" t="s">
        <v>623</v>
      </c>
      <c r="G903" s="4">
        <v>225</v>
      </c>
      <c r="H903" s="10">
        <v>33.777777777777999</v>
      </c>
      <c r="I903" s="1">
        <v>57.777777777777999</v>
      </c>
      <c r="J903" s="1">
        <v>6.2222222222220003</v>
      </c>
      <c r="K903" s="1">
        <v>0.444444444444</v>
      </c>
      <c r="L903" s="1">
        <v>0.88888888888899997</v>
      </c>
      <c r="M903" s="2" t="s">
        <v>160</v>
      </c>
      <c r="N903" s="1">
        <v>0.88888888888899997</v>
      </c>
      <c r="O903" s="1">
        <v>1.7578475336320001</v>
      </c>
      <c r="P903" s="8">
        <v>0.66753468316300002</v>
      </c>
    </row>
    <row r="904" spans="4:16" x14ac:dyDescent="0.2">
      <c r="D904" s="59"/>
      <c r="E904" s="5" t="s">
        <v>116</v>
      </c>
      <c r="F904" s="51" t="s">
        <v>623</v>
      </c>
      <c r="G904" s="4">
        <v>467</v>
      </c>
      <c r="H904" s="10">
        <v>9.2077087794429993</v>
      </c>
      <c r="I904" s="1">
        <v>84.796573875803006</v>
      </c>
      <c r="J904" s="1">
        <v>4.7109207708780003</v>
      </c>
      <c r="K904" s="1">
        <v>0.64239828693800005</v>
      </c>
      <c r="L904" s="1">
        <v>0.428265524625</v>
      </c>
      <c r="M904" s="1">
        <v>0.21413276231299999</v>
      </c>
      <c r="N904" s="2" t="s">
        <v>160</v>
      </c>
      <c r="O904" s="1">
        <v>1.9892933618840001</v>
      </c>
      <c r="P904" s="8">
        <v>0.48793703159500001</v>
      </c>
    </row>
    <row r="905" spans="4:16" ht="26" x14ac:dyDescent="0.2">
      <c r="D905" s="59"/>
      <c r="E905" s="5" t="s">
        <v>117</v>
      </c>
      <c r="F905" s="51" t="s">
        <v>623</v>
      </c>
      <c r="G905" s="4">
        <v>732</v>
      </c>
      <c r="H905" s="10">
        <v>37.295081967213001</v>
      </c>
      <c r="I905" s="1">
        <v>55.327868852458998</v>
      </c>
      <c r="J905" s="1">
        <v>4.0983606557380003</v>
      </c>
      <c r="K905" s="1">
        <v>0.54644808743200002</v>
      </c>
      <c r="L905" s="1">
        <v>0.81967213114799997</v>
      </c>
      <c r="M905" s="1">
        <v>0.27322404371600001</v>
      </c>
      <c r="N905" s="1">
        <v>1.6393442622950001</v>
      </c>
      <c r="O905" s="1">
        <v>1.711111111111</v>
      </c>
      <c r="P905" s="8">
        <v>0.70158880998100004</v>
      </c>
    </row>
    <row r="906" spans="4:16" ht="26" x14ac:dyDescent="0.2">
      <c r="D906" s="59"/>
      <c r="E906" s="5" t="s">
        <v>118</v>
      </c>
      <c r="F906" s="51" t="s">
        <v>623</v>
      </c>
      <c r="G906" s="4">
        <v>662</v>
      </c>
      <c r="H906" s="10">
        <v>43.806646525680002</v>
      </c>
      <c r="I906" s="1">
        <v>50.151057401812999</v>
      </c>
      <c r="J906" s="1">
        <v>2.719033232628</v>
      </c>
      <c r="K906" s="1">
        <v>0.60422960725099994</v>
      </c>
      <c r="L906" s="1">
        <v>1.0574018126889999</v>
      </c>
      <c r="M906" s="1">
        <v>0.30211480362499998</v>
      </c>
      <c r="N906" s="1">
        <v>1.359516616314</v>
      </c>
      <c r="O906" s="1">
        <v>1.6447166921900001</v>
      </c>
      <c r="P906" s="8">
        <v>0.74879685970099996</v>
      </c>
    </row>
    <row r="907" spans="4:16" ht="26" x14ac:dyDescent="0.2">
      <c r="D907" s="59"/>
      <c r="E907" s="5" t="s">
        <v>119</v>
      </c>
      <c r="F907" s="51" t="s">
        <v>623</v>
      </c>
      <c r="G907" s="4">
        <v>471</v>
      </c>
      <c r="H907" s="10">
        <v>45.647558386412001</v>
      </c>
      <c r="I907" s="1">
        <v>49.469214437367</v>
      </c>
      <c r="J907" s="1">
        <v>3.184713375796</v>
      </c>
      <c r="K907" s="1">
        <v>0.21231422505299999</v>
      </c>
      <c r="L907" s="1">
        <v>0.21231422505299999</v>
      </c>
      <c r="M907" s="1">
        <v>0.21231422505299999</v>
      </c>
      <c r="N907" s="1">
        <v>1.061571125265</v>
      </c>
      <c r="O907" s="1">
        <v>1.5922746781120001</v>
      </c>
      <c r="P907" s="8">
        <v>0.64011455433300002</v>
      </c>
    </row>
    <row r="908" spans="4:16" ht="26" x14ac:dyDescent="0.2">
      <c r="D908" s="59"/>
      <c r="E908" s="5" t="s">
        <v>120</v>
      </c>
      <c r="F908" s="51" t="s">
        <v>623</v>
      </c>
      <c r="G908" s="4">
        <v>165</v>
      </c>
      <c r="H908" s="10">
        <v>36.969696969696997</v>
      </c>
      <c r="I908" s="1">
        <v>53.939393939394002</v>
      </c>
      <c r="J908" s="1">
        <v>7.2727272727269998</v>
      </c>
      <c r="K908" s="1">
        <v>0.60606060606099998</v>
      </c>
      <c r="L908" s="1">
        <v>0.60606060606099998</v>
      </c>
      <c r="M908" s="2" t="s">
        <v>160</v>
      </c>
      <c r="N908" s="1">
        <v>0.60606060606099998</v>
      </c>
      <c r="O908" s="1">
        <v>1.731707317073</v>
      </c>
      <c r="P908" s="8">
        <v>0.67467384508899997</v>
      </c>
    </row>
    <row r="909" spans="4:16" x14ac:dyDescent="0.2">
      <c r="D909" s="59"/>
      <c r="E909" s="5" t="s">
        <v>121</v>
      </c>
      <c r="F909" s="51" t="s">
        <v>623</v>
      </c>
      <c r="G909" s="4">
        <v>553</v>
      </c>
      <c r="H909" s="10">
        <v>33.634719710669003</v>
      </c>
      <c r="I909" s="1">
        <v>60.036166365280003</v>
      </c>
      <c r="J909" s="1">
        <v>3.7974683544299999</v>
      </c>
      <c r="K909" s="1">
        <v>0.90415913200700004</v>
      </c>
      <c r="L909" s="1">
        <v>0.723327305606</v>
      </c>
      <c r="M909" s="1">
        <v>0.18083182640100001</v>
      </c>
      <c r="N909" s="1">
        <v>0.723327305606</v>
      </c>
      <c r="O909" s="1">
        <v>1.7486338797809999</v>
      </c>
      <c r="P909" s="8">
        <v>0.67988765094000003</v>
      </c>
    </row>
    <row r="910" spans="4:16" x14ac:dyDescent="0.2">
      <c r="D910" s="59"/>
      <c r="E910" s="5" t="s">
        <v>122</v>
      </c>
      <c r="F910" s="51" t="s">
        <v>623</v>
      </c>
      <c r="G910" s="4">
        <v>471</v>
      </c>
      <c r="H910" s="10">
        <v>38.641188959659999</v>
      </c>
      <c r="I910" s="1">
        <v>53.503184713376001</v>
      </c>
      <c r="J910" s="1">
        <v>5.307855626327</v>
      </c>
      <c r="K910" s="1">
        <v>0.42462845010599998</v>
      </c>
      <c r="L910" s="1">
        <v>1.061571125265</v>
      </c>
      <c r="M910" s="1">
        <v>0.21231422505299999</v>
      </c>
      <c r="N910" s="1">
        <v>0.84925690021199995</v>
      </c>
      <c r="O910" s="1">
        <v>1.7152034261239999</v>
      </c>
      <c r="P910" s="8">
        <v>0.72822032414899995</v>
      </c>
    </row>
    <row r="911" spans="4:16" x14ac:dyDescent="0.2">
      <c r="D911" s="59"/>
      <c r="E911" s="5" t="s">
        <v>123</v>
      </c>
      <c r="F911" s="51" t="s">
        <v>623</v>
      </c>
      <c r="G911" s="4">
        <v>275</v>
      </c>
      <c r="H911" s="10">
        <v>36</v>
      </c>
      <c r="I911" s="1">
        <v>54.909090909090999</v>
      </c>
      <c r="J911" s="1">
        <v>6.1818181818179996</v>
      </c>
      <c r="K911" s="1">
        <v>1.090909090909</v>
      </c>
      <c r="L911" s="1">
        <v>0.72727272727299996</v>
      </c>
      <c r="M911" s="1">
        <v>0.36363636363599999</v>
      </c>
      <c r="N911" s="1">
        <v>0.72727272727299996</v>
      </c>
      <c r="O911" s="1">
        <v>1.7619047619049999</v>
      </c>
      <c r="P911" s="8">
        <v>0.75616050642999999</v>
      </c>
    </row>
    <row r="912" spans="4:16" x14ac:dyDescent="0.2">
      <c r="D912" s="59"/>
      <c r="E912" s="5" t="s">
        <v>124</v>
      </c>
      <c r="F912" s="51" t="s">
        <v>623</v>
      </c>
      <c r="G912" s="4">
        <v>647</v>
      </c>
      <c r="H912" s="10">
        <v>38.948995363214998</v>
      </c>
      <c r="I912" s="1">
        <v>54.559505409582997</v>
      </c>
      <c r="J912" s="1">
        <v>3.86398763524</v>
      </c>
      <c r="K912" s="1">
        <v>0.61823802163800001</v>
      </c>
      <c r="L912" s="1">
        <v>0.61823802163800001</v>
      </c>
      <c r="M912" s="1">
        <v>0.15455950540999999</v>
      </c>
      <c r="N912" s="1">
        <v>1.2364760432769999</v>
      </c>
      <c r="O912" s="1">
        <v>1.683881064163</v>
      </c>
      <c r="P912" s="8">
        <v>0.674367200143</v>
      </c>
    </row>
    <row r="913" spans="4:16" x14ac:dyDescent="0.2">
      <c r="D913" s="59"/>
      <c r="E913" s="5" t="s">
        <v>125</v>
      </c>
      <c r="F913" s="51" t="s">
        <v>623</v>
      </c>
      <c r="G913" s="4">
        <v>249</v>
      </c>
      <c r="H913" s="10">
        <v>40.963855421687001</v>
      </c>
      <c r="I913" s="1">
        <v>51.405622489960002</v>
      </c>
      <c r="J913" s="1">
        <v>4.0160642570279999</v>
      </c>
      <c r="K913" s="1">
        <v>0.40160642570299998</v>
      </c>
      <c r="L913" s="1">
        <v>0.80321285140599996</v>
      </c>
      <c r="M913" s="1">
        <v>0.40160642570299998</v>
      </c>
      <c r="N913" s="1">
        <v>2.0080321285139999</v>
      </c>
      <c r="O913" s="1">
        <v>1.676229508197</v>
      </c>
      <c r="P913" s="8">
        <v>0.74098736028099998</v>
      </c>
    </row>
    <row r="914" spans="4:16" x14ac:dyDescent="0.2">
      <c r="D914" s="59"/>
      <c r="E914" s="5" t="s">
        <v>126</v>
      </c>
      <c r="F914" s="51" t="s">
        <v>623</v>
      </c>
      <c r="G914" s="4">
        <v>279</v>
      </c>
      <c r="H914" s="10">
        <v>42.293906810035999</v>
      </c>
      <c r="I914" s="1">
        <v>50.896057347670002</v>
      </c>
      <c r="J914" s="1">
        <v>3.9426523297489999</v>
      </c>
      <c r="K914" s="1">
        <v>0.71684587813599998</v>
      </c>
      <c r="L914" s="2" t="s">
        <v>160</v>
      </c>
      <c r="M914" s="1">
        <v>0.35842293906799999</v>
      </c>
      <c r="N914" s="1">
        <v>1.7921146953410001</v>
      </c>
      <c r="O914" s="1">
        <v>1.6423357664230001</v>
      </c>
      <c r="P914" s="8">
        <v>0.68191957328599995</v>
      </c>
    </row>
    <row r="915" spans="4:16" ht="26" x14ac:dyDescent="0.2">
      <c r="D915" s="59"/>
      <c r="E915" s="5" t="s">
        <v>127</v>
      </c>
      <c r="F915" s="51" t="s">
        <v>623</v>
      </c>
      <c r="G915" s="4">
        <v>195</v>
      </c>
      <c r="H915" s="10">
        <v>35.384615384615003</v>
      </c>
      <c r="I915" s="1">
        <v>58.974358974358999</v>
      </c>
      <c r="J915" s="1">
        <v>2.564102564103</v>
      </c>
      <c r="K915" s="2" t="s">
        <v>160</v>
      </c>
      <c r="L915" s="1">
        <v>2.051282051282</v>
      </c>
      <c r="M915" s="2" t="s">
        <v>160</v>
      </c>
      <c r="N915" s="1">
        <v>1.025641025641</v>
      </c>
      <c r="O915" s="1">
        <v>1.7305699481870001</v>
      </c>
      <c r="P915" s="8">
        <v>0.70706861593000003</v>
      </c>
    </row>
    <row r="916" spans="4:16" x14ac:dyDescent="0.2">
      <c r="D916" s="59"/>
      <c r="E916" s="5" t="s">
        <v>36</v>
      </c>
      <c r="F916" s="51" t="s">
        <v>624</v>
      </c>
      <c r="G916" s="4">
        <v>24</v>
      </c>
      <c r="H916" s="10">
        <v>62.5</v>
      </c>
      <c r="I916" s="1">
        <v>25</v>
      </c>
      <c r="J916" s="1">
        <v>4.166666666667</v>
      </c>
      <c r="K916" s="2" t="s">
        <v>160</v>
      </c>
      <c r="L916" s="2" t="s">
        <v>160</v>
      </c>
      <c r="M916" s="1">
        <v>8.333333333333</v>
      </c>
      <c r="N916" s="2" t="s">
        <v>160</v>
      </c>
      <c r="O916" s="1">
        <v>1.875</v>
      </c>
      <c r="P916" s="8">
        <v>1.872280636713</v>
      </c>
    </row>
    <row r="917" spans="4:16" x14ac:dyDescent="0.2">
      <c r="D917" s="59"/>
      <c r="E917" s="5" t="s">
        <v>128</v>
      </c>
      <c r="F917" s="51" t="s">
        <v>624</v>
      </c>
      <c r="G917" s="4">
        <v>14</v>
      </c>
      <c r="H917" s="10">
        <v>42.857142857143003</v>
      </c>
      <c r="I917" s="1">
        <v>35.714285714286</v>
      </c>
      <c r="J917" s="1">
        <v>21.428571428571001</v>
      </c>
      <c r="K917" s="2" t="s">
        <v>160</v>
      </c>
      <c r="L917" s="2" t="s">
        <v>160</v>
      </c>
      <c r="M917" s="2" t="s">
        <v>160</v>
      </c>
      <c r="N917" s="2" t="s">
        <v>160</v>
      </c>
      <c r="O917" s="1">
        <v>1.785714285714</v>
      </c>
      <c r="P917" s="8">
        <v>0.80178372573699996</v>
      </c>
    </row>
    <row r="918" spans="4:16" x14ac:dyDescent="0.2">
      <c r="D918" s="59"/>
      <c r="E918" s="5" t="s">
        <v>23</v>
      </c>
      <c r="F918" s="51" t="s">
        <v>624</v>
      </c>
      <c r="G918" s="4">
        <v>4</v>
      </c>
      <c r="H918" s="10">
        <v>25</v>
      </c>
      <c r="I918" s="1">
        <v>50</v>
      </c>
      <c r="J918" s="2" t="s">
        <v>160</v>
      </c>
      <c r="K918" s="2" t="s">
        <v>160</v>
      </c>
      <c r="L918" s="2" t="s">
        <v>160</v>
      </c>
      <c r="M918" s="1">
        <v>25</v>
      </c>
      <c r="N918" s="2" t="s">
        <v>160</v>
      </c>
      <c r="O918" s="1">
        <v>2.75</v>
      </c>
      <c r="P918" s="8">
        <v>2.2173557826080001</v>
      </c>
    </row>
    <row r="919" spans="4:16" x14ac:dyDescent="0.2">
      <c r="D919" s="58" t="s">
        <v>129</v>
      </c>
      <c r="E919" s="7" t="s">
        <v>130</v>
      </c>
      <c r="F919" s="50" t="s">
        <v>623</v>
      </c>
      <c r="G919" s="6">
        <v>544</v>
      </c>
      <c r="H919" s="14">
        <v>35.845588235294002</v>
      </c>
      <c r="I919" s="3">
        <v>57.169117647058997</v>
      </c>
      <c r="J919" s="3">
        <v>4.4117647058819998</v>
      </c>
      <c r="K919" s="3">
        <v>0.73529411764700003</v>
      </c>
      <c r="L919" s="3">
        <v>0.55147058823499995</v>
      </c>
      <c r="M919" s="3">
        <v>0.183823529412</v>
      </c>
      <c r="N919" s="3">
        <v>1.102941176471</v>
      </c>
      <c r="O919" s="3">
        <v>1.721189591078</v>
      </c>
      <c r="P919" s="13">
        <v>0.66318238271300001</v>
      </c>
    </row>
    <row r="920" spans="4:16" x14ac:dyDescent="0.2">
      <c r="D920" s="59"/>
      <c r="E920" s="5" t="s">
        <v>131</v>
      </c>
      <c r="F920" s="51" t="s">
        <v>623</v>
      </c>
      <c r="G920" s="4">
        <v>411</v>
      </c>
      <c r="H920" s="10">
        <v>46.472019464719999</v>
      </c>
      <c r="I920" s="1">
        <v>46.228710462286998</v>
      </c>
      <c r="J920" s="1">
        <v>3.649635036496</v>
      </c>
      <c r="K920" s="1">
        <v>0.48661800486599999</v>
      </c>
      <c r="L920" s="1">
        <v>0.48661800486599999</v>
      </c>
      <c r="M920" s="1">
        <v>0.48661800486599999</v>
      </c>
      <c r="N920" s="1">
        <v>2.1897810218979998</v>
      </c>
      <c r="O920" s="1">
        <v>1.614427860697</v>
      </c>
      <c r="P920" s="8">
        <v>0.76265110257500002</v>
      </c>
    </row>
    <row r="921" spans="4:16" x14ac:dyDescent="0.2">
      <c r="D921" s="59"/>
      <c r="E921" s="5" t="s">
        <v>132</v>
      </c>
      <c r="F921" s="51" t="s">
        <v>623</v>
      </c>
      <c r="G921" s="4">
        <v>65</v>
      </c>
      <c r="H921" s="10">
        <v>50.769230769231001</v>
      </c>
      <c r="I921" s="1">
        <v>41.538461538462002</v>
      </c>
      <c r="J921" s="2" t="s">
        <v>160</v>
      </c>
      <c r="K921" s="2" t="s">
        <v>160</v>
      </c>
      <c r="L921" s="1">
        <v>3.0769230769229998</v>
      </c>
      <c r="M921" s="1">
        <v>3.0769230769229998</v>
      </c>
      <c r="N921" s="1">
        <v>1.538461538462</v>
      </c>
      <c r="O921" s="1">
        <v>1.703125</v>
      </c>
      <c r="P921" s="8">
        <v>1.108118489739</v>
      </c>
    </row>
    <row r="922" spans="4:16" x14ac:dyDescent="0.2">
      <c r="D922" s="59"/>
      <c r="E922" s="5" t="s">
        <v>133</v>
      </c>
      <c r="F922" s="51" t="s">
        <v>624</v>
      </c>
      <c r="G922" s="4">
        <v>21</v>
      </c>
      <c r="H922" s="10">
        <v>57.142857142856997</v>
      </c>
      <c r="I922" s="1">
        <v>38.095238095238003</v>
      </c>
      <c r="J922" s="2" t="s">
        <v>160</v>
      </c>
      <c r="K922" s="2" t="s">
        <v>160</v>
      </c>
      <c r="L922" s="2" t="s">
        <v>160</v>
      </c>
      <c r="M922" s="1">
        <v>4.7619047619049999</v>
      </c>
      <c r="N922" s="2" t="s">
        <v>160</v>
      </c>
      <c r="O922" s="1">
        <v>1.7619047619049999</v>
      </c>
      <c r="P922" s="8">
        <v>1.729299335129</v>
      </c>
    </row>
    <row r="923" spans="4:16" x14ac:dyDescent="0.2">
      <c r="D923" s="59"/>
      <c r="E923" s="5" t="s">
        <v>23</v>
      </c>
      <c r="F923" s="51" t="s">
        <v>624</v>
      </c>
      <c r="G923" s="4">
        <v>2</v>
      </c>
      <c r="H923" s="17" t="s">
        <v>160</v>
      </c>
      <c r="I923" s="1">
        <v>100</v>
      </c>
      <c r="J923" s="2" t="s">
        <v>160</v>
      </c>
      <c r="K923" s="2" t="s">
        <v>160</v>
      </c>
      <c r="L923" s="2" t="s">
        <v>160</v>
      </c>
      <c r="M923" s="2" t="s">
        <v>160</v>
      </c>
      <c r="N923" s="2" t="s">
        <v>160</v>
      </c>
      <c r="O923" s="1">
        <v>2</v>
      </c>
      <c r="P923" s="8">
        <v>0</v>
      </c>
    </row>
    <row r="924" spans="4:16" x14ac:dyDescent="0.2">
      <c r="D924" s="59"/>
      <c r="E924" s="5" t="s">
        <v>134</v>
      </c>
      <c r="F924" s="51" t="s">
        <v>623</v>
      </c>
      <c r="G924" s="4">
        <v>955</v>
      </c>
      <c r="H924" s="10">
        <v>40.418848167538997</v>
      </c>
      <c r="I924" s="1">
        <v>52.460732984293003</v>
      </c>
      <c r="J924" s="1">
        <v>4.083769633508</v>
      </c>
      <c r="K924" s="1">
        <v>0.628272251309</v>
      </c>
      <c r="L924" s="1">
        <v>0.52356020942399994</v>
      </c>
      <c r="M924" s="1">
        <v>0.31413612565400001</v>
      </c>
      <c r="N924" s="1">
        <v>1.5706806282720001</v>
      </c>
      <c r="O924" s="1">
        <v>1.675531914894</v>
      </c>
      <c r="P924" s="8">
        <v>0.70901485152499999</v>
      </c>
    </row>
    <row r="925" spans="4:16" x14ac:dyDescent="0.2">
      <c r="D925" s="59"/>
      <c r="E925" s="5" t="s">
        <v>135</v>
      </c>
      <c r="F925" s="51" t="s">
        <v>623</v>
      </c>
      <c r="G925" s="4">
        <v>86</v>
      </c>
      <c r="H925" s="10">
        <v>52.325581395348998</v>
      </c>
      <c r="I925" s="1">
        <v>40.697674418604997</v>
      </c>
      <c r="J925" s="2" t="s">
        <v>160</v>
      </c>
      <c r="K925" s="2" t="s">
        <v>160</v>
      </c>
      <c r="L925" s="1">
        <v>2.3255813953489999</v>
      </c>
      <c r="M925" s="1">
        <v>3.488372093023</v>
      </c>
      <c r="N925" s="1">
        <v>1.1627906976739999</v>
      </c>
      <c r="O925" s="1">
        <v>1.717647058824</v>
      </c>
      <c r="P925" s="8">
        <v>1.278128884494</v>
      </c>
    </row>
    <row r="926" spans="4:16" x14ac:dyDescent="0.2">
      <c r="D926" s="58" t="s">
        <v>136</v>
      </c>
      <c r="E926" s="7" t="s">
        <v>137</v>
      </c>
      <c r="F926" s="50" t="s">
        <v>623</v>
      </c>
      <c r="G926" s="6">
        <v>421</v>
      </c>
      <c r="H926" s="14">
        <v>45.605700712588998</v>
      </c>
      <c r="I926" s="3">
        <v>47.505938242280003</v>
      </c>
      <c r="J926" s="3">
        <v>3.5629453681709999</v>
      </c>
      <c r="K926" s="3">
        <v>0.475059382423</v>
      </c>
      <c r="L926" s="3">
        <v>0.23752969121100001</v>
      </c>
      <c r="M926" s="3">
        <v>0.71258907363400004</v>
      </c>
      <c r="N926" s="3">
        <v>1.9002375296909999</v>
      </c>
      <c r="O926" s="3">
        <v>1.6246973365620001</v>
      </c>
      <c r="P926" s="13">
        <v>0.76771645878200001</v>
      </c>
    </row>
    <row r="927" spans="4:16" x14ac:dyDescent="0.2">
      <c r="D927" s="59"/>
      <c r="E927" s="5" t="s">
        <v>138</v>
      </c>
      <c r="F927" s="51" t="s">
        <v>623</v>
      </c>
      <c r="G927" s="4">
        <v>362</v>
      </c>
      <c r="H927" s="10">
        <v>38.121546961325997</v>
      </c>
      <c r="I927" s="1">
        <v>54.419889502761997</v>
      </c>
      <c r="J927" s="1">
        <v>4.6961325966849996</v>
      </c>
      <c r="K927" s="1">
        <v>0.55248618784500003</v>
      </c>
      <c r="L927" s="1">
        <v>0.55248618784500003</v>
      </c>
      <c r="M927" s="1">
        <v>0.276243093923</v>
      </c>
      <c r="N927" s="1">
        <v>1.3812154696129999</v>
      </c>
      <c r="O927" s="1">
        <v>1.700280112045</v>
      </c>
      <c r="P927" s="8">
        <v>0.68065148069400006</v>
      </c>
    </row>
    <row r="928" spans="4:16" x14ac:dyDescent="0.2">
      <c r="D928" s="59"/>
      <c r="E928" s="5" t="s">
        <v>139</v>
      </c>
      <c r="F928" s="51" t="s">
        <v>623</v>
      </c>
      <c r="G928" s="4">
        <v>175</v>
      </c>
      <c r="H928" s="10">
        <v>34.285714285714</v>
      </c>
      <c r="I928" s="1">
        <v>57.714285714286</v>
      </c>
      <c r="J928" s="1">
        <v>4</v>
      </c>
      <c r="K928" s="1">
        <v>1.142857142857</v>
      </c>
      <c r="L928" s="1">
        <v>1.714285714286</v>
      </c>
      <c r="M928" s="2" t="s">
        <v>160</v>
      </c>
      <c r="N928" s="1">
        <v>1.142857142857</v>
      </c>
      <c r="O928" s="1">
        <v>1.7687861271680001</v>
      </c>
      <c r="P928" s="8">
        <v>0.73433819709500003</v>
      </c>
    </row>
    <row r="929" spans="4:16" x14ac:dyDescent="0.2">
      <c r="D929" s="59"/>
      <c r="E929" s="5" t="s">
        <v>128</v>
      </c>
      <c r="F929" s="51" t="s">
        <v>623</v>
      </c>
      <c r="G929" s="4">
        <v>60</v>
      </c>
      <c r="H929" s="10">
        <v>48.333333333333002</v>
      </c>
      <c r="I929" s="1">
        <v>46.666666666666998</v>
      </c>
      <c r="J929" s="2" t="s">
        <v>160</v>
      </c>
      <c r="K929" s="2" t="s">
        <v>160</v>
      </c>
      <c r="L929" s="1">
        <v>1.666666666667</v>
      </c>
      <c r="M929" s="1">
        <v>1.666666666667</v>
      </c>
      <c r="N929" s="1">
        <v>1.666666666667</v>
      </c>
      <c r="O929" s="1">
        <v>1.677966101695</v>
      </c>
      <c r="P929" s="8">
        <v>1.180892093615</v>
      </c>
    </row>
    <row r="930" spans="4:16" x14ac:dyDescent="0.2">
      <c r="D930" s="59"/>
      <c r="E930" s="5" t="s">
        <v>23</v>
      </c>
      <c r="F930" s="51" t="s">
        <v>624</v>
      </c>
      <c r="G930" s="4">
        <v>25</v>
      </c>
      <c r="H930" s="10">
        <v>48</v>
      </c>
      <c r="I930" s="1">
        <v>48</v>
      </c>
      <c r="J930" s="2" t="s">
        <v>160</v>
      </c>
      <c r="K930" s="2" t="s">
        <v>160</v>
      </c>
      <c r="L930" s="2" t="s">
        <v>160</v>
      </c>
      <c r="M930" s="1">
        <v>4</v>
      </c>
      <c r="N930" s="2" t="s">
        <v>160</v>
      </c>
      <c r="O930" s="1">
        <v>1.68</v>
      </c>
      <c r="P930" s="8">
        <v>1.029563014099</v>
      </c>
    </row>
    <row r="931" spans="4:16" ht="26" x14ac:dyDescent="0.2">
      <c r="D931" s="58" t="s">
        <v>140</v>
      </c>
      <c r="E931" s="7" t="s">
        <v>141</v>
      </c>
      <c r="F931" s="50" t="s">
        <v>624</v>
      </c>
      <c r="G931" s="6">
        <v>12</v>
      </c>
      <c r="H931" s="14">
        <v>41.666666666666998</v>
      </c>
      <c r="I931" s="3">
        <v>50</v>
      </c>
      <c r="J931" s="9" t="s">
        <v>160</v>
      </c>
      <c r="K931" s="3">
        <v>8.333333333333</v>
      </c>
      <c r="L931" s="9" t="s">
        <v>160</v>
      </c>
      <c r="M931" s="9" t="s">
        <v>160</v>
      </c>
      <c r="N931" s="9" t="s">
        <v>160</v>
      </c>
      <c r="O931" s="3">
        <v>1.75</v>
      </c>
      <c r="P931" s="13">
        <v>0.86602540378399995</v>
      </c>
    </row>
    <row r="932" spans="4:16" ht="26" x14ac:dyDescent="0.2">
      <c r="D932" s="59"/>
      <c r="E932" s="5" t="s">
        <v>142</v>
      </c>
      <c r="F932" s="51" t="s">
        <v>623</v>
      </c>
      <c r="G932" s="4">
        <v>87</v>
      </c>
      <c r="H932" s="10">
        <v>40.229885057471002</v>
      </c>
      <c r="I932" s="1">
        <v>52.873563218390998</v>
      </c>
      <c r="J932" s="1">
        <v>3.4482758620689999</v>
      </c>
      <c r="K932" s="1">
        <v>1.149425287356</v>
      </c>
      <c r="L932" s="2" t="s">
        <v>160</v>
      </c>
      <c r="M932" s="2" t="s">
        <v>160</v>
      </c>
      <c r="N932" s="1">
        <v>2.2988505747130001</v>
      </c>
      <c r="O932" s="1">
        <v>1.647058823529</v>
      </c>
      <c r="P932" s="8">
        <v>0.61151416977200002</v>
      </c>
    </row>
    <row r="933" spans="4:16" ht="26" x14ac:dyDescent="0.2">
      <c r="D933" s="59"/>
      <c r="E933" s="5" t="s">
        <v>143</v>
      </c>
      <c r="F933" s="51" t="s">
        <v>623</v>
      </c>
      <c r="G933" s="4">
        <v>67</v>
      </c>
      <c r="H933" s="10">
        <v>44.776119402985003</v>
      </c>
      <c r="I933" s="1">
        <v>44.776119402985003</v>
      </c>
      <c r="J933" s="1">
        <v>2.985074626866</v>
      </c>
      <c r="K933" s="1">
        <v>1.492537313433</v>
      </c>
      <c r="L933" s="2" t="s">
        <v>160</v>
      </c>
      <c r="M933" s="1">
        <v>1.492537313433</v>
      </c>
      <c r="N933" s="1">
        <v>4.477611940299</v>
      </c>
      <c r="O933" s="1">
        <v>1.65625</v>
      </c>
      <c r="P933" s="8">
        <v>0.83985542973600003</v>
      </c>
    </row>
    <row r="934" spans="4:16" ht="26" x14ac:dyDescent="0.2">
      <c r="D934" s="59"/>
      <c r="E934" s="5" t="s">
        <v>144</v>
      </c>
      <c r="F934" s="51" t="s">
        <v>623</v>
      </c>
      <c r="G934" s="4">
        <v>78</v>
      </c>
      <c r="H934" s="10">
        <v>33.333333333333002</v>
      </c>
      <c r="I934" s="1">
        <v>58.974358974358999</v>
      </c>
      <c r="J934" s="1">
        <v>6.4102564102560002</v>
      </c>
      <c r="K934" s="1">
        <v>1.2820512820509999</v>
      </c>
      <c r="L934" s="2" t="s">
        <v>160</v>
      </c>
      <c r="M934" s="2" t="s">
        <v>160</v>
      </c>
      <c r="N934" s="2" t="s">
        <v>160</v>
      </c>
      <c r="O934" s="1">
        <v>1.7564102564099999</v>
      </c>
      <c r="P934" s="8">
        <v>0.62804370424300004</v>
      </c>
    </row>
    <row r="935" spans="4:16" ht="26" x14ac:dyDescent="0.2">
      <c r="D935" s="59"/>
      <c r="E935" s="5" t="s">
        <v>145</v>
      </c>
      <c r="F935" s="51" t="s">
        <v>623</v>
      </c>
      <c r="G935" s="4">
        <v>735</v>
      </c>
      <c r="H935" s="10">
        <v>40.544217687074998</v>
      </c>
      <c r="I935" s="1">
        <v>52.653061224490003</v>
      </c>
      <c r="J935" s="1">
        <v>4.0816326530609999</v>
      </c>
      <c r="K935" s="1">
        <v>0.27210884353699999</v>
      </c>
      <c r="L935" s="1">
        <v>0.54421768707499996</v>
      </c>
      <c r="M935" s="1">
        <v>0.408163265306</v>
      </c>
      <c r="N935" s="1">
        <v>1.496598639456</v>
      </c>
      <c r="O935" s="1">
        <v>1.6685082872929999</v>
      </c>
      <c r="P935" s="8">
        <v>0.68620268162099995</v>
      </c>
    </row>
    <row r="936" spans="4:16" ht="26" x14ac:dyDescent="0.2">
      <c r="D936" s="59"/>
      <c r="E936" s="5" t="s">
        <v>146</v>
      </c>
      <c r="F936" s="51" t="s">
        <v>623</v>
      </c>
      <c r="G936" s="4">
        <v>751</v>
      </c>
      <c r="H936" s="10">
        <v>41.011984021304997</v>
      </c>
      <c r="I936" s="1">
        <v>52.729693741677998</v>
      </c>
      <c r="J936" s="1">
        <v>3.9946737683090001</v>
      </c>
      <c r="K936" s="1">
        <v>0.133155792277</v>
      </c>
      <c r="L936" s="1">
        <v>0.53262316910800001</v>
      </c>
      <c r="M936" s="1">
        <v>0.39946737683099998</v>
      </c>
      <c r="N936" s="1">
        <v>1.1984021304929999</v>
      </c>
      <c r="O936" s="1">
        <v>1.660377358491</v>
      </c>
      <c r="P936" s="8">
        <v>0.67779022381800003</v>
      </c>
    </row>
    <row r="937" spans="4:16" ht="26" x14ac:dyDescent="0.2">
      <c r="D937" s="59"/>
      <c r="E937" s="5" t="s">
        <v>147</v>
      </c>
      <c r="F937" s="51" t="s">
        <v>623</v>
      </c>
      <c r="G937" s="4">
        <v>587</v>
      </c>
      <c r="H937" s="10">
        <v>38.500851788756002</v>
      </c>
      <c r="I937" s="1">
        <v>55.877342419080001</v>
      </c>
      <c r="J937" s="1">
        <v>3.577512776831</v>
      </c>
      <c r="K937" s="2" t="s">
        <v>160</v>
      </c>
      <c r="L937" s="1">
        <v>0.34071550255499999</v>
      </c>
      <c r="M937" s="1">
        <v>0.17035775127800001</v>
      </c>
      <c r="N937" s="1">
        <v>1.533219761499</v>
      </c>
      <c r="O937" s="1">
        <v>1.662629757785</v>
      </c>
      <c r="P937" s="8">
        <v>0.61072562854300005</v>
      </c>
    </row>
    <row r="938" spans="4:16" x14ac:dyDescent="0.2">
      <c r="D938" s="59"/>
      <c r="E938" s="5" t="s">
        <v>148</v>
      </c>
      <c r="F938" s="51" t="s">
        <v>623</v>
      </c>
      <c r="G938" s="4">
        <v>187</v>
      </c>
      <c r="H938" s="10">
        <v>11.229946524063999</v>
      </c>
      <c r="I938" s="1">
        <v>73.796791443849997</v>
      </c>
      <c r="J938" s="1">
        <v>11.229946524063999</v>
      </c>
      <c r="K938" s="1">
        <v>1.069518716578</v>
      </c>
      <c r="L938" s="1">
        <v>1.069518716578</v>
      </c>
      <c r="M938" s="1">
        <v>1.069518716578</v>
      </c>
      <c r="N938" s="1">
        <v>0.53475935828900001</v>
      </c>
      <c r="O938" s="1">
        <v>2.1075268817200001</v>
      </c>
      <c r="P938" s="8">
        <v>0.79813790844400001</v>
      </c>
    </row>
    <row r="939" spans="4:16" ht="26" x14ac:dyDescent="0.2">
      <c r="D939" s="59"/>
      <c r="E939" s="5" t="s">
        <v>149</v>
      </c>
      <c r="F939" s="51" t="s">
        <v>623</v>
      </c>
      <c r="G939" s="4">
        <v>75</v>
      </c>
      <c r="H939" s="10">
        <v>50.666666666666998</v>
      </c>
      <c r="I939" s="1">
        <v>44</v>
      </c>
      <c r="J939" s="1">
        <v>4</v>
      </c>
      <c r="K939" s="2" t="s">
        <v>160</v>
      </c>
      <c r="L939" s="2" t="s">
        <v>160</v>
      </c>
      <c r="M939" s="2" t="s">
        <v>160</v>
      </c>
      <c r="N939" s="1">
        <v>1.333333333333</v>
      </c>
      <c r="O939" s="1">
        <v>1.5270270270270001</v>
      </c>
      <c r="P939" s="8">
        <v>0.57868469122900001</v>
      </c>
    </row>
    <row r="940" spans="4:16" ht="26" x14ac:dyDescent="0.2">
      <c r="D940" s="59"/>
      <c r="E940" s="5" t="s">
        <v>150</v>
      </c>
      <c r="F940" s="51" t="s">
        <v>623</v>
      </c>
      <c r="G940" s="4">
        <v>66</v>
      </c>
      <c r="H940" s="10">
        <v>34.848484848485</v>
      </c>
      <c r="I940" s="1">
        <v>59.090909090909001</v>
      </c>
      <c r="J940" s="2" t="s">
        <v>160</v>
      </c>
      <c r="K940" s="2" t="s">
        <v>160</v>
      </c>
      <c r="L940" s="1">
        <v>1.5151515151520001</v>
      </c>
      <c r="M940" s="1">
        <v>3.0303030303030001</v>
      </c>
      <c r="N940" s="1">
        <v>1.5151515151520001</v>
      </c>
      <c r="O940" s="1">
        <v>1.8461538461539999</v>
      </c>
      <c r="P940" s="8">
        <v>1.135104197183</v>
      </c>
    </row>
    <row r="941" spans="4:16" ht="26" x14ac:dyDescent="0.2">
      <c r="D941" s="59"/>
      <c r="E941" s="5" t="s">
        <v>151</v>
      </c>
      <c r="F941" s="51" t="s">
        <v>624</v>
      </c>
      <c r="G941" s="4">
        <v>12</v>
      </c>
      <c r="H941" s="10">
        <v>66.666666666666998</v>
      </c>
      <c r="I941" s="1">
        <v>25</v>
      </c>
      <c r="J941" s="2" t="s">
        <v>160</v>
      </c>
      <c r="K941" s="2" t="s">
        <v>160</v>
      </c>
      <c r="L941" s="1">
        <v>8.333333333333</v>
      </c>
      <c r="M941" s="2" t="s">
        <v>160</v>
      </c>
      <c r="N941" s="2" t="s">
        <v>160</v>
      </c>
      <c r="O941" s="1">
        <v>1.583333333333</v>
      </c>
      <c r="P941" s="8">
        <v>1.164500152881</v>
      </c>
    </row>
    <row r="942" spans="4:16" ht="26" x14ac:dyDescent="0.2">
      <c r="D942" s="59"/>
      <c r="E942" s="5" t="s">
        <v>152</v>
      </c>
      <c r="F942" s="51" t="s">
        <v>623</v>
      </c>
      <c r="G942" s="4">
        <v>443</v>
      </c>
      <c r="H942" s="10">
        <v>39.051918735892002</v>
      </c>
      <c r="I942" s="1">
        <v>55.530474040632001</v>
      </c>
      <c r="J942" s="1">
        <v>3.386004514673</v>
      </c>
      <c r="K942" s="1">
        <v>0.225733634312</v>
      </c>
      <c r="L942" s="1">
        <v>0.67720090293500002</v>
      </c>
      <c r="M942" s="1">
        <v>0.225733634312</v>
      </c>
      <c r="N942" s="1">
        <v>0.90293453724600004</v>
      </c>
      <c r="O942" s="1">
        <v>1.6742596810929999</v>
      </c>
      <c r="P942" s="8">
        <v>0.65588159917599997</v>
      </c>
    </row>
    <row r="943" spans="4:16" x14ac:dyDescent="0.2">
      <c r="D943" s="59"/>
      <c r="E943" s="5" t="s">
        <v>153</v>
      </c>
      <c r="F943" s="51" t="s">
        <v>623</v>
      </c>
      <c r="G943" s="4">
        <v>80</v>
      </c>
      <c r="H943" s="10">
        <v>37.5</v>
      </c>
      <c r="I943" s="1">
        <v>55</v>
      </c>
      <c r="J943" s="1">
        <v>5</v>
      </c>
      <c r="K943" s="2" t="s">
        <v>160</v>
      </c>
      <c r="L943" s="1">
        <v>1.25</v>
      </c>
      <c r="M943" s="2" t="s">
        <v>160</v>
      </c>
      <c r="N943" s="1">
        <v>1.25</v>
      </c>
      <c r="O943" s="1">
        <v>1.708860759494</v>
      </c>
      <c r="P943" s="8">
        <v>0.68222672248799998</v>
      </c>
    </row>
    <row r="944" spans="4:16" ht="26" x14ac:dyDescent="0.2">
      <c r="D944" s="59"/>
      <c r="E944" s="5" t="s">
        <v>154</v>
      </c>
      <c r="F944" s="51" t="s">
        <v>623</v>
      </c>
      <c r="G944" s="4">
        <v>123</v>
      </c>
      <c r="H944" s="10">
        <v>45.528455284552997</v>
      </c>
      <c r="I944" s="1">
        <v>48.780487804878</v>
      </c>
      <c r="J944" s="1">
        <v>2.4390243902440001</v>
      </c>
      <c r="K944" s="2" t="s">
        <v>160</v>
      </c>
      <c r="L944" s="1">
        <v>1.6260162601629999</v>
      </c>
      <c r="M944" s="1">
        <v>1.6260162601629999</v>
      </c>
      <c r="N944" s="2" t="s">
        <v>160</v>
      </c>
      <c r="O944" s="1">
        <v>1.715447154472</v>
      </c>
      <c r="P944" s="8">
        <v>1.0752073776590001</v>
      </c>
    </row>
    <row r="945" spans="2:23" x14ac:dyDescent="0.2">
      <c r="D945" s="59"/>
      <c r="E945" s="5" t="s">
        <v>23</v>
      </c>
      <c r="F945" s="51" t="s">
        <v>624</v>
      </c>
      <c r="G945" s="4">
        <v>10</v>
      </c>
      <c r="H945" s="10">
        <v>50</v>
      </c>
      <c r="I945" s="1">
        <v>50</v>
      </c>
      <c r="J945" s="2" t="s">
        <v>160</v>
      </c>
      <c r="K945" s="2" t="s">
        <v>160</v>
      </c>
      <c r="L945" s="2" t="s">
        <v>160</v>
      </c>
      <c r="M945" s="2" t="s">
        <v>160</v>
      </c>
      <c r="N945" s="2" t="s">
        <v>160</v>
      </c>
      <c r="O945" s="1">
        <v>1.5</v>
      </c>
      <c r="P945" s="8">
        <v>0.52704627669500004</v>
      </c>
    </row>
    <row r="946" spans="2:23" ht="26" x14ac:dyDescent="0.2">
      <c r="D946" s="59"/>
      <c r="E946" s="5" t="s">
        <v>155</v>
      </c>
      <c r="F946" s="51" t="s">
        <v>623</v>
      </c>
      <c r="G946" s="4">
        <v>910</v>
      </c>
      <c r="H946" s="10">
        <v>40.659340659340998</v>
      </c>
      <c r="I946" s="1">
        <v>51.978021978021999</v>
      </c>
      <c r="J946" s="1">
        <v>3.9560439560440002</v>
      </c>
      <c r="K946" s="1">
        <v>0.65934065934099995</v>
      </c>
      <c r="L946" s="1">
        <v>0.54945054945100003</v>
      </c>
      <c r="M946" s="1">
        <v>0.43956043956000002</v>
      </c>
      <c r="N946" s="1">
        <v>1.758241758242</v>
      </c>
      <c r="O946" s="1">
        <v>1.6767337807610001</v>
      </c>
      <c r="P946" s="8">
        <v>0.72205385690599999</v>
      </c>
    </row>
    <row r="947" spans="2:23" ht="26" x14ac:dyDescent="0.2">
      <c r="D947" s="59"/>
      <c r="E947" s="5" t="s">
        <v>156</v>
      </c>
      <c r="F947" s="51" t="s">
        <v>623</v>
      </c>
      <c r="G947" s="4">
        <v>98</v>
      </c>
      <c r="H947" s="10">
        <v>40.816326530612002</v>
      </c>
      <c r="I947" s="1">
        <v>52.040816326531001</v>
      </c>
      <c r="J947" s="1">
        <v>3.0612244897959999</v>
      </c>
      <c r="K947" s="1">
        <v>2.040816326531</v>
      </c>
      <c r="L947" s="2" t="s">
        <v>160</v>
      </c>
      <c r="M947" s="2" t="s">
        <v>160</v>
      </c>
      <c r="N947" s="1">
        <v>2.040816326531</v>
      </c>
      <c r="O947" s="1">
        <v>1.65625</v>
      </c>
      <c r="P947" s="8">
        <v>0.64609148773699998</v>
      </c>
    </row>
    <row r="948" spans="2:23" ht="26" x14ac:dyDescent="0.2">
      <c r="D948" s="59"/>
      <c r="E948" s="5" t="s">
        <v>157</v>
      </c>
      <c r="F948" s="51" t="s">
        <v>623</v>
      </c>
      <c r="G948" s="4">
        <v>134</v>
      </c>
      <c r="H948" s="10">
        <v>38.059701492537002</v>
      </c>
      <c r="I948" s="1">
        <v>52.238805970149002</v>
      </c>
      <c r="J948" s="1">
        <v>5.2238805970150004</v>
      </c>
      <c r="K948" s="1">
        <v>1.492537313433</v>
      </c>
      <c r="L948" s="2" t="s">
        <v>160</v>
      </c>
      <c r="M948" s="1">
        <v>0.74626865671599996</v>
      </c>
      <c r="N948" s="1">
        <v>2.238805970149</v>
      </c>
      <c r="O948" s="1">
        <v>1.725190839695</v>
      </c>
      <c r="P948" s="8">
        <v>0.74476052025499995</v>
      </c>
    </row>
    <row r="949" spans="2:23" ht="26" x14ac:dyDescent="0.2">
      <c r="D949" s="59"/>
      <c r="E949" s="5" t="s">
        <v>158</v>
      </c>
      <c r="F949" s="51" t="s">
        <v>623</v>
      </c>
      <c r="G949" s="4">
        <v>812</v>
      </c>
      <c r="H949" s="10">
        <v>41.256157635468</v>
      </c>
      <c r="I949" s="1">
        <v>52.339901477833003</v>
      </c>
      <c r="J949" s="1">
        <v>4.064039408867</v>
      </c>
      <c r="K949" s="1">
        <v>0.12315270936</v>
      </c>
      <c r="L949" s="1">
        <v>0.49261083743799999</v>
      </c>
      <c r="M949" s="1">
        <v>0.36945812807900003</v>
      </c>
      <c r="N949" s="1">
        <v>1.3546798029560001</v>
      </c>
      <c r="O949" s="1">
        <v>1.65543071161</v>
      </c>
      <c r="P949" s="8">
        <v>0.67165734977400005</v>
      </c>
    </row>
    <row r="950" spans="2:23" ht="26" x14ac:dyDescent="0.2">
      <c r="D950" s="60"/>
      <c r="E950" s="30" t="s">
        <v>159</v>
      </c>
      <c r="F950" s="52" t="s">
        <v>623</v>
      </c>
      <c r="G950" s="21">
        <v>136</v>
      </c>
      <c r="H950" s="36">
        <v>44.117647058823998</v>
      </c>
      <c r="I950" s="18">
        <v>50</v>
      </c>
      <c r="J950" s="18">
        <v>2.2058823529409999</v>
      </c>
      <c r="K950" s="37" t="s">
        <v>160</v>
      </c>
      <c r="L950" s="18">
        <v>0.73529411764700003</v>
      </c>
      <c r="M950" s="18">
        <v>1.4705882352940001</v>
      </c>
      <c r="N950" s="18">
        <v>1.4705882352940001</v>
      </c>
      <c r="O950" s="18">
        <v>1.6716417910450001</v>
      </c>
      <c r="P950" s="35">
        <v>0.90757977261199996</v>
      </c>
    </row>
    <row r="951" spans="2:23" x14ac:dyDescent="0.2">
      <c r="D951" s="45" t="s">
        <v>625</v>
      </c>
    </row>
    <row r="952" spans="2:23" x14ac:dyDescent="0.2">
      <c r="B952" s="24" t="str">
        <f xml:space="preserve"> HYPERLINK("#'目次'!B13", "[7]")</f>
        <v>[7]</v>
      </c>
      <c r="C952" s="61" t="s">
        <v>211</v>
      </c>
      <c r="D952" s="62"/>
      <c r="E952" s="62"/>
      <c r="F952" s="62"/>
      <c r="G952" s="62"/>
      <c r="H952" s="62"/>
      <c r="I952" s="62"/>
      <c r="J952" s="62"/>
      <c r="K952" s="62"/>
      <c r="L952" s="62"/>
      <c r="M952" s="62"/>
      <c r="N952" s="62"/>
      <c r="O952" s="62"/>
      <c r="P952" s="62"/>
      <c r="Q952" s="62"/>
      <c r="R952" s="62"/>
      <c r="S952" s="62"/>
      <c r="T952" s="62"/>
      <c r="U952" s="62"/>
      <c r="V952" s="62"/>
    </row>
    <row r="955" spans="2:23" x14ac:dyDescent="0.2">
      <c r="C955" s="61" t="s">
        <v>13</v>
      </c>
      <c r="D955" s="62"/>
      <c r="E955" s="62"/>
      <c r="F955" s="62"/>
      <c r="G955" s="62"/>
      <c r="H955" s="62"/>
      <c r="I955" s="62"/>
      <c r="J955" s="62"/>
      <c r="K955" s="62"/>
      <c r="L955" s="62"/>
      <c r="M955" s="62"/>
      <c r="N955" s="62"/>
      <c r="O955" s="62"/>
      <c r="P955" s="62"/>
      <c r="Q955" s="62"/>
      <c r="R955" s="62"/>
      <c r="S955" s="62"/>
      <c r="T955" s="62"/>
      <c r="U955" s="62"/>
      <c r="V955" s="62"/>
    </row>
    <row r="956" spans="2:23" ht="104" x14ac:dyDescent="0.2">
      <c r="D956" s="63"/>
      <c r="E956" s="64"/>
      <c r="F956" s="64"/>
      <c r="G956" s="27" t="s">
        <v>14</v>
      </c>
      <c r="H956" s="26" t="s">
        <v>180</v>
      </c>
      <c r="I956" s="11" t="s">
        <v>194</v>
      </c>
      <c r="J956" s="11" t="s">
        <v>195</v>
      </c>
      <c r="K956" s="11" t="s">
        <v>196</v>
      </c>
      <c r="L956" s="11" t="s">
        <v>197</v>
      </c>
      <c r="M956" s="11" t="s">
        <v>198</v>
      </c>
      <c r="N956" s="11" t="s">
        <v>36</v>
      </c>
      <c r="O956" s="11" t="s">
        <v>23</v>
      </c>
      <c r="P956" s="11" t="s">
        <v>181</v>
      </c>
      <c r="Q956" s="11" t="s">
        <v>194</v>
      </c>
      <c r="R956" s="11" t="s">
        <v>195</v>
      </c>
      <c r="S956" s="11" t="s">
        <v>196</v>
      </c>
      <c r="T956" s="11" t="s">
        <v>197</v>
      </c>
      <c r="U956" s="11" t="s">
        <v>198</v>
      </c>
      <c r="V956" s="11" t="s">
        <v>36</v>
      </c>
      <c r="W956" s="20" t="s">
        <v>23</v>
      </c>
    </row>
    <row r="957" spans="2:23" x14ac:dyDescent="0.2">
      <c r="D957" s="65"/>
      <c r="E957" s="66"/>
      <c r="F957" s="66"/>
      <c r="G957" s="22"/>
      <c r="H957" s="31"/>
      <c r="I957" s="12"/>
      <c r="J957" s="12"/>
      <c r="K957" s="12"/>
      <c r="L957" s="12"/>
      <c r="M957" s="12"/>
      <c r="N957" s="12"/>
      <c r="O957" s="12"/>
      <c r="P957" s="12"/>
      <c r="Q957" s="12"/>
      <c r="R957" s="12"/>
      <c r="S957" s="12"/>
      <c r="T957" s="12"/>
      <c r="U957" s="12"/>
      <c r="V957" s="12"/>
      <c r="W957" s="29"/>
    </row>
    <row r="958" spans="2:23" x14ac:dyDescent="0.2">
      <c r="D958" s="23"/>
      <c r="E958" s="28" t="s">
        <v>14</v>
      </c>
      <c r="F958" s="49" t="s">
        <v>623</v>
      </c>
      <c r="G958" s="25">
        <v>1043</v>
      </c>
      <c r="H958" s="16">
        <v>44.96644295302</v>
      </c>
      <c r="I958" s="16">
        <v>13.326941514861</v>
      </c>
      <c r="J958" s="16">
        <v>26.174496644295001</v>
      </c>
      <c r="K958" s="16">
        <v>0.19175455417100001</v>
      </c>
      <c r="L958" s="16">
        <v>3.355704697987</v>
      </c>
      <c r="M958" s="16">
        <v>0.76701821668299996</v>
      </c>
      <c r="N958" s="16">
        <v>0.76701821668299996</v>
      </c>
      <c r="O958" s="16">
        <v>0.38350910834099999</v>
      </c>
      <c r="P958" s="16">
        <v>55.03355704698</v>
      </c>
      <c r="Q958" s="16">
        <v>27.420901246404998</v>
      </c>
      <c r="R958" s="16">
        <v>22.051773729625999</v>
      </c>
      <c r="S958" s="16">
        <v>0.287631831256</v>
      </c>
      <c r="T958" s="16">
        <v>3.451581975072</v>
      </c>
      <c r="U958" s="16">
        <v>0.57526366251200001</v>
      </c>
      <c r="V958" s="16">
        <v>1.054650047939</v>
      </c>
      <c r="W958" s="34">
        <v>0.19175455417100001</v>
      </c>
    </row>
    <row r="959" spans="2:23" x14ac:dyDescent="0.2">
      <c r="D959" s="58" t="s">
        <v>18</v>
      </c>
      <c r="E959" s="7" t="s">
        <v>19</v>
      </c>
      <c r="F959" s="50" t="s">
        <v>623</v>
      </c>
      <c r="G959" s="6">
        <v>342</v>
      </c>
      <c r="H959" s="14">
        <v>43.567251461988</v>
      </c>
      <c r="I959" s="3">
        <v>11.111111111111001</v>
      </c>
      <c r="J959" s="3">
        <v>23.976608187135</v>
      </c>
      <c r="K959" s="3">
        <v>0.58479532163699999</v>
      </c>
      <c r="L959" s="3">
        <v>5.5555555555560003</v>
      </c>
      <c r="M959" s="3">
        <v>0.87719298245599997</v>
      </c>
      <c r="N959" s="3">
        <v>1.1695906432750001</v>
      </c>
      <c r="O959" s="3">
        <v>0.29239766081899998</v>
      </c>
      <c r="P959" s="3">
        <v>56.432748538012</v>
      </c>
      <c r="Q959" s="3">
        <v>24.269005847953</v>
      </c>
      <c r="R959" s="3">
        <v>26.900584795322001</v>
      </c>
      <c r="S959" s="3">
        <v>0.87719298245599997</v>
      </c>
      <c r="T959" s="3">
        <v>3.8011695906430001</v>
      </c>
      <c r="U959" s="3">
        <v>0.29239766081899998</v>
      </c>
      <c r="V959" s="9" t="s">
        <v>160</v>
      </c>
      <c r="W959" s="13">
        <v>0.29239766081899998</v>
      </c>
    </row>
    <row r="960" spans="2:23" ht="26" x14ac:dyDescent="0.2">
      <c r="D960" s="59"/>
      <c r="E960" s="5" t="s">
        <v>20</v>
      </c>
      <c r="F960" s="51" t="s">
        <v>623</v>
      </c>
      <c r="G960" s="4">
        <v>620</v>
      </c>
      <c r="H960" s="10">
        <v>45.645161290323003</v>
      </c>
      <c r="I960" s="1">
        <v>13.709677419355</v>
      </c>
      <c r="J960" s="1">
        <v>28.064516129032</v>
      </c>
      <c r="K960" s="2" t="s">
        <v>160</v>
      </c>
      <c r="L960" s="1">
        <v>2.0967741935480002</v>
      </c>
      <c r="M960" s="1">
        <v>0.64516129032299996</v>
      </c>
      <c r="N960" s="1">
        <v>0.64516129032299996</v>
      </c>
      <c r="O960" s="1">
        <v>0.483870967742</v>
      </c>
      <c r="P960" s="1">
        <v>54.354838709676997</v>
      </c>
      <c r="Q960" s="1">
        <v>29.354838709677001</v>
      </c>
      <c r="R960" s="1">
        <v>19.516129032258</v>
      </c>
      <c r="S960" s="2" t="s">
        <v>160</v>
      </c>
      <c r="T960" s="1">
        <v>3.2258064516129998</v>
      </c>
      <c r="U960" s="1">
        <v>0.483870967742</v>
      </c>
      <c r="V960" s="1">
        <v>1.6129032258060001</v>
      </c>
      <c r="W960" s="8">
        <v>0.16129032258100001</v>
      </c>
    </row>
    <row r="961" spans="4:23" ht="26" x14ac:dyDescent="0.2">
      <c r="D961" s="59"/>
      <c r="E961" s="5" t="s">
        <v>21</v>
      </c>
      <c r="F961" s="51" t="s">
        <v>623</v>
      </c>
      <c r="G961" s="4">
        <v>76</v>
      </c>
      <c r="H961" s="10">
        <v>43.421052631579002</v>
      </c>
      <c r="I961" s="1">
        <v>17.105263157894999</v>
      </c>
      <c r="J961" s="1">
        <v>21.052631578947</v>
      </c>
      <c r="K961" s="2" t="s">
        <v>160</v>
      </c>
      <c r="L961" s="1">
        <v>3.947368421053</v>
      </c>
      <c r="M961" s="1">
        <v>1.3157894736839999</v>
      </c>
      <c r="N961" s="2" t="s">
        <v>160</v>
      </c>
      <c r="O961" s="2" t="s">
        <v>160</v>
      </c>
      <c r="P961" s="1">
        <v>56.578947368420998</v>
      </c>
      <c r="Q961" s="1">
        <v>27.631578947367998</v>
      </c>
      <c r="R961" s="1">
        <v>21.052631578947</v>
      </c>
      <c r="S961" s="2" t="s">
        <v>160</v>
      </c>
      <c r="T961" s="1">
        <v>3.947368421053</v>
      </c>
      <c r="U961" s="1">
        <v>2.6315789473679998</v>
      </c>
      <c r="V961" s="1">
        <v>1.3157894736839999</v>
      </c>
      <c r="W961" s="15" t="s">
        <v>160</v>
      </c>
    </row>
    <row r="962" spans="4:23" x14ac:dyDescent="0.2">
      <c r="D962" s="59"/>
      <c r="E962" s="5" t="s">
        <v>22</v>
      </c>
      <c r="F962" s="51" t="s">
        <v>624</v>
      </c>
      <c r="G962" s="4">
        <v>2</v>
      </c>
      <c r="H962" s="10">
        <v>50</v>
      </c>
      <c r="I962" s="2" t="s">
        <v>160</v>
      </c>
      <c r="J962" s="1">
        <v>50</v>
      </c>
      <c r="K962" s="2" t="s">
        <v>160</v>
      </c>
      <c r="L962" s="2" t="s">
        <v>160</v>
      </c>
      <c r="M962" s="2" t="s">
        <v>160</v>
      </c>
      <c r="N962" s="2" t="s">
        <v>160</v>
      </c>
      <c r="O962" s="2" t="s">
        <v>160</v>
      </c>
      <c r="P962" s="1">
        <v>50</v>
      </c>
      <c r="Q962" s="2" t="s">
        <v>160</v>
      </c>
      <c r="R962" s="1">
        <v>50</v>
      </c>
      <c r="S962" s="2" t="s">
        <v>160</v>
      </c>
      <c r="T962" s="2" t="s">
        <v>160</v>
      </c>
      <c r="U962" s="2" t="s">
        <v>160</v>
      </c>
      <c r="V962" s="2" t="s">
        <v>160</v>
      </c>
      <c r="W962" s="15" t="s">
        <v>160</v>
      </c>
    </row>
    <row r="963" spans="4:23" x14ac:dyDescent="0.2">
      <c r="D963" s="59"/>
      <c r="E963" s="5" t="s">
        <v>23</v>
      </c>
      <c r="F963" s="51" t="s">
        <v>624</v>
      </c>
      <c r="G963" s="4">
        <v>3</v>
      </c>
      <c r="H963" s="10">
        <v>100</v>
      </c>
      <c r="I963" s="1">
        <v>100</v>
      </c>
      <c r="J963" s="2" t="s">
        <v>160</v>
      </c>
      <c r="K963" s="2" t="s">
        <v>160</v>
      </c>
      <c r="L963" s="2" t="s">
        <v>160</v>
      </c>
      <c r="M963" s="2" t="s">
        <v>160</v>
      </c>
      <c r="N963" s="2" t="s">
        <v>160</v>
      </c>
      <c r="O963" s="2" t="s">
        <v>160</v>
      </c>
      <c r="P963" s="2" t="s">
        <v>160</v>
      </c>
      <c r="Q963" s="2" t="s">
        <v>160</v>
      </c>
      <c r="R963" s="2" t="s">
        <v>160</v>
      </c>
      <c r="S963" s="2" t="s">
        <v>160</v>
      </c>
      <c r="T963" s="2" t="s">
        <v>160</v>
      </c>
      <c r="U963" s="2" t="s">
        <v>160</v>
      </c>
      <c r="V963" s="2" t="s">
        <v>160</v>
      </c>
      <c r="W963" s="15" t="s">
        <v>160</v>
      </c>
    </row>
    <row r="964" spans="4:23" x14ac:dyDescent="0.2">
      <c r="D964" s="58" t="s">
        <v>24</v>
      </c>
      <c r="E964" s="7" t="s">
        <v>25</v>
      </c>
      <c r="F964" s="50" t="s">
        <v>623</v>
      </c>
      <c r="G964" s="6">
        <v>765</v>
      </c>
      <c r="H964" s="14">
        <v>43.790849673202999</v>
      </c>
      <c r="I964" s="3">
        <v>13.071895424837001</v>
      </c>
      <c r="J964" s="3">
        <v>25.490196078431001</v>
      </c>
      <c r="K964" s="3">
        <v>0.26143790849699999</v>
      </c>
      <c r="L964" s="3">
        <v>2.7450980392159998</v>
      </c>
      <c r="M964" s="3">
        <v>0.91503267973900004</v>
      </c>
      <c r="N964" s="3">
        <v>0.78431372549</v>
      </c>
      <c r="O964" s="3">
        <v>0.52287581699300001</v>
      </c>
      <c r="P964" s="3">
        <v>56.209150326797001</v>
      </c>
      <c r="Q964" s="3">
        <v>28.496732026143999</v>
      </c>
      <c r="R964" s="3">
        <v>22.875816993463999</v>
      </c>
      <c r="S964" s="3">
        <v>0.392156862745</v>
      </c>
      <c r="T964" s="3">
        <v>2.7450980392159998</v>
      </c>
      <c r="U964" s="3">
        <v>0.78431372549</v>
      </c>
      <c r="V964" s="3">
        <v>0.91503267973900004</v>
      </c>
      <c r="W964" s="19" t="s">
        <v>160</v>
      </c>
    </row>
    <row r="965" spans="4:23" x14ac:dyDescent="0.2">
      <c r="D965" s="59"/>
      <c r="E965" s="5" t="s">
        <v>26</v>
      </c>
      <c r="F965" s="51" t="s">
        <v>623</v>
      </c>
      <c r="G965" s="4">
        <v>796</v>
      </c>
      <c r="H965" s="10">
        <v>43.718592964823998</v>
      </c>
      <c r="I965" s="1">
        <v>11.180904522613</v>
      </c>
      <c r="J965" s="1">
        <v>27.010050251256001</v>
      </c>
      <c r="K965" s="1">
        <v>0.25125628140700002</v>
      </c>
      <c r="L965" s="1">
        <v>2.8894472361810002</v>
      </c>
      <c r="M965" s="1">
        <v>1.0050251256280001</v>
      </c>
      <c r="N965" s="1">
        <v>0.87939698492499996</v>
      </c>
      <c r="O965" s="1">
        <v>0.50251256281400003</v>
      </c>
      <c r="P965" s="1">
        <v>56.281407035176002</v>
      </c>
      <c r="Q965" s="1">
        <v>27.512562814070002</v>
      </c>
      <c r="R965" s="1">
        <v>23.115577889447</v>
      </c>
      <c r="S965" s="1">
        <v>0.37688442211099998</v>
      </c>
      <c r="T965" s="1">
        <v>3.5175879396980001</v>
      </c>
      <c r="U965" s="1">
        <v>0.37688442211099998</v>
      </c>
      <c r="V965" s="1">
        <v>1.1306532663319999</v>
      </c>
      <c r="W965" s="8">
        <v>0.25125628140700002</v>
      </c>
    </row>
    <row r="966" spans="4:23" ht="26" x14ac:dyDescent="0.2">
      <c r="D966" s="59"/>
      <c r="E966" s="5" t="s">
        <v>27</v>
      </c>
      <c r="F966" s="51" t="s">
        <v>623</v>
      </c>
      <c r="G966" s="4">
        <v>683</v>
      </c>
      <c r="H966" s="10">
        <v>41.581259150805003</v>
      </c>
      <c r="I966" s="1">
        <v>10.541727672035</v>
      </c>
      <c r="J966" s="1">
        <v>26.061493411419999</v>
      </c>
      <c r="K966" s="1">
        <v>0.14641288433399999</v>
      </c>
      <c r="L966" s="1">
        <v>2.9282576866759999</v>
      </c>
      <c r="M966" s="1">
        <v>1.024890190337</v>
      </c>
      <c r="N966" s="1">
        <v>0.58565153733499997</v>
      </c>
      <c r="O966" s="1">
        <v>0.29282576866799997</v>
      </c>
      <c r="P966" s="1">
        <v>58.418740849194997</v>
      </c>
      <c r="Q966" s="1">
        <v>28.989751098096999</v>
      </c>
      <c r="R966" s="1">
        <v>24.597364568082</v>
      </c>
      <c r="S966" s="1">
        <v>0.29282576866799997</v>
      </c>
      <c r="T966" s="1">
        <v>3.221083455344</v>
      </c>
      <c r="U966" s="1">
        <v>0.43923865300100001</v>
      </c>
      <c r="V966" s="1">
        <v>0.878477306003</v>
      </c>
      <c r="W966" s="15" t="s">
        <v>160</v>
      </c>
    </row>
    <row r="967" spans="4:23" x14ac:dyDescent="0.2">
      <c r="D967" s="59"/>
      <c r="E967" s="5" t="s">
        <v>28</v>
      </c>
      <c r="F967" s="51" t="s">
        <v>623</v>
      </c>
      <c r="G967" s="4">
        <v>438</v>
      </c>
      <c r="H967" s="10">
        <v>40.182648401826</v>
      </c>
      <c r="I967" s="1">
        <v>11.872146118721</v>
      </c>
      <c r="J967" s="1">
        <v>23.287671232876999</v>
      </c>
      <c r="K967" s="2" t="s">
        <v>160</v>
      </c>
      <c r="L967" s="1">
        <v>2.96803652968</v>
      </c>
      <c r="M967" s="1">
        <v>1.1415525114159999</v>
      </c>
      <c r="N967" s="1">
        <v>0.68493150684899995</v>
      </c>
      <c r="O967" s="1">
        <v>0.22831050228300001</v>
      </c>
      <c r="P967" s="1">
        <v>59.817351598174</v>
      </c>
      <c r="Q967" s="1">
        <v>30.136986301370001</v>
      </c>
      <c r="R967" s="1">
        <v>23.972602739726</v>
      </c>
      <c r="S967" s="1">
        <v>0.45662100456600002</v>
      </c>
      <c r="T967" s="1">
        <v>3.1963470319630001</v>
      </c>
      <c r="U967" s="1">
        <v>0.68493150684899995</v>
      </c>
      <c r="V967" s="1">
        <v>1.1415525114159999</v>
      </c>
      <c r="W967" s="8">
        <v>0.22831050228300001</v>
      </c>
    </row>
    <row r="968" spans="4:23" ht="26" x14ac:dyDescent="0.2">
      <c r="D968" s="59"/>
      <c r="E968" s="5" t="s">
        <v>29</v>
      </c>
      <c r="F968" s="51" t="s">
        <v>623</v>
      </c>
      <c r="G968" s="4">
        <v>680</v>
      </c>
      <c r="H968" s="10">
        <v>45.735294117647001</v>
      </c>
      <c r="I968" s="1">
        <v>11.176470588235</v>
      </c>
      <c r="J968" s="1">
        <v>29.117647058824002</v>
      </c>
      <c r="K968" s="1">
        <v>0.29411764705900001</v>
      </c>
      <c r="L968" s="1">
        <v>3.0882352941179998</v>
      </c>
      <c r="M968" s="1">
        <v>1.0294117647059999</v>
      </c>
      <c r="N968" s="1">
        <v>0.58823529411800002</v>
      </c>
      <c r="O968" s="1">
        <v>0.44117647058800002</v>
      </c>
      <c r="P968" s="1">
        <v>54.264705882352999</v>
      </c>
      <c r="Q968" s="1">
        <v>25.441176470588001</v>
      </c>
      <c r="R968" s="1">
        <v>22.941176470588001</v>
      </c>
      <c r="S968" s="1">
        <v>0.29411764705900001</v>
      </c>
      <c r="T968" s="1">
        <v>3.9705882352940001</v>
      </c>
      <c r="U968" s="1">
        <v>0.44117647058800002</v>
      </c>
      <c r="V968" s="1">
        <v>0.88235294117600005</v>
      </c>
      <c r="W968" s="8">
        <v>0.29411764705900001</v>
      </c>
    </row>
    <row r="969" spans="4:23" x14ac:dyDescent="0.2">
      <c r="D969" s="59"/>
      <c r="E969" s="5" t="s">
        <v>30</v>
      </c>
      <c r="F969" s="51" t="s">
        <v>623</v>
      </c>
      <c r="G969" s="4">
        <v>242</v>
      </c>
      <c r="H969" s="10">
        <v>55.785123966942002</v>
      </c>
      <c r="I969" s="1">
        <v>16.115702479338999</v>
      </c>
      <c r="J969" s="1">
        <v>31.404958677686</v>
      </c>
      <c r="K969" s="2" t="s">
        <v>160</v>
      </c>
      <c r="L969" s="1">
        <v>5.3719008264459998</v>
      </c>
      <c r="M969" s="1">
        <v>2.0661157024789998</v>
      </c>
      <c r="N969" s="1">
        <v>0.82644628099200002</v>
      </c>
      <c r="O969" s="2" t="s">
        <v>160</v>
      </c>
      <c r="P969" s="1">
        <v>44.214876033057998</v>
      </c>
      <c r="Q969" s="1">
        <v>22.727272727273</v>
      </c>
      <c r="R969" s="1">
        <v>18.595041322314</v>
      </c>
      <c r="S969" s="1">
        <v>0.41322314049600001</v>
      </c>
      <c r="T969" s="1">
        <v>1.239669421488</v>
      </c>
      <c r="U969" s="1">
        <v>0.41322314049600001</v>
      </c>
      <c r="V969" s="1">
        <v>0.82644628099200002</v>
      </c>
      <c r="W969" s="15" t="s">
        <v>160</v>
      </c>
    </row>
    <row r="970" spans="4:23" x14ac:dyDescent="0.2">
      <c r="D970" s="59"/>
      <c r="E970" s="5" t="s">
        <v>31</v>
      </c>
      <c r="F970" s="51" t="s">
        <v>623</v>
      </c>
      <c r="G970" s="4">
        <v>609</v>
      </c>
      <c r="H970" s="10">
        <v>45.155993431855997</v>
      </c>
      <c r="I970" s="1">
        <v>10.509031198685999</v>
      </c>
      <c r="J970" s="1">
        <v>28.243021346470002</v>
      </c>
      <c r="K970" s="1">
        <v>0.32840722495899999</v>
      </c>
      <c r="L970" s="1">
        <v>3.2840722495889998</v>
      </c>
      <c r="M970" s="1">
        <v>1.149425287356</v>
      </c>
      <c r="N970" s="1">
        <v>1.149425287356</v>
      </c>
      <c r="O970" s="1">
        <v>0.49261083743799999</v>
      </c>
      <c r="P970" s="1">
        <v>54.844006568144003</v>
      </c>
      <c r="Q970" s="1">
        <v>27.750410509030999</v>
      </c>
      <c r="R970" s="1">
        <v>22.167487684729</v>
      </c>
      <c r="S970" s="1">
        <v>0.32840722495899999</v>
      </c>
      <c r="T970" s="1">
        <v>3.4482758620689999</v>
      </c>
      <c r="U970" s="1">
        <v>0.32840722495899999</v>
      </c>
      <c r="V970" s="1">
        <v>0.49261083743799999</v>
      </c>
      <c r="W970" s="8">
        <v>0.32840722495899999</v>
      </c>
    </row>
    <row r="971" spans="4:23" x14ac:dyDescent="0.2">
      <c r="D971" s="59"/>
      <c r="E971" s="5" t="s">
        <v>32</v>
      </c>
      <c r="F971" s="51" t="s">
        <v>623</v>
      </c>
      <c r="G971" s="4">
        <v>343</v>
      </c>
      <c r="H971" s="10">
        <v>43.148688046647003</v>
      </c>
      <c r="I971" s="1">
        <v>10.204081632653001</v>
      </c>
      <c r="J971" s="1">
        <v>26.530612244897998</v>
      </c>
      <c r="K971" s="1">
        <v>0.58309037900899996</v>
      </c>
      <c r="L971" s="1">
        <v>3.4985422740519998</v>
      </c>
      <c r="M971" s="1">
        <v>1.1661807580170001</v>
      </c>
      <c r="N971" s="1">
        <v>0.58309037900899996</v>
      </c>
      <c r="O971" s="1">
        <v>0.58309037900899996</v>
      </c>
      <c r="P971" s="1">
        <v>56.851311953352997</v>
      </c>
      <c r="Q971" s="1">
        <v>29.737609329445998</v>
      </c>
      <c r="R971" s="1">
        <v>22.157434402332001</v>
      </c>
      <c r="S971" s="1">
        <v>0.29154518950399999</v>
      </c>
      <c r="T971" s="1">
        <v>3.206997084548</v>
      </c>
      <c r="U971" s="1">
        <v>0.58309037900899996</v>
      </c>
      <c r="V971" s="1">
        <v>0.58309037900899996</v>
      </c>
      <c r="W971" s="8">
        <v>0.29154518950399999</v>
      </c>
    </row>
    <row r="972" spans="4:23" x14ac:dyDescent="0.2">
      <c r="D972" s="59"/>
      <c r="E972" s="5" t="s">
        <v>33</v>
      </c>
      <c r="F972" s="51" t="s">
        <v>623</v>
      </c>
      <c r="G972" s="4">
        <v>754</v>
      </c>
      <c r="H972" s="10">
        <v>45.092838196286003</v>
      </c>
      <c r="I972" s="1">
        <v>13.395225464191</v>
      </c>
      <c r="J972" s="1">
        <v>26.525198938991998</v>
      </c>
      <c r="K972" s="1">
        <v>0.132625994695</v>
      </c>
      <c r="L972" s="1">
        <v>2.9177718832889998</v>
      </c>
      <c r="M972" s="1">
        <v>0.92838196286499997</v>
      </c>
      <c r="N972" s="1">
        <v>0.92838196286499997</v>
      </c>
      <c r="O972" s="1">
        <v>0.26525198939</v>
      </c>
      <c r="P972" s="1">
        <v>54.907161803713997</v>
      </c>
      <c r="Q972" s="1">
        <v>28.381962864721</v>
      </c>
      <c r="R972" s="1">
        <v>21.352785145889001</v>
      </c>
      <c r="S972" s="1">
        <v>0.26525198939</v>
      </c>
      <c r="T972" s="1">
        <v>3.1830238726790001</v>
      </c>
      <c r="U972" s="1">
        <v>0.53050397878</v>
      </c>
      <c r="V972" s="1">
        <v>0.92838196286499997</v>
      </c>
      <c r="W972" s="8">
        <v>0.26525198939</v>
      </c>
    </row>
    <row r="973" spans="4:23" x14ac:dyDescent="0.2">
      <c r="D973" s="59"/>
      <c r="E973" s="5" t="s">
        <v>34</v>
      </c>
      <c r="F973" s="51" t="s">
        <v>623</v>
      </c>
      <c r="G973" s="4">
        <v>525</v>
      </c>
      <c r="H973" s="10">
        <v>45.523809523810002</v>
      </c>
      <c r="I973" s="1">
        <v>12</v>
      </c>
      <c r="J973" s="1">
        <v>28</v>
      </c>
      <c r="K973" s="1">
        <v>0.38095238095200001</v>
      </c>
      <c r="L973" s="1">
        <v>3.4285714285709998</v>
      </c>
      <c r="M973" s="1">
        <v>0.95238095238099996</v>
      </c>
      <c r="N973" s="1">
        <v>0.57142857142900005</v>
      </c>
      <c r="O973" s="1">
        <v>0.19047619047600001</v>
      </c>
      <c r="P973" s="1">
        <v>54.476190476189998</v>
      </c>
      <c r="Q973" s="1">
        <v>28.190476190476002</v>
      </c>
      <c r="R973" s="1">
        <v>21.333333333333002</v>
      </c>
      <c r="S973" s="1">
        <v>0.38095238095200001</v>
      </c>
      <c r="T973" s="1">
        <v>3.2380952380950001</v>
      </c>
      <c r="U973" s="1">
        <v>0.38095238095200001</v>
      </c>
      <c r="V973" s="1">
        <v>0.76190476190500001</v>
      </c>
      <c r="W973" s="8">
        <v>0.19047619047600001</v>
      </c>
    </row>
    <row r="974" spans="4:23" x14ac:dyDescent="0.2">
      <c r="D974" s="59"/>
      <c r="E974" s="5" t="s">
        <v>35</v>
      </c>
      <c r="F974" s="51" t="s">
        <v>623</v>
      </c>
      <c r="G974" s="4">
        <v>142</v>
      </c>
      <c r="H974" s="10">
        <v>42.253521126761001</v>
      </c>
      <c r="I974" s="1">
        <v>14.084507042254</v>
      </c>
      <c r="J974" s="1">
        <v>22.535211267606002</v>
      </c>
      <c r="K974" s="2" t="s">
        <v>160</v>
      </c>
      <c r="L974" s="1">
        <v>4.2253521126760001</v>
      </c>
      <c r="M974" s="1">
        <v>1.4084507042250001</v>
      </c>
      <c r="N974" s="2" t="s">
        <v>160</v>
      </c>
      <c r="O974" s="2" t="s">
        <v>160</v>
      </c>
      <c r="P974" s="1">
        <v>57.746478873238999</v>
      </c>
      <c r="Q974" s="1">
        <v>30.281690140845001</v>
      </c>
      <c r="R974" s="1">
        <v>23.239436619717999</v>
      </c>
      <c r="S974" s="2" t="s">
        <v>160</v>
      </c>
      <c r="T974" s="1">
        <v>2.8169014084509998</v>
      </c>
      <c r="U974" s="1">
        <v>0.70422535211299997</v>
      </c>
      <c r="V974" s="1">
        <v>0.70422535211299997</v>
      </c>
      <c r="W974" s="15" t="s">
        <v>160</v>
      </c>
    </row>
    <row r="975" spans="4:23" x14ac:dyDescent="0.2">
      <c r="D975" s="59"/>
      <c r="E975" s="5" t="s">
        <v>36</v>
      </c>
      <c r="F975" s="51" t="s">
        <v>624</v>
      </c>
      <c r="G975" s="4">
        <v>18</v>
      </c>
      <c r="H975" s="10">
        <v>22.222222222222001</v>
      </c>
      <c r="I975" s="1">
        <v>22.222222222222001</v>
      </c>
      <c r="J975" s="2" t="s">
        <v>160</v>
      </c>
      <c r="K975" s="2" t="s">
        <v>160</v>
      </c>
      <c r="L975" s="2" t="s">
        <v>160</v>
      </c>
      <c r="M975" s="2" t="s">
        <v>160</v>
      </c>
      <c r="N975" s="2" t="s">
        <v>160</v>
      </c>
      <c r="O975" s="2" t="s">
        <v>160</v>
      </c>
      <c r="P975" s="1">
        <v>77.777777777777999</v>
      </c>
      <c r="Q975" s="1">
        <v>44.444444444444002</v>
      </c>
      <c r="R975" s="1">
        <v>16.666666666666998</v>
      </c>
      <c r="S975" s="2" t="s">
        <v>160</v>
      </c>
      <c r="T975" s="2" t="s">
        <v>160</v>
      </c>
      <c r="U975" s="1">
        <v>5.5555555555560003</v>
      </c>
      <c r="V975" s="1">
        <v>11.111111111111001</v>
      </c>
      <c r="W975" s="15" t="s">
        <v>160</v>
      </c>
    </row>
    <row r="976" spans="4:23" x14ac:dyDescent="0.2">
      <c r="D976" s="59"/>
      <c r="E976" s="5" t="s">
        <v>37</v>
      </c>
      <c r="F976" s="51" t="s">
        <v>624</v>
      </c>
      <c r="G976" s="4">
        <v>39</v>
      </c>
      <c r="H976" s="10">
        <v>51.282051282051</v>
      </c>
      <c r="I976" s="1">
        <v>28.205128205127998</v>
      </c>
      <c r="J976" s="1">
        <v>15.384615384615</v>
      </c>
      <c r="K976" s="2" t="s">
        <v>160</v>
      </c>
      <c r="L976" s="1">
        <v>5.1282051282049999</v>
      </c>
      <c r="M976" s="2" t="s">
        <v>160</v>
      </c>
      <c r="N976" s="1">
        <v>2.564102564103</v>
      </c>
      <c r="O976" s="2" t="s">
        <v>160</v>
      </c>
      <c r="P976" s="1">
        <v>48.717948717949</v>
      </c>
      <c r="Q976" s="1">
        <v>28.205128205127998</v>
      </c>
      <c r="R976" s="1">
        <v>17.948717948717999</v>
      </c>
      <c r="S976" s="2" t="s">
        <v>160</v>
      </c>
      <c r="T976" s="2" t="s">
        <v>160</v>
      </c>
      <c r="U976" s="2" t="s">
        <v>160</v>
      </c>
      <c r="V976" s="1">
        <v>2.564102564103</v>
      </c>
      <c r="W976" s="15" t="s">
        <v>160</v>
      </c>
    </row>
    <row r="977" spans="4:23" x14ac:dyDescent="0.2">
      <c r="D977" s="59"/>
      <c r="E977" s="5" t="s">
        <v>23</v>
      </c>
      <c r="F977" s="51" t="s">
        <v>624</v>
      </c>
      <c r="G977" s="4">
        <v>4</v>
      </c>
      <c r="H977" s="10">
        <v>50</v>
      </c>
      <c r="I977" s="1">
        <v>25</v>
      </c>
      <c r="J977" s="1">
        <v>25</v>
      </c>
      <c r="K977" s="2" t="s">
        <v>160</v>
      </c>
      <c r="L977" s="2" t="s">
        <v>160</v>
      </c>
      <c r="M977" s="2" t="s">
        <v>160</v>
      </c>
      <c r="N977" s="2" t="s">
        <v>160</v>
      </c>
      <c r="O977" s="2" t="s">
        <v>160</v>
      </c>
      <c r="P977" s="1">
        <v>50</v>
      </c>
      <c r="Q977" s="1">
        <v>25</v>
      </c>
      <c r="R977" s="1">
        <v>25</v>
      </c>
      <c r="S977" s="2" t="s">
        <v>160</v>
      </c>
      <c r="T977" s="2" t="s">
        <v>160</v>
      </c>
      <c r="U977" s="2" t="s">
        <v>160</v>
      </c>
      <c r="V977" s="2" t="s">
        <v>160</v>
      </c>
      <c r="W977" s="15" t="s">
        <v>160</v>
      </c>
    </row>
    <row r="978" spans="4:23" ht="26" x14ac:dyDescent="0.2">
      <c r="D978" s="59"/>
      <c r="E978" s="5" t="s">
        <v>38</v>
      </c>
      <c r="F978" s="51" t="s">
        <v>623</v>
      </c>
      <c r="G978" s="4">
        <v>1000</v>
      </c>
      <c r="H978" s="10">
        <v>44.7</v>
      </c>
      <c r="I978" s="1">
        <v>12.7</v>
      </c>
      <c r="J978" s="1">
        <v>26.6</v>
      </c>
      <c r="K978" s="1">
        <v>0.2</v>
      </c>
      <c r="L978" s="1">
        <v>3.3</v>
      </c>
      <c r="M978" s="1">
        <v>0.8</v>
      </c>
      <c r="N978" s="1">
        <v>0.7</v>
      </c>
      <c r="O978" s="1">
        <v>0.4</v>
      </c>
      <c r="P978" s="1">
        <v>55.3</v>
      </c>
      <c r="Q978" s="1">
        <v>27.4</v>
      </c>
      <c r="R978" s="1">
        <v>22.2</v>
      </c>
      <c r="S978" s="1">
        <v>0.3</v>
      </c>
      <c r="T978" s="1">
        <v>3.6</v>
      </c>
      <c r="U978" s="1">
        <v>0.6</v>
      </c>
      <c r="V978" s="1">
        <v>1</v>
      </c>
      <c r="W978" s="8">
        <v>0.2</v>
      </c>
    </row>
    <row r="979" spans="4:23" ht="26" x14ac:dyDescent="0.2">
      <c r="D979" s="58" t="s">
        <v>39</v>
      </c>
      <c r="E979" s="7" t="s">
        <v>40</v>
      </c>
      <c r="F979" s="50" t="s">
        <v>624</v>
      </c>
      <c r="G979" s="6">
        <v>4</v>
      </c>
      <c r="H979" s="32" t="s">
        <v>160</v>
      </c>
      <c r="I979" s="9" t="s">
        <v>160</v>
      </c>
      <c r="J979" s="9" t="s">
        <v>160</v>
      </c>
      <c r="K979" s="9" t="s">
        <v>160</v>
      </c>
      <c r="L979" s="9" t="s">
        <v>160</v>
      </c>
      <c r="M979" s="9" t="s">
        <v>160</v>
      </c>
      <c r="N979" s="9" t="s">
        <v>160</v>
      </c>
      <c r="O979" s="9" t="s">
        <v>160</v>
      </c>
      <c r="P979" s="3">
        <v>100</v>
      </c>
      <c r="Q979" s="9" t="s">
        <v>160</v>
      </c>
      <c r="R979" s="3">
        <v>75</v>
      </c>
      <c r="S979" s="9" t="s">
        <v>160</v>
      </c>
      <c r="T979" s="3">
        <v>25</v>
      </c>
      <c r="U979" s="9" t="s">
        <v>160</v>
      </c>
      <c r="V979" s="9" t="s">
        <v>160</v>
      </c>
      <c r="W979" s="19" t="s">
        <v>160</v>
      </c>
    </row>
    <row r="980" spans="4:23" ht="26" x14ac:dyDescent="0.2">
      <c r="D980" s="59"/>
      <c r="E980" s="5" t="s">
        <v>41</v>
      </c>
      <c r="F980" s="51" t="s">
        <v>624</v>
      </c>
      <c r="G980" s="4">
        <v>45</v>
      </c>
      <c r="H980" s="10">
        <v>37.777777777777999</v>
      </c>
      <c r="I980" s="1">
        <v>28.888888888888999</v>
      </c>
      <c r="J980" s="1">
        <v>4.4444444444439997</v>
      </c>
      <c r="K980" s="2" t="s">
        <v>160</v>
      </c>
      <c r="L980" s="1">
        <v>2.2222222222219998</v>
      </c>
      <c r="M980" s="2" t="s">
        <v>160</v>
      </c>
      <c r="N980" s="2" t="s">
        <v>160</v>
      </c>
      <c r="O980" s="1">
        <v>2.2222222222219998</v>
      </c>
      <c r="P980" s="1">
        <v>62.222222222222001</v>
      </c>
      <c r="Q980" s="1">
        <v>26.666666666666998</v>
      </c>
      <c r="R980" s="1">
        <v>22.222222222222001</v>
      </c>
      <c r="S980" s="2" t="s">
        <v>160</v>
      </c>
      <c r="T980" s="1">
        <v>11.111111111111001</v>
      </c>
      <c r="U980" s="1">
        <v>2.2222222222219998</v>
      </c>
      <c r="V980" s="2" t="s">
        <v>160</v>
      </c>
      <c r="W980" s="15" t="s">
        <v>160</v>
      </c>
    </row>
    <row r="981" spans="4:23" ht="26" x14ac:dyDescent="0.2">
      <c r="D981" s="59"/>
      <c r="E981" s="5" t="s">
        <v>42</v>
      </c>
      <c r="F981" s="51" t="s">
        <v>623</v>
      </c>
      <c r="G981" s="4">
        <v>275</v>
      </c>
      <c r="H981" s="10">
        <v>33.090909090909001</v>
      </c>
      <c r="I981" s="1">
        <v>18.909090909090999</v>
      </c>
      <c r="J981" s="1">
        <v>9.8181818181819995</v>
      </c>
      <c r="K981" s="2" t="s">
        <v>160</v>
      </c>
      <c r="L981" s="1">
        <v>2.181818181818</v>
      </c>
      <c r="M981" s="1">
        <v>1.4545454545450001</v>
      </c>
      <c r="N981" s="1">
        <v>0.72727272727299996</v>
      </c>
      <c r="O981" s="2" t="s">
        <v>160</v>
      </c>
      <c r="P981" s="1">
        <v>66.909090909091006</v>
      </c>
      <c r="Q981" s="1">
        <v>49.090909090909001</v>
      </c>
      <c r="R981" s="1">
        <v>12.727272727273</v>
      </c>
      <c r="S981" s="2" t="s">
        <v>160</v>
      </c>
      <c r="T981" s="1">
        <v>2.9090909090910002</v>
      </c>
      <c r="U981" s="1">
        <v>0.36363636363599999</v>
      </c>
      <c r="V981" s="1">
        <v>1.818181818182</v>
      </c>
      <c r="W981" s="15" t="s">
        <v>160</v>
      </c>
    </row>
    <row r="982" spans="4:23" ht="26" x14ac:dyDescent="0.2">
      <c r="D982" s="59"/>
      <c r="E982" s="5" t="s">
        <v>43</v>
      </c>
      <c r="F982" s="51" t="s">
        <v>623</v>
      </c>
      <c r="G982" s="4">
        <v>245</v>
      </c>
      <c r="H982" s="10">
        <v>42.448979591837002</v>
      </c>
      <c r="I982" s="1">
        <v>11.428571428571001</v>
      </c>
      <c r="J982" s="1">
        <v>27.755102040815999</v>
      </c>
      <c r="K982" s="1">
        <v>0.408163265306</v>
      </c>
      <c r="L982" s="1">
        <v>2.4489795918369999</v>
      </c>
      <c r="M982" s="2" t="s">
        <v>160</v>
      </c>
      <c r="N982" s="1">
        <v>0.408163265306</v>
      </c>
      <c r="O982" s="2" t="s">
        <v>160</v>
      </c>
      <c r="P982" s="1">
        <v>57.551020408162998</v>
      </c>
      <c r="Q982" s="1">
        <v>36.326530612245001</v>
      </c>
      <c r="R982" s="1">
        <v>15.918367346939</v>
      </c>
      <c r="S982" s="2" t="s">
        <v>160</v>
      </c>
      <c r="T982" s="1">
        <v>3.673469387755</v>
      </c>
      <c r="U982" s="2" t="s">
        <v>160</v>
      </c>
      <c r="V982" s="1">
        <v>0.816326530612</v>
      </c>
      <c r="W982" s="8">
        <v>0.816326530612</v>
      </c>
    </row>
    <row r="983" spans="4:23" ht="26" x14ac:dyDescent="0.2">
      <c r="D983" s="59"/>
      <c r="E983" s="5" t="s">
        <v>44</v>
      </c>
      <c r="F983" s="51" t="s">
        <v>623</v>
      </c>
      <c r="G983" s="4">
        <v>167</v>
      </c>
      <c r="H983" s="10">
        <v>56.287425149701001</v>
      </c>
      <c r="I983" s="1">
        <v>13.772455089819999</v>
      </c>
      <c r="J983" s="1">
        <v>34.131736526946</v>
      </c>
      <c r="K983" s="2" t="s">
        <v>160</v>
      </c>
      <c r="L983" s="1">
        <v>4.7904191616769998</v>
      </c>
      <c r="M983" s="1">
        <v>0.59880239521</v>
      </c>
      <c r="N983" s="1">
        <v>2.3952095808379998</v>
      </c>
      <c r="O983" s="1">
        <v>0.59880239521</v>
      </c>
      <c r="P983" s="1">
        <v>43.712574850298999</v>
      </c>
      <c r="Q983" s="1">
        <v>13.173652694611</v>
      </c>
      <c r="R983" s="1">
        <v>27.544910179641001</v>
      </c>
      <c r="S983" s="1">
        <v>0.59880239521</v>
      </c>
      <c r="T983" s="1">
        <v>1.796407185629</v>
      </c>
      <c r="U983" s="1">
        <v>0.59880239521</v>
      </c>
      <c r="V983" s="2" t="s">
        <v>160</v>
      </c>
      <c r="W983" s="15" t="s">
        <v>160</v>
      </c>
    </row>
    <row r="984" spans="4:23" ht="26" x14ac:dyDescent="0.2">
      <c r="D984" s="59"/>
      <c r="E984" s="5" t="s">
        <v>45</v>
      </c>
      <c r="F984" s="51" t="s">
        <v>623</v>
      </c>
      <c r="G984" s="4">
        <v>90</v>
      </c>
      <c r="H984" s="10">
        <v>57.777777777777999</v>
      </c>
      <c r="I984" s="1">
        <v>3.333333333333</v>
      </c>
      <c r="J984" s="1">
        <v>46.666666666666998</v>
      </c>
      <c r="K984" s="2" t="s">
        <v>160</v>
      </c>
      <c r="L984" s="1">
        <v>5.5555555555560003</v>
      </c>
      <c r="M984" s="2" t="s">
        <v>160</v>
      </c>
      <c r="N984" s="1">
        <v>1.1111111111109999</v>
      </c>
      <c r="O984" s="1">
        <v>1.1111111111109999</v>
      </c>
      <c r="P984" s="1">
        <v>42.222222222222001</v>
      </c>
      <c r="Q984" s="1">
        <v>3.333333333333</v>
      </c>
      <c r="R984" s="1">
        <v>36.666666666666998</v>
      </c>
      <c r="S984" s="2" t="s">
        <v>160</v>
      </c>
      <c r="T984" s="1">
        <v>2.2222222222219998</v>
      </c>
      <c r="U984" s="2" t="s">
        <v>160</v>
      </c>
      <c r="V984" s="2" t="s">
        <v>160</v>
      </c>
      <c r="W984" s="15" t="s">
        <v>160</v>
      </c>
    </row>
    <row r="985" spans="4:23" ht="26" x14ac:dyDescent="0.2">
      <c r="D985" s="59"/>
      <c r="E985" s="5" t="s">
        <v>46</v>
      </c>
      <c r="F985" s="51" t="s">
        <v>624</v>
      </c>
      <c r="G985" s="4">
        <v>46</v>
      </c>
      <c r="H985" s="10">
        <v>71.739130434782993</v>
      </c>
      <c r="I985" s="1">
        <v>8.6956521739130004</v>
      </c>
      <c r="J985" s="1">
        <v>56.521739130435002</v>
      </c>
      <c r="K985" s="2" t="s">
        <v>160</v>
      </c>
      <c r="L985" s="1">
        <v>4.3478260869570002</v>
      </c>
      <c r="M985" s="1">
        <v>2.1739130434780001</v>
      </c>
      <c r="N985" s="2" t="s">
        <v>160</v>
      </c>
      <c r="O985" s="2" t="s">
        <v>160</v>
      </c>
      <c r="P985" s="1">
        <v>28.260869565217</v>
      </c>
      <c r="Q985" s="1">
        <v>2.1739130434780001</v>
      </c>
      <c r="R985" s="1">
        <v>17.391304347826001</v>
      </c>
      <c r="S985" s="2" t="s">
        <v>160</v>
      </c>
      <c r="T985" s="1">
        <v>4.3478260869570002</v>
      </c>
      <c r="U985" s="1">
        <v>2.1739130434780001</v>
      </c>
      <c r="V985" s="1">
        <v>2.1739130434780001</v>
      </c>
      <c r="W985" s="15" t="s">
        <v>160</v>
      </c>
    </row>
    <row r="986" spans="4:23" ht="26" x14ac:dyDescent="0.2">
      <c r="D986" s="59"/>
      <c r="E986" s="5" t="s">
        <v>47</v>
      </c>
      <c r="F986" s="51" t="s">
        <v>623</v>
      </c>
      <c r="G986" s="4">
        <v>68</v>
      </c>
      <c r="H986" s="10">
        <v>61.764705882352999</v>
      </c>
      <c r="I986" s="1">
        <v>5.8823529411760003</v>
      </c>
      <c r="J986" s="1">
        <v>42.647058823529001</v>
      </c>
      <c r="K986" s="1">
        <v>1.4705882352940001</v>
      </c>
      <c r="L986" s="1">
        <v>10.294117647059</v>
      </c>
      <c r="M986" s="1">
        <v>1.4705882352940001</v>
      </c>
      <c r="N986" s="2" t="s">
        <v>160</v>
      </c>
      <c r="O986" s="2" t="s">
        <v>160</v>
      </c>
      <c r="P986" s="1">
        <v>38.235294117647001</v>
      </c>
      <c r="Q986" s="2" t="s">
        <v>160</v>
      </c>
      <c r="R986" s="1">
        <v>30.882352941175998</v>
      </c>
      <c r="S986" s="2" t="s">
        <v>160</v>
      </c>
      <c r="T986" s="1">
        <v>4.4117647058819998</v>
      </c>
      <c r="U986" s="2" t="s">
        <v>160</v>
      </c>
      <c r="V986" s="1">
        <v>2.9411764705880001</v>
      </c>
      <c r="W986" s="15" t="s">
        <v>160</v>
      </c>
    </row>
    <row r="987" spans="4:23" x14ac:dyDescent="0.2">
      <c r="D987" s="59"/>
      <c r="E987" s="5" t="s">
        <v>48</v>
      </c>
      <c r="F987" s="51" t="s">
        <v>624</v>
      </c>
      <c r="G987" s="4">
        <v>4</v>
      </c>
      <c r="H987" s="17" t="s">
        <v>160</v>
      </c>
      <c r="I987" s="2" t="s">
        <v>160</v>
      </c>
      <c r="J987" s="2" t="s">
        <v>160</v>
      </c>
      <c r="K987" s="2" t="s">
        <v>160</v>
      </c>
      <c r="L987" s="2" t="s">
        <v>160</v>
      </c>
      <c r="M987" s="2" t="s">
        <v>160</v>
      </c>
      <c r="N987" s="2" t="s">
        <v>160</v>
      </c>
      <c r="O987" s="2" t="s">
        <v>160</v>
      </c>
      <c r="P987" s="1">
        <v>100</v>
      </c>
      <c r="Q987" s="1">
        <v>25</v>
      </c>
      <c r="R987" s="1">
        <v>50</v>
      </c>
      <c r="S987" s="2" t="s">
        <v>160</v>
      </c>
      <c r="T987" s="1">
        <v>25</v>
      </c>
      <c r="U987" s="2" t="s">
        <v>160</v>
      </c>
      <c r="V987" s="2" t="s">
        <v>160</v>
      </c>
      <c r="W987" s="15" t="s">
        <v>160</v>
      </c>
    </row>
    <row r="988" spans="4:23" x14ac:dyDescent="0.2">
      <c r="D988" s="59"/>
      <c r="E988" s="5" t="s">
        <v>23</v>
      </c>
      <c r="F988" s="51" t="s">
        <v>623</v>
      </c>
      <c r="G988" s="4">
        <v>99</v>
      </c>
      <c r="H988" s="10">
        <v>36.363636363635997</v>
      </c>
      <c r="I988" s="1">
        <v>12.121212121212</v>
      </c>
      <c r="J988" s="1">
        <v>22.222222222222001</v>
      </c>
      <c r="K988" s="2" t="s">
        <v>160</v>
      </c>
      <c r="L988" s="2" t="s">
        <v>160</v>
      </c>
      <c r="M988" s="1">
        <v>1.010101010101</v>
      </c>
      <c r="N988" s="2" t="s">
        <v>160</v>
      </c>
      <c r="O988" s="1">
        <v>1.010101010101</v>
      </c>
      <c r="P988" s="1">
        <v>63.636363636364003</v>
      </c>
      <c r="Q988" s="1">
        <v>23.232323232323001</v>
      </c>
      <c r="R988" s="1">
        <v>33.333333333333002</v>
      </c>
      <c r="S988" s="1">
        <v>2.0202020202019999</v>
      </c>
      <c r="T988" s="1">
        <v>2.0202020202019999</v>
      </c>
      <c r="U988" s="1">
        <v>2.0202020202019999</v>
      </c>
      <c r="V988" s="1">
        <v>1.010101010101</v>
      </c>
      <c r="W988" s="15" t="s">
        <v>160</v>
      </c>
    </row>
    <row r="989" spans="4:23" x14ac:dyDescent="0.2">
      <c r="D989" s="58" t="s">
        <v>49</v>
      </c>
      <c r="E989" s="7" t="s">
        <v>50</v>
      </c>
      <c r="F989" s="50" t="s">
        <v>624</v>
      </c>
      <c r="G989" s="6">
        <v>39</v>
      </c>
      <c r="H989" s="14">
        <v>53.846153846154003</v>
      </c>
      <c r="I989" s="3">
        <v>35.897435897435997</v>
      </c>
      <c r="J989" s="3">
        <v>12.820512820513001</v>
      </c>
      <c r="K989" s="9" t="s">
        <v>160</v>
      </c>
      <c r="L989" s="3">
        <v>2.564102564103</v>
      </c>
      <c r="M989" s="3">
        <v>2.564102564103</v>
      </c>
      <c r="N989" s="9" t="s">
        <v>160</v>
      </c>
      <c r="O989" s="9" t="s">
        <v>160</v>
      </c>
      <c r="P989" s="3">
        <v>46.153846153845997</v>
      </c>
      <c r="Q989" s="3">
        <v>30.769230769231001</v>
      </c>
      <c r="R989" s="3">
        <v>2.564102564103</v>
      </c>
      <c r="S989" s="9" t="s">
        <v>160</v>
      </c>
      <c r="T989" s="3">
        <v>12.820512820513001</v>
      </c>
      <c r="U989" s="9" t="s">
        <v>160</v>
      </c>
      <c r="V989" s="9" t="s">
        <v>160</v>
      </c>
      <c r="W989" s="19" t="s">
        <v>160</v>
      </c>
    </row>
    <row r="990" spans="4:23" x14ac:dyDescent="0.2">
      <c r="D990" s="59"/>
      <c r="E990" s="5" t="s">
        <v>51</v>
      </c>
      <c r="F990" s="51" t="s">
        <v>623</v>
      </c>
      <c r="G990" s="4">
        <v>185</v>
      </c>
      <c r="H990" s="10">
        <v>41.081081081081003</v>
      </c>
      <c r="I990" s="1">
        <v>16.216216216216001</v>
      </c>
      <c r="J990" s="1">
        <v>16.756756756756999</v>
      </c>
      <c r="K990" s="2" t="s">
        <v>160</v>
      </c>
      <c r="L990" s="1">
        <v>5.4054054054050003</v>
      </c>
      <c r="M990" s="1">
        <v>1.6216216216220001</v>
      </c>
      <c r="N990" s="1">
        <v>1.0810810810810001</v>
      </c>
      <c r="O990" s="2" t="s">
        <v>160</v>
      </c>
      <c r="P990" s="1">
        <v>58.918918918918997</v>
      </c>
      <c r="Q990" s="1">
        <v>34.594594594595002</v>
      </c>
      <c r="R990" s="1">
        <v>17.837837837837998</v>
      </c>
      <c r="S990" s="2" t="s">
        <v>160</v>
      </c>
      <c r="T990" s="1">
        <v>3.783783783784</v>
      </c>
      <c r="U990" s="1">
        <v>1.0810810810810001</v>
      </c>
      <c r="V990" s="1">
        <v>1.6216216216220001</v>
      </c>
      <c r="W990" s="15" t="s">
        <v>160</v>
      </c>
    </row>
    <row r="991" spans="4:23" x14ac:dyDescent="0.2">
      <c r="D991" s="59"/>
      <c r="E991" s="5" t="s">
        <v>52</v>
      </c>
      <c r="F991" s="51" t="s">
        <v>623</v>
      </c>
      <c r="G991" s="4">
        <v>324</v>
      </c>
      <c r="H991" s="10">
        <v>39.814814814815001</v>
      </c>
      <c r="I991" s="1">
        <v>13.271604938272</v>
      </c>
      <c r="J991" s="1">
        <v>22.530864197530999</v>
      </c>
      <c r="K991" s="1">
        <v>0.30864197530900001</v>
      </c>
      <c r="L991" s="1">
        <v>2.4691358024690002</v>
      </c>
      <c r="M991" s="2" t="s">
        <v>160</v>
      </c>
      <c r="N991" s="1">
        <v>0.61728395061700003</v>
      </c>
      <c r="O991" s="1">
        <v>0.61728395061700003</v>
      </c>
      <c r="P991" s="1">
        <v>60.185185185184999</v>
      </c>
      <c r="Q991" s="1">
        <v>30.246913580247</v>
      </c>
      <c r="R991" s="1">
        <v>24.382716049382999</v>
      </c>
      <c r="S991" s="2" t="s">
        <v>160</v>
      </c>
      <c r="T991" s="1">
        <v>3.086419753086</v>
      </c>
      <c r="U991" s="1">
        <v>0.92592592592599998</v>
      </c>
      <c r="V991" s="1">
        <v>1.2345679012349999</v>
      </c>
      <c r="W991" s="8">
        <v>0.30864197530900001</v>
      </c>
    </row>
    <row r="992" spans="4:23" x14ac:dyDescent="0.2">
      <c r="D992" s="59"/>
      <c r="E992" s="5" t="s">
        <v>53</v>
      </c>
      <c r="F992" s="51" t="s">
        <v>623</v>
      </c>
      <c r="G992" s="4">
        <v>491</v>
      </c>
      <c r="H992" s="10">
        <v>48.879837067209998</v>
      </c>
      <c r="I992" s="1">
        <v>10.386965376781999</v>
      </c>
      <c r="J992" s="1">
        <v>32.993890020366997</v>
      </c>
      <c r="K992" s="1">
        <v>0.20366598778</v>
      </c>
      <c r="L992" s="1">
        <v>3.2586558044810001</v>
      </c>
      <c r="M992" s="1">
        <v>0.81466395112000001</v>
      </c>
      <c r="N992" s="1">
        <v>0.81466395112000001</v>
      </c>
      <c r="O992" s="1">
        <v>0.40733197556</v>
      </c>
      <c r="P992" s="1">
        <v>51.120162932790002</v>
      </c>
      <c r="Q992" s="1">
        <v>22.810590631364999</v>
      </c>
      <c r="R992" s="1">
        <v>23.625254582484999</v>
      </c>
      <c r="S992" s="1">
        <v>0.61099796334000001</v>
      </c>
      <c r="T992" s="1">
        <v>2.8513238289210001</v>
      </c>
      <c r="U992" s="1">
        <v>0.20366598778</v>
      </c>
      <c r="V992" s="1">
        <v>0.81466395112000001</v>
      </c>
      <c r="W992" s="8">
        <v>0.20366598778</v>
      </c>
    </row>
    <row r="993" spans="4:23" x14ac:dyDescent="0.2">
      <c r="D993" s="59"/>
      <c r="E993" s="5" t="s">
        <v>23</v>
      </c>
      <c r="F993" s="51" t="s">
        <v>624</v>
      </c>
      <c r="G993" s="4">
        <v>4</v>
      </c>
      <c r="H993" s="10">
        <v>75</v>
      </c>
      <c r="I993" s="1">
        <v>25</v>
      </c>
      <c r="J993" s="1">
        <v>50</v>
      </c>
      <c r="K993" s="2" t="s">
        <v>160</v>
      </c>
      <c r="L993" s="2" t="s">
        <v>160</v>
      </c>
      <c r="M993" s="2" t="s">
        <v>160</v>
      </c>
      <c r="N993" s="2" t="s">
        <v>160</v>
      </c>
      <c r="O993" s="2" t="s">
        <v>160</v>
      </c>
      <c r="P993" s="1">
        <v>25</v>
      </c>
      <c r="Q993" s="2" t="s">
        <v>160</v>
      </c>
      <c r="R993" s="1">
        <v>25</v>
      </c>
      <c r="S993" s="2" t="s">
        <v>160</v>
      </c>
      <c r="T993" s="2" t="s">
        <v>160</v>
      </c>
      <c r="U993" s="2" t="s">
        <v>160</v>
      </c>
      <c r="V993" s="2" t="s">
        <v>160</v>
      </c>
      <c r="W993" s="15" t="s">
        <v>160</v>
      </c>
    </row>
    <row r="994" spans="4:23" x14ac:dyDescent="0.2">
      <c r="D994" s="59"/>
      <c r="E994" s="5" t="s">
        <v>54</v>
      </c>
      <c r="F994" s="51" t="s">
        <v>623</v>
      </c>
      <c r="G994" s="4">
        <v>224</v>
      </c>
      <c r="H994" s="10">
        <v>43.303571428570997</v>
      </c>
      <c r="I994" s="1">
        <v>19.642857142857</v>
      </c>
      <c r="J994" s="1">
        <v>16.071428571428999</v>
      </c>
      <c r="K994" s="2" t="s">
        <v>160</v>
      </c>
      <c r="L994" s="1">
        <v>4.9107142857139996</v>
      </c>
      <c r="M994" s="1">
        <v>1.785714285714</v>
      </c>
      <c r="N994" s="1">
        <v>0.89285714285700002</v>
      </c>
      <c r="O994" s="2" t="s">
        <v>160</v>
      </c>
      <c r="P994" s="1">
        <v>56.696428571429003</v>
      </c>
      <c r="Q994" s="1">
        <v>33.928571428570997</v>
      </c>
      <c r="R994" s="1">
        <v>15.178571428571001</v>
      </c>
      <c r="S994" s="2" t="s">
        <v>160</v>
      </c>
      <c r="T994" s="1">
        <v>5.3571428571429998</v>
      </c>
      <c r="U994" s="1">
        <v>0.89285714285700002</v>
      </c>
      <c r="V994" s="1">
        <v>1.339285714286</v>
      </c>
      <c r="W994" s="15" t="s">
        <v>160</v>
      </c>
    </row>
    <row r="995" spans="4:23" x14ac:dyDescent="0.2">
      <c r="D995" s="59"/>
      <c r="E995" s="5" t="s">
        <v>55</v>
      </c>
      <c r="F995" s="51" t="s">
        <v>623</v>
      </c>
      <c r="G995" s="4">
        <v>815</v>
      </c>
      <c r="H995" s="10">
        <v>45.276073619632001</v>
      </c>
      <c r="I995" s="1">
        <v>11.533742331288</v>
      </c>
      <c r="J995" s="1">
        <v>28.834355828221</v>
      </c>
      <c r="K995" s="1">
        <v>0.24539877300599999</v>
      </c>
      <c r="L995" s="1">
        <v>2.9447852760740001</v>
      </c>
      <c r="M995" s="1">
        <v>0.49079754601199999</v>
      </c>
      <c r="N995" s="1">
        <v>0.73619631901799998</v>
      </c>
      <c r="O995" s="1">
        <v>0.49079754601199999</v>
      </c>
      <c r="P995" s="1">
        <v>54.723926380367999</v>
      </c>
      <c r="Q995" s="1">
        <v>25.766871165644002</v>
      </c>
      <c r="R995" s="1">
        <v>23.926380368097998</v>
      </c>
      <c r="S995" s="1">
        <v>0.36809815950899999</v>
      </c>
      <c r="T995" s="1">
        <v>2.9447852760740001</v>
      </c>
      <c r="U995" s="1">
        <v>0.49079754601199999</v>
      </c>
      <c r="V995" s="1">
        <v>0.98159509202499995</v>
      </c>
      <c r="W995" s="8">
        <v>0.24539877300599999</v>
      </c>
    </row>
    <row r="996" spans="4:23" ht="26" x14ac:dyDescent="0.2">
      <c r="D996" s="58" t="s">
        <v>56</v>
      </c>
      <c r="E996" s="7" t="s">
        <v>57</v>
      </c>
      <c r="F996" s="50" t="s">
        <v>624</v>
      </c>
      <c r="G996" s="6">
        <v>8</v>
      </c>
      <c r="H996" s="14">
        <v>62.5</v>
      </c>
      <c r="I996" s="3">
        <v>37.5</v>
      </c>
      <c r="J996" s="3">
        <v>12.5</v>
      </c>
      <c r="K996" s="9" t="s">
        <v>160</v>
      </c>
      <c r="L996" s="3">
        <v>12.5</v>
      </c>
      <c r="M996" s="9" t="s">
        <v>160</v>
      </c>
      <c r="N996" s="9" t="s">
        <v>160</v>
      </c>
      <c r="O996" s="9" t="s">
        <v>160</v>
      </c>
      <c r="P996" s="3">
        <v>37.5</v>
      </c>
      <c r="Q996" s="3">
        <v>25</v>
      </c>
      <c r="R996" s="3">
        <v>12.5</v>
      </c>
      <c r="S996" s="9" t="s">
        <v>160</v>
      </c>
      <c r="T996" s="9" t="s">
        <v>160</v>
      </c>
      <c r="U996" s="9" t="s">
        <v>160</v>
      </c>
      <c r="V996" s="9" t="s">
        <v>160</v>
      </c>
      <c r="W996" s="19" t="s">
        <v>160</v>
      </c>
    </row>
    <row r="997" spans="4:23" ht="26" x14ac:dyDescent="0.2">
      <c r="D997" s="59"/>
      <c r="E997" s="5" t="s">
        <v>58</v>
      </c>
      <c r="F997" s="51" t="s">
        <v>623</v>
      </c>
      <c r="G997" s="4">
        <v>61</v>
      </c>
      <c r="H997" s="10">
        <v>54.098360655737999</v>
      </c>
      <c r="I997" s="1">
        <v>4.918032786885</v>
      </c>
      <c r="J997" s="1">
        <v>37.704918032786999</v>
      </c>
      <c r="K997" s="1">
        <v>1.6393442622950001</v>
      </c>
      <c r="L997" s="1">
        <v>9.83606557377</v>
      </c>
      <c r="M997" s="2" t="s">
        <v>160</v>
      </c>
      <c r="N997" s="2" t="s">
        <v>160</v>
      </c>
      <c r="O997" s="2" t="s">
        <v>160</v>
      </c>
      <c r="P997" s="1">
        <v>45.901639344262001</v>
      </c>
      <c r="Q997" s="1">
        <v>19.672131147540998</v>
      </c>
      <c r="R997" s="1">
        <v>19.672131147540998</v>
      </c>
      <c r="S997" s="1">
        <v>1.6393442622950001</v>
      </c>
      <c r="T997" s="1">
        <v>4.918032786885</v>
      </c>
      <c r="U997" s="2" t="s">
        <v>160</v>
      </c>
      <c r="V997" s="2" t="s">
        <v>160</v>
      </c>
      <c r="W997" s="15" t="s">
        <v>160</v>
      </c>
    </row>
    <row r="998" spans="4:23" x14ac:dyDescent="0.2">
      <c r="D998" s="59"/>
      <c r="E998" s="5" t="s">
        <v>59</v>
      </c>
      <c r="F998" s="51" t="s">
        <v>624</v>
      </c>
      <c r="G998" s="4">
        <v>18</v>
      </c>
      <c r="H998" s="10">
        <v>94.444444444444002</v>
      </c>
      <c r="I998" s="1">
        <v>11.111111111111001</v>
      </c>
      <c r="J998" s="1">
        <v>61.111111111111001</v>
      </c>
      <c r="K998" s="2" t="s">
        <v>160</v>
      </c>
      <c r="L998" s="1">
        <v>22.222222222222001</v>
      </c>
      <c r="M998" s="2" t="s">
        <v>160</v>
      </c>
      <c r="N998" s="2" t="s">
        <v>160</v>
      </c>
      <c r="O998" s="2" t="s">
        <v>160</v>
      </c>
      <c r="P998" s="1">
        <v>5.5555555555560003</v>
      </c>
      <c r="Q998" s="2" t="s">
        <v>160</v>
      </c>
      <c r="R998" s="2" t="s">
        <v>160</v>
      </c>
      <c r="S998" s="2" t="s">
        <v>160</v>
      </c>
      <c r="T998" s="1">
        <v>5.5555555555560003</v>
      </c>
      <c r="U998" s="2" t="s">
        <v>160</v>
      </c>
      <c r="V998" s="2" t="s">
        <v>160</v>
      </c>
      <c r="W998" s="15" t="s">
        <v>160</v>
      </c>
    </row>
    <row r="999" spans="4:23" x14ac:dyDescent="0.2">
      <c r="D999" s="59"/>
      <c r="E999" s="5" t="s">
        <v>60</v>
      </c>
      <c r="F999" s="51" t="s">
        <v>623</v>
      </c>
      <c r="G999" s="4">
        <v>147</v>
      </c>
      <c r="H999" s="10">
        <v>61.904761904761997</v>
      </c>
      <c r="I999" s="1">
        <v>18.367346938775999</v>
      </c>
      <c r="J999" s="1">
        <v>34.013605442177003</v>
      </c>
      <c r="K999" s="2" t="s">
        <v>160</v>
      </c>
      <c r="L999" s="1">
        <v>8.1632653061219997</v>
      </c>
      <c r="M999" s="1">
        <v>0.68027210884400002</v>
      </c>
      <c r="N999" s="1">
        <v>0.68027210884400002</v>
      </c>
      <c r="O999" s="2" t="s">
        <v>160</v>
      </c>
      <c r="P999" s="1">
        <v>38.095238095238003</v>
      </c>
      <c r="Q999" s="1">
        <v>18.367346938775999</v>
      </c>
      <c r="R999" s="1">
        <v>14.965986394558</v>
      </c>
      <c r="S999" s="1">
        <v>0.68027210884400002</v>
      </c>
      <c r="T999" s="1">
        <v>2.7210884353739999</v>
      </c>
      <c r="U999" s="1">
        <v>0.68027210884400002</v>
      </c>
      <c r="V999" s="2" t="s">
        <v>160</v>
      </c>
      <c r="W999" s="8">
        <v>0.68027210884400002</v>
      </c>
    </row>
    <row r="1000" spans="4:23" ht="26" x14ac:dyDescent="0.2">
      <c r="D1000" s="59"/>
      <c r="E1000" s="5" t="s">
        <v>61</v>
      </c>
      <c r="F1000" s="51" t="s">
        <v>623</v>
      </c>
      <c r="G1000" s="4">
        <v>85</v>
      </c>
      <c r="H1000" s="10">
        <v>34.117647058823998</v>
      </c>
      <c r="I1000" s="1">
        <v>14.117647058824</v>
      </c>
      <c r="J1000" s="1">
        <v>14.117647058824</v>
      </c>
      <c r="K1000" s="2" t="s">
        <v>160</v>
      </c>
      <c r="L1000" s="2" t="s">
        <v>160</v>
      </c>
      <c r="M1000" s="1">
        <v>3.5294117647059999</v>
      </c>
      <c r="N1000" s="1">
        <v>1.1764705882349999</v>
      </c>
      <c r="O1000" s="1">
        <v>1.1764705882349999</v>
      </c>
      <c r="P1000" s="1">
        <v>65.882352941175995</v>
      </c>
      <c r="Q1000" s="1">
        <v>21.176470588234999</v>
      </c>
      <c r="R1000" s="1">
        <v>40</v>
      </c>
      <c r="S1000" s="1">
        <v>1.1764705882349999</v>
      </c>
      <c r="T1000" s="1">
        <v>3.5294117647059999</v>
      </c>
      <c r="U1000" s="2" t="s">
        <v>160</v>
      </c>
      <c r="V1000" s="2" t="s">
        <v>160</v>
      </c>
      <c r="W1000" s="15" t="s">
        <v>160</v>
      </c>
    </row>
    <row r="1001" spans="4:23" x14ac:dyDescent="0.2">
      <c r="D1001" s="59"/>
      <c r="E1001" s="5" t="s">
        <v>62</v>
      </c>
      <c r="F1001" s="51" t="s">
        <v>623</v>
      </c>
      <c r="G1001" s="4">
        <v>722</v>
      </c>
      <c r="H1001" s="10">
        <v>40.581717451524</v>
      </c>
      <c r="I1001" s="1">
        <v>12.742382271467999</v>
      </c>
      <c r="J1001" s="1">
        <v>24.238227146814001</v>
      </c>
      <c r="K1001" s="1">
        <v>0.138504155125</v>
      </c>
      <c r="L1001" s="1">
        <v>1.662049861496</v>
      </c>
      <c r="M1001" s="1">
        <v>0.55401662049900002</v>
      </c>
      <c r="N1001" s="1">
        <v>0.83102493074799999</v>
      </c>
      <c r="O1001" s="1">
        <v>0.415512465374</v>
      </c>
      <c r="P1001" s="1">
        <v>59.418282548476</v>
      </c>
      <c r="Q1001" s="1">
        <v>31.301939058172</v>
      </c>
      <c r="R1001" s="1">
        <v>22.299168975069001</v>
      </c>
      <c r="S1001" s="2" t="s">
        <v>160</v>
      </c>
      <c r="T1001" s="1">
        <v>3.462603878116</v>
      </c>
      <c r="U1001" s="1">
        <v>0.69252077562299996</v>
      </c>
      <c r="V1001" s="1">
        <v>1.5235457063710001</v>
      </c>
      <c r="W1001" s="8">
        <v>0.138504155125</v>
      </c>
    </row>
    <row r="1002" spans="4:23" x14ac:dyDescent="0.2">
      <c r="D1002" s="59"/>
      <c r="E1002" s="5" t="s">
        <v>23</v>
      </c>
      <c r="F1002" s="51" t="s">
        <v>624</v>
      </c>
      <c r="G1002" s="4">
        <v>2</v>
      </c>
      <c r="H1002" s="10">
        <v>50</v>
      </c>
      <c r="I1002" s="2" t="s">
        <v>160</v>
      </c>
      <c r="J1002" s="1">
        <v>50</v>
      </c>
      <c r="K1002" s="2" t="s">
        <v>160</v>
      </c>
      <c r="L1002" s="2" t="s">
        <v>160</v>
      </c>
      <c r="M1002" s="2" t="s">
        <v>160</v>
      </c>
      <c r="N1002" s="2" t="s">
        <v>160</v>
      </c>
      <c r="O1002" s="2" t="s">
        <v>160</v>
      </c>
      <c r="P1002" s="1">
        <v>50</v>
      </c>
      <c r="Q1002" s="1">
        <v>50</v>
      </c>
      <c r="R1002" s="2" t="s">
        <v>160</v>
      </c>
      <c r="S1002" s="2" t="s">
        <v>160</v>
      </c>
      <c r="T1002" s="2" t="s">
        <v>160</v>
      </c>
      <c r="U1002" s="2" t="s">
        <v>160</v>
      </c>
      <c r="V1002" s="2" t="s">
        <v>160</v>
      </c>
      <c r="W1002" s="15" t="s">
        <v>160</v>
      </c>
    </row>
    <row r="1003" spans="4:23" ht="26" x14ac:dyDescent="0.2">
      <c r="D1003" s="59"/>
      <c r="E1003" s="5" t="s">
        <v>63</v>
      </c>
      <c r="F1003" s="51" t="s">
        <v>623</v>
      </c>
      <c r="G1003" s="4">
        <v>319</v>
      </c>
      <c r="H1003" s="10">
        <v>54.858934169279003</v>
      </c>
      <c r="I1003" s="1">
        <v>14.733542319749001</v>
      </c>
      <c r="J1003" s="1">
        <v>30.407523510971998</v>
      </c>
      <c r="K1003" s="1">
        <v>0.31347962382400002</v>
      </c>
      <c r="L1003" s="1">
        <v>7.2100313479620004</v>
      </c>
      <c r="M1003" s="1">
        <v>1.253918495298</v>
      </c>
      <c r="N1003" s="1">
        <v>0.62695924764900002</v>
      </c>
      <c r="O1003" s="1">
        <v>0.31347962382400002</v>
      </c>
      <c r="P1003" s="1">
        <v>45.141065830720997</v>
      </c>
      <c r="Q1003" s="1">
        <v>18.495297805642998</v>
      </c>
      <c r="R1003" s="1">
        <v>21.630094043886999</v>
      </c>
      <c r="S1003" s="1">
        <v>0.94043887147299998</v>
      </c>
      <c r="T1003" s="1">
        <v>3.4482758620689999</v>
      </c>
      <c r="U1003" s="1">
        <v>0.31347962382400002</v>
      </c>
      <c r="V1003" s="2" t="s">
        <v>160</v>
      </c>
      <c r="W1003" s="8">
        <v>0.31347962382400002</v>
      </c>
    </row>
    <row r="1004" spans="4:23" ht="26" x14ac:dyDescent="0.2">
      <c r="D1004" s="58" t="s">
        <v>64</v>
      </c>
      <c r="E1004" s="7" t="s">
        <v>57</v>
      </c>
      <c r="F1004" s="50" t="s">
        <v>624</v>
      </c>
      <c r="G1004" s="6">
        <v>21</v>
      </c>
      <c r="H1004" s="14">
        <v>42.857142857143003</v>
      </c>
      <c r="I1004" s="3">
        <v>19.047619047619001</v>
      </c>
      <c r="J1004" s="3">
        <v>19.047619047619001</v>
      </c>
      <c r="K1004" s="9" t="s">
        <v>160</v>
      </c>
      <c r="L1004" s="3">
        <v>4.7619047619049999</v>
      </c>
      <c r="M1004" s="9" t="s">
        <v>160</v>
      </c>
      <c r="N1004" s="9" t="s">
        <v>160</v>
      </c>
      <c r="O1004" s="9" t="s">
        <v>160</v>
      </c>
      <c r="P1004" s="3">
        <v>57.142857142856997</v>
      </c>
      <c r="Q1004" s="3">
        <v>38.095238095238003</v>
      </c>
      <c r="R1004" s="3">
        <v>4.7619047619049999</v>
      </c>
      <c r="S1004" s="9" t="s">
        <v>160</v>
      </c>
      <c r="T1004" s="3">
        <v>14.285714285714</v>
      </c>
      <c r="U1004" s="9" t="s">
        <v>160</v>
      </c>
      <c r="V1004" s="9" t="s">
        <v>160</v>
      </c>
      <c r="W1004" s="19" t="s">
        <v>160</v>
      </c>
    </row>
    <row r="1005" spans="4:23" ht="26" x14ac:dyDescent="0.2">
      <c r="D1005" s="59"/>
      <c r="E1005" s="5" t="s">
        <v>58</v>
      </c>
      <c r="F1005" s="51" t="s">
        <v>623</v>
      </c>
      <c r="G1005" s="4">
        <v>103</v>
      </c>
      <c r="H1005" s="10">
        <v>59.223300970874</v>
      </c>
      <c r="I1005" s="1">
        <v>17.475728155340001</v>
      </c>
      <c r="J1005" s="1">
        <v>34.951456310680001</v>
      </c>
      <c r="K1005" s="2" t="s">
        <v>160</v>
      </c>
      <c r="L1005" s="1">
        <v>5.8252427184469999</v>
      </c>
      <c r="M1005" s="1">
        <v>0.97087378640800004</v>
      </c>
      <c r="N1005" s="2" t="s">
        <v>160</v>
      </c>
      <c r="O1005" s="2" t="s">
        <v>160</v>
      </c>
      <c r="P1005" s="1">
        <v>40.776699029126</v>
      </c>
      <c r="Q1005" s="1">
        <v>18.446601941748</v>
      </c>
      <c r="R1005" s="1">
        <v>18.446601941748</v>
      </c>
      <c r="S1005" s="1">
        <v>0.97087378640800004</v>
      </c>
      <c r="T1005" s="1">
        <v>0.97087378640800004</v>
      </c>
      <c r="U1005" s="2" t="s">
        <v>160</v>
      </c>
      <c r="V1005" s="1">
        <v>1.9417475728160001</v>
      </c>
      <c r="W1005" s="15" t="s">
        <v>160</v>
      </c>
    </row>
    <row r="1006" spans="4:23" x14ac:dyDescent="0.2">
      <c r="D1006" s="59"/>
      <c r="E1006" s="5" t="s">
        <v>59</v>
      </c>
      <c r="F1006" s="51" t="s">
        <v>624</v>
      </c>
      <c r="G1006" s="4">
        <v>43</v>
      </c>
      <c r="H1006" s="10">
        <v>79.069767441859995</v>
      </c>
      <c r="I1006" s="1">
        <v>13.953488372093</v>
      </c>
      <c r="J1006" s="1">
        <v>51.162790697673998</v>
      </c>
      <c r="K1006" s="2" t="s">
        <v>160</v>
      </c>
      <c r="L1006" s="1">
        <v>11.627906976744001</v>
      </c>
      <c r="M1006" s="2" t="s">
        <v>160</v>
      </c>
      <c r="N1006" s="2" t="s">
        <v>160</v>
      </c>
      <c r="O1006" s="1">
        <v>2.3255813953489999</v>
      </c>
      <c r="P1006" s="1">
        <v>20.930232558139998</v>
      </c>
      <c r="Q1006" s="1">
        <v>9.3023255813949994</v>
      </c>
      <c r="R1006" s="1">
        <v>6.9767441860470001</v>
      </c>
      <c r="S1006" s="2" t="s">
        <v>160</v>
      </c>
      <c r="T1006" s="1">
        <v>4.6511627906979998</v>
      </c>
      <c r="U1006" s="2" t="s">
        <v>160</v>
      </c>
      <c r="V1006" s="2" t="s">
        <v>160</v>
      </c>
      <c r="W1006" s="15" t="s">
        <v>160</v>
      </c>
    </row>
    <row r="1007" spans="4:23" x14ac:dyDescent="0.2">
      <c r="D1007" s="59"/>
      <c r="E1007" s="5" t="s">
        <v>60</v>
      </c>
      <c r="F1007" s="51" t="s">
        <v>623</v>
      </c>
      <c r="G1007" s="4">
        <v>697</v>
      </c>
      <c r="H1007" s="10">
        <v>49.928263988521998</v>
      </c>
      <c r="I1007" s="1">
        <v>14.347202295552</v>
      </c>
      <c r="J1007" s="1">
        <v>29.842180774749</v>
      </c>
      <c r="K1007" s="1">
        <v>0.28694404591099998</v>
      </c>
      <c r="L1007" s="1">
        <v>3.012912482066</v>
      </c>
      <c r="M1007" s="1">
        <v>1.004304160689</v>
      </c>
      <c r="N1007" s="1">
        <v>1.1477761836439999</v>
      </c>
      <c r="O1007" s="1">
        <v>0.28694404591099998</v>
      </c>
      <c r="P1007" s="1">
        <v>50.071736011478002</v>
      </c>
      <c r="Q1007" s="1">
        <v>27.546628407461</v>
      </c>
      <c r="R1007" s="1">
        <v>16.786226685795999</v>
      </c>
      <c r="S1007" s="1">
        <v>0.28694404591099998</v>
      </c>
      <c r="T1007" s="1">
        <v>3.299856527977</v>
      </c>
      <c r="U1007" s="1">
        <v>0.86083213773300005</v>
      </c>
      <c r="V1007" s="1">
        <v>1.004304160689</v>
      </c>
      <c r="W1007" s="8">
        <v>0.28694404591099998</v>
      </c>
    </row>
    <row r="1008" spans="4:23" ht="26" x14ac:dyDescent="0.2">
      <c r="D1008" s="59"/>
      <c r="E1008" s="5" t="s">
        <v>61</v>
      </c>
      <c r="F1008" s="51" t="s">
        <v>623</v>
      </c>
      <c r="G1008" s="4">
        <v>160</v>
      </c>
      <c r="H1008" s="10">
        <v>9.375</v>
      </c>
      <c r="I1008" s="1">
        <v>6.875</v>
      </c>
      <c r="J1008" s="1">
        <v>1.875</v>
      </c>
      <c r="K1008" s="2" t="s">
        <v>160</v>
      </c>
      <c r="L1008" s="1">
        <v>0.625</v>
      </c>
      <c r="M1008" s="2" t="s">
        <v>160</v>
      </c>
      <c r="N1008" s="2" t="s">
        <v>160</v>
      </c>
      <c r="O1008" s="2" t="s">
        <v>160</v>
      </c>
      <c r="P1008" s="1">
        <v>90.625</v>
      </c>
      <c r="Q1008" s="1">
        <v>34.375</v>
      </c>
      <c r="R1008" s="1">
        <v>51.875</v>
      </c>
      <c r="S1008" s="2" t="s">
        <v>160</v>
      </c>
      <c r="T1008" s="1">
        <v>4.375</v>
      </c>
      <c r="U1008" s="2" t="s">
        <v>160</v>
      </c>
      <c r="V1008" s="2" t="s">
        <v>160</v>
      </c>
      <c r="W1008" s="15" t="s">
        <v>160</v>
      </c>
    </row>
    <row r="1009" spans="4:23" ht="26" x14ac:dyDescent="0.2">
      <c r="D1009" s="59"/>
      <c r="E1009" s="5" t="s">
        <v>65</v>
      </c>
      <c r="F1009" s="51" t="s">
        <v>624</v>
      </c>
      <c r="G1009" s="4">
        <v>16</v>
      </c>
      <c r="H1009" s="10">
        <v>6.25</v>
      </c>
      <c r="I1009" s="2" t="s">
        <v>160</v>
      </c>
      <c r="J1009" s="2" t="s">
        <v>160</v>
      </c>
      <c r="K1009" s="2" t="s">
        <v>160</v>
      </c>
      <c r="L1009" s="1">
        <v>6.25</v>
      </c>
      <c r="M1009" s="2" t="s">
        <v>160</v>
      </c>
      <c r="N1009" s="2" t="s">
        <v>160</v>
      </c>
      <c r="O1009" s="2" t="s">
        <v>160</v>
      </c>
      <c r="P1009" s="1">
        <v>93.75</v>
      </c>
      <c r="Q1009" s="1">
        <v>50</v>
      </c>
      <c r="R1009" s="1">
        <v>31.25</v>
      </c>
      <c r="S1009" s="2" t="s">
        <v>160</v>
      </c>
      <c r="T1009" s="2" t="s">
        <v>160</v>
      </c>
      <c r="U1009" s="2" t="s">
        <v>160</v>
      </c>
      <c r="V1009" s="1">
        <v>12.5</v>
      </c>
      <c r="W1009" s="15" t="s">
        <v>160</v>
      </c>
    </row>
    <row r="1010" spans="4:23" x14ac:dyDescent="0.2">
      <c r="D1010" s="59"/>
      <c r="E1010" s="5" t="s">
        <v>23</v>
      </c>
      <c r="F1010" s="51" t="s">
        <v>624</v>
      </c>
      <c r="G1010" s="4">
        <v>3</v>
      </c>
      <c r="H1010" s="10">
        <v>33.333333333333002</v>
      </c>
      <c r="I1010" s="2" t="s">
        <v>160</v>
      </c>
      <c r="J1010" s="2" t="s">
        <v>160</v>
      </c>
      <c r="K1010" s="2" t="s">
        <v>160</v>
      </c>
      <c r="L1010" s="2" t="s">
        <v>160</v>
      </c>
      <c r="M1010" s="2" t="s">
        <v>160</v>
      </c>
      <c r="N1010" s="2" t="s">
        <v>160</v>
      </c>
      <c r="O1010" s="1">
        <v>33.333333333333002</v>
      </c>
      <c r="P1010" s="1">
        <v>66.666666666666998</v>
      </c>
      <c r="Q1010" s="2" t="s">
        <v>160</v>
      </c>
      <c r="R1010" s="1">
        <v>66.666666666666998</v>
      </c>
      <c r="S1010" s="2" t="s">
        <v>160</v>
      </c>
      <c r="T1010" s="2" t="s">
        <v>160</v>
      </c>
      <c r="U1010" s="2" t="s">
        <v>160</v>
      </c>
      <c r="V1010" s="2" t="s">
        <v>160</v>
      </c>
      <c r="W1010" s="15" t="s">
        <v>160</v>
      </c>
    </row>
    <row r="1011" spans="4:23" ht="26" x14ac:dyDescent="0.2">
      <c r="D1011" s="59"/>
      <c r="E1011" s="5" t="s">
        <v>66</v>
      </c>
      <c r="F1011" s="51" t="s">
        <v>623</v>
      </c>
      <c r="G1011" s="4">
        <v>1024</v>
      </c>
      <c r="H1011" s="10">
        <v>45.60546875</v>
      </c>
      <c r="I1011" s="1">
        <v>13.57421875</v>
      </c>
      <c r="J1011" s="1">
        <v>26.66015625</v>
      </c>
      <c r="K1011" s="1">
        <v>0.1953125</v>
      </c>
      <c r="L1011" s="1">
        <v>3.3203125</v>
      </c>
      <c r="M1011" s="1">
        <v>0.78125</v>
      </c>
      <c r="N1011" s="1">
        <v>0.78125</v>
      </c>
      <c r="O1011" s="1">
        <v>0.29296875</v>
      </c>
      <c r="P1011" s="1">
        <v>54.39453125</v>
      </c>
      <c r="Q1011" s="1">
        <v>27.1484375</v>
      </c>
      <c r="R1011" s="1">
        <v>21.77734375</v>
      </c>
      <c r="S1011" s="1">
        <v>0.29296875</v>
      </c>
      <c r="T1011" s="1">
        <v>3.515625</v>
      </c>
      <c r="U1011" s="1">
        <v>0.5859375</v>
      </c>
      <c r="V1011" s="1">
        <v>0.87890625</v>
      </c>
      <c r="W1011" s="8">
        <v>0.1953125</v>
      </c>
    </row>
    <row r="1012" spans="4:23" x14ac:dyDescent="0.2">
      <c r="D1012" s="58" t="s">
        <v>67</v>
      </c>
      <c r="E1012" s="7" t="s">
        <v>68</v>
      </c>
      <c r="F1012" s="50" t="s">
        <v>623</v>
      </c>
      <c r="G1012" s="6">
        <v>483</v>
      </c>
      <c r="H1012" s="14">
        <v>41.407867494824004</v>
      </c>
      <c r="I1012" s="3">
        <v>10.55900621118</v>
      </c>
      <c r="J1012" s="3">
        <v>26.501035196686999</v>
      </c>
      <c r="K1012" s="9" t="s">
        <v>160</v>
      </c>
      <c r="L1012" s="3">
        <v>2.898550724638</v>
      </c>
      <c r="M1012" s="3">
        <v>0.62111801242200004</v>
      </c>
      <c r="N1012" s="3">
        <v>0.62111801242200004</v>
      </c>
      <c r="O1012" s="3">
        <v>0.207039337474</v>
      </c>
      <c r="P1012" s="3">
        <v>58.592132505175996</v>
      </c>
      <c r="Q1012" s="3">
        <v>31.677018633540001</v>
      </c>
      <c r="R1012" s="3">
        <v>22.153209109731002</v>
      </c>
      <c r="S1012" s="3">
        <v>0.41407867494799999</v>
      </c>
      <c r="T1012" s="3">
        <v>3.3126293995860001</v>
      </c>
      <c r="U1012" s="3">
        <v>0.41407867494799999</v>
      </c>
      <c r="V1012" s="3">
        <v>0.41407867494799999</v>
      </c>
      <c r="W1012" s="13">
        <v>0.207039337474</v>
      </c>
    </row>
    <row r="1013" spans="4:23" x14ac:dyDescent="0.2">
      <c r="D1013" s="59"/>
      <c r="E1013" s="5" t="s">
        <v>69</v>
      </c>
      <c r="F1013" s="51" t="s">
        <v>623</v>
      </c>
      <c r="G1013" s="4">
        <v>168</v>
      </c>
      <c r="H1013" s="10">
        <v>44.047619047619001</v>
      </c>
      <c r="I1013" s="1">
        <v>10.119047619048001</v>
      </c>
      <c r="J1013" s="1">
        <v>26.785714285714</v>
      </c>
      <c r="K1013" s="1">
        <v>0.59523809523799998</v>
      </c>
      <c r="L1013" s="1">
        <v>4.7619047619049999</v>
      </c>
      <c r="M1013" s="1">
        <v>1.190476190476</v>
      </c>
      <c r="N1013" s="1">
        <v>0.59523809523799998</v>
      </c>
      <c r="O1013" s="2" t="s">
        <v>160</v>
      </c>
      <c r="P1013" s="1">
        <v>55.952380952380999</v>
      </c>
      <c r="Q1013" s="1">
        <v>33.333333333333002</v>
      </c>
      <c r="R1013" s="1">
        <v>16.666666666666998</v>
      </c>
      <c r="S1013" s="1">
        <v>1.190476190476</v>
      </c>
      <c r="T1013" s="1">
        <v>2.9761904761900002</v>
      </c>
      <c r="U1013" s="1">
        <v>1.190476190476</v>
      </c>
      <c r="V1013" s="2" t="s">
        <v>160</v>
      </c>
      <c r="W1013" s="8">
        <v>0.59523809523799998</v>
      </c>
    </row>
    <row r="1014" spans="4:23" ht="26" x14ac:dyDescent="0.2">
      <c r="D1014" s="59"/>
      <c r="E1014" s="5" t="s">
        <v>70</v>
      </c>
      <c r="F1014" s="51" t="s">
        <v>623</v>
      </c>
      <c r="G1014" s="4">
        <v>470</v>
      </c>
      <c r="H1014" s="10">
        <v>45.319148936170002</v>
      </c>
      <c r="I1014" s="1">
        <v>11.914893617021001</v>
      </c>
      <c r="J1014" s="1">
        <v>26.808510638297999</v>
      </c>
      <c r="K1014" s="2" t="s">
        <v>160</v>
      </c>
      <c r="L1014" s="1">
        <v>4.0425531914889996</v>
      </c>
      <c r="M1014" s="1">
        <v>1.2765957446809999</v>
      </c>
      <c r="N1014" s="1">
        <v>1.0638297872339999</v>
      </c>
      <c r="O1014" s="1">
        <v>0.212765957447</v>
      </c>
      <c r="P1014" s="1">
        <v>54.680851063829998</v>
      </c>
      <c r="Q1014" s="1">
        <v>25.106382978723001</v>
      </c>
      <c r="R1014" s="1">
        <v>23.404255319149001</v>
      </c>
      <c r="S1014" s="1">
        <v>0.425531914894</v>
      </c>
      <c r="T1014" s="1">
        <v>4.6808510638299996</v>
      </c>
      <c r="U1014" s="1">
        <v>0.212765957447</v>
      </c>
      <c r="V1014" s="1">
        <v>0.85106382978700001</v>
      </c>
      <c r="W1014" s="15" t="s">
        <v>160</v>
      </c>
    </row>
    <row r="1015" spans="4:23" ht="26" x14ac:dyDescent="0.2">
      <c r="D1015" s="59"/>
      <c r="E1015" s="5" t="s">
        <v>71</v>
      </c>
      <c r="F1015" s="51" t="s">
        <v>623</v>
      </c>
      <c r="G1015" s="4">
        <v>67</v>
      </c>
      <c r="H1015" s="10">
        <v>46.268656716418</v>
      </c>
      <c r="I1015" s="1">
        <v>11.940298507463</v>
      </c>
      <c r="J1015" s="1">
        <v>31.343283582089999</v>
      </c>
      <c r="K1015" s="2" t="s">
        <v>160</v>
      </c>
      <c r="L1015" s="1">
        <v>2.985074626866</v>
      </c>
      <c r="M1015" s="2" t="s">
        <v>160</v>
      </c>
      <c r="N1015" s="2" t="s">
        <v>160</v>
      </c>
      <c r="O1015" s="2" t="s">
        <v>160</v>
      </c>
      <c r="P1015" s="1">
        <v>53.731343283582</v>
      </c>
      <c r="Q1015" s="1">
        <v>29.850746268657002</v>
      </c>
      <c r="R1015" s="1">
        <v>19.402985074627001</v>
      </c>
      <c r="S1015" s="2" t="s">
        <v>160</v>
      </c>
      <c r="T1015" s="1">
        <v>2.985074626866</v>
      </c>
      <c r="U1015" s="1">
        <v>1.492537313433</v>
      </c>
      <c r="V1015" s="2" t="s">
        <v>160</v>
      </c>
      <c r="W1015" s="15" t="s">
        <v>160</v>
      </c>
    </row>
    <row r="1016" spans="4:23" x14ac:dyDescent="0.2">
      <c r="D1016" s="59"/>
      <c r="E1016" s="5" t="s">
        <v>72</v>
      </c>
      <c r="F1016" s="51" t="s">
        <v>623</v>
      </c>
      <c r="G1016" s="4">
        <v>314</v>
      </c>
      <c r="H1016" s="10">
        <v>41.082802547771003</v>
      </c>
      <c r="I1016" s="1">
        <v>11.464968152866</v>
      </c>
      <c r="J1016" s="1">
        <v>23.566878980892</v>
      </c>
      <c r="K1016" s="1">
        <v>0.31847133758000001</v>
      </c>
      <c r="L1016" s="1">
        <v>3.5031847133760001</v>
      </c>
      <c r="M1016" s="1">
        <v>1.2738853503180001</v>
      </c>
      <c r="N1016" s="1">
        <v>0.63694267515900005</v>
      </c>
      <c r="O1016" s="1">
        <v>0.31847133758000001</v>
      </c>
      <c r="P1016" s="1">
        <v>58.917197452228997</v>
      </c>
      <c r="Q1016" s="1">
        <v>32.802547770700997</v>
      </c>
      <c r="R1016" s="1">
        <v>21.974522292993999</v>
      </c>
      <c r="S1016" s="2" t="s">
        <v>160</v>
      </c>
      <c r="T1016" s="1">
        <v>3.5031847133760001</v>
      </c>
      <c r="U1016" s="1">
        <v>0.31847133758000001</v>
      </c>
      <c r="V1016" s="1">
        <v>0.31847133758000001</v>
      </c>
      <c r="W1016" s="15" t="s">
        <v>160</v>
      </c>
    </row>
    <row r="1017" spans="4:23" x14ac:dyDescent="0.2">
      <c r="D1017" s="59"/>
      <c r="E1017" s="5" t="s">
        <v>73</v>
      </c>
      <c r="F1017" s="51" t="s">
        <v>623</v>
      </c>
      <c r="G1017" s="4">
        <v>187</v>
      </c>
      <c r="H1017" s="10">
        <v>36.363636363635997</v>
      </c>
      <c r="I1017" s="1">
        <v>7.4866310160429999</v>
      </c>
      <c r="J1017" s="1">
        <v>22.459893048127999</v>
      </c>
      <c r="K1017" s="2" t="s">
        <v>160</v>
      </c>
      <c r="L1017" s="1">
        <v>3.208556149733</v>
      </c>
      <c r="M1017" s="1">
        <v>1.6042780748659999</v>
      </c>
      <c r="N1017" s="1">
        <v>1.069518716578</v>
      </c>
      <c r="O1017" s="1">
        <v>0.53475935828900001</v>
      </c>
      <c r="P1017" s="1">
        <v>63.636363636364003</v>
      </c>
      <c r="Q1017" s="1">
        <v>32.085561497325997</v>
      </c>
      <c r="R1017" s="1">
        <v>24.598930481282999</v>
      </c>
      <c r="S1017" s="1">
        <v>0.53475935828900001</v>
      </c>
      <c r="T1017" s="1">
        <v>5.3475935828879999</v>
      </c>
      <c r="U1017" s="1">
        <v>0.53475935828900001</v>
      </c>
      <c r="V1017" s="1">
        <v>0.53475935828900001</v>
      </c>
      <c r="W1017" s="15" t="s">
        <v>160</v>
      </c>
    </row>
    <row r="1018" spans="4:23" ht="26" x14ac:dyDescent="0.2">
      <c r="D1018" s="59"/>
      <c r="E1018" s="5" t="s">
        <v>74</v>
      </c>
      <c r="F1018" s="51" t="s">
        <v>623</v>
      </c>
      <c r="G1018" s="4">
        <v>472</v>
      </c>
      <c r="H1018" s="10">
        <v>48.093220338983002</v>
      </c>
      <c r="I1018" s="1">
        <v>14.406779661017</v>
      </c>
      <c r="J1018" s="1">
        <v>27.754237288136</v>
      </c>
      <c r="K1018" s="1">
        <v>0.21186440677999999</v>
      </c>
      <c r="L1018" s="1">
        <v>3.177966101695</v>
      </c>
      <c r="M1018" s="1">
        <v>0.63559322033900001</v>
      </c>
      <c r="N1018" s="1">
        <v>1.271186440678</v>
      </c>
      <c r="O1018" s="1">
        <v>0.63559322033900001</v>
      </c>
      <c r="P1018" s="1">
        <v>51.906779661016998</v>
      </c>
      <c r="Q1018" s="1">
        <v>25.635593220339</v>
      </c>
      <c r="R1018" s="1">
        <v>20.974576271185999</v>
      </c>
      <c r="S1018" s="1">
        <v>0.21186440677999999</v>
      </c>
      <c r="T1018" s="1">
        <v>2.542372881356</v>
      </c>
      <c r="U1018" s="1">
        <v>0.63559322033900001</v>
      </c>
      <c r="V1018" s="1">
        <v>1.6949152542370001</v>
      </c>
      <c r="W1018" s="8">
        <v>0.21186440677999999</v>
      </c>
    </row>
    <row r="1019" spans="4:23" x14ac:dyDescent="0.2">
      <c r="D1019" s="59"/>
      <c r="E1019" s="5" t="s">
        <v>36</v>
      </c>
      <c r="F1019" s="51" t="s">
        <v>624</v>
      </c>
      <c r="G1019" s="4">
        <v>28</v>
      </c>
      <c r="H1019" s="10">
        <v>46.428571428570997</v>
      </c>
      <c r="I1019" s="1">
        <v>14.285714285714</v>
      </c>
      <c r="J1019" s="1">
        <v>28.571428571428999</v>
      </c>
      <c r="K1019" s="2" t="s">
        <v>160</v>
      </c>
      <c r="L1019" s="1">
        <v>3.5714285714290002</v>
      </c>
      <c r="M1019" s="2" t="s">
        <v>160</v>
      </c>
      <c r="N1019" s="2" t="s">
        <v>160</v>
      </c>
      <c r="O1019" s="2" t="s">
        <v>160</v>
      </c>
      <c r="P1019" s="1">
        <v>53.571428571429003</v>
      </c>
      <c r="Q1019" s="1">
        <v>28.571428571428999</v>
      </c>
      <c r="R1019" s="1">
        <v>17.857142857143</v>
      </c>
      <c r="S1019" s="2" t="s">
        <v>160</v>
      </c>
      <c r="T1019" s="1">
        <v>7.1428571428570002</v>
      </c>
      <c r="U1019" s="2" t="s">
        <v>160</v>
      </c>
      <c r="V1019" s="2" t="s">
        <v>160</v>
      </c>
      <c r="W1019" s="15" t="s">
        <v>160</v>
      </c>
    </row>
    <row r="1020" spans="4:23" x14ac:dyDescent="0.2">
      <c r="D1020" s="59"/>
      <c r="E1020" s="5" t="s">
        <v>23</v>
      </c>
      <c r="F1020" s="51" t="s">
        <v>624</v>
      </c>
      <c r="G1020" s="4">
        <v>6</v>
      </c>
      <c r="H1020" s="17" t="s">
        <v>160</v>
      </c>
      <c r="I1020" s="2" t="s">
        <v>160</v>
      </c>
      <c r="J1020" s="2" t="s">
        <v>160</v>
      </c>
      <c r="K1020" s="2" t="s">
        <v>160</v>
      </c>
      <c r="L1020" s="2" t="s">
        <v>160</v>
      </c>
      <c r="M1020" s="2" t="s">
        <v>160</v>
      </c>
      <c r="N1020" s="2" t="s">
        <v>160</v>
      </c>
      <c r="O1020" s="2" t="s">
        <v>160</v>
      </c>
      <c r="P1020" s="1">
        <v>100</v>
      </c>
      <c r="Q1020" s="1">
        <v>50</v>
      </c>
      <c r="R1020" s="1">
        <v>33.333333333333002</v>
      </c>
      <c r="S1020" s="2" t="s">
        <v>160</v>
      </c>
      <c r="T1020" s="1">
        <v>16.666666666666998</v>
      </c>
      <c r="U1020" s="2" t="s">
        <v>160</v>
      </c>
      <c r="V1020" s="2" t="s">
        <v>160</v>
      </c>
      <c r="W1020" s="15" t="s">
        <v>160</v>
      </c>
    </row>
    <row r="1021" spans="4:23" ht="26" x14ac:dyDescent="0.2">
      <c r="D1021" s="58" t="s">
        <v>75</v>
      </c>
      <c r="E1021" s="7" t="s">
        <v>76</v>
      </c>
      <c r="F1021" s="50" t="s">
        <v>624</v>
      </c>
      <c r="G1021" s="6">
        <v>32</v>
      </c>
      <c r="H1021" s="14">
        <v>50</v>
      </c>
      <c r="I1021" s="3">
        <v>6.25</v>
      </c>
      <c r="J1021" s="3">
        <v>28.125</v>
      </c>
      <c r="K1021" s="9" t="s">
        <v>160</v>
      </c>
      <c r="L1021" s="3">
        <v>9.375</v>
      </c>
      <c r="M1021" s="3">
        <v>3.125</v>
      </c>
      <c r="N1021" s="3">
        <v>3.125</v>
      </c>
      <c r="O1021" s="9" t="s">
        <v>160</v>
      </c>
      <c r="P1021" s="3">
        <v>50</v>
      </c>
      <c r="Q1021" s="3">
        <v>9.375</v>
      </c>
      <c r="R1021" s="3">
        <v>31.25</v>
      </c>
      <c r="S1021" s="9" t="s">
        <v>160</v>
      </c>
      <c r="T1021" s="3">
        <v>6.25</v>
      </c>
      <c r="U1021" s="3">
        <v>3.125</v>
      </c>
      <c r="V1021" s="9" t="s">
        <v>160</v>
      </c>
      <c r="W1021" s="19" t="s">
        <v>160</v>
      </c>
    </row>
    <row r="1022" spans="4:23" x14ac:dyDescent="0.2">
      <c r="D1022" s="59"/>
      <c r="E1022" s="5" t="s">
        <v>77</v>
      </c>
      <c r="F1022" s="51" t="s">
        <v>623</v>
      </c>
      <c r="G1022" s="4">
        <v>60</v>
      </c>
      <c r="H1022" s="10">
        <v>61.666666666666998</v>
      </c>
      <c r="I1022" s="1">
        <v>10</v>
      </c>
      <c r="J1022" s="1">
        <v>36.666666666666998</v>
      </c>
      <c r="K1022" s="2" t="s">
        <v>160</v>
      </c>
      <c r="L1022" s="1">
        <v>10</v>
      </c>
      <c r="M1022" s="2" t="s">
        <v>160</v>
      </c>
      <c r="N1022" s="1">
        <v>3.333333333333</v>
      </c>
      <c r="O1022" s="1">
        <v>1.666666666667</v>
      </c>
      <c r="P1022" s="1">
        <v>38.333333333333002</v>
      </c>
      <c r="Q1022" s="1">
        <v>15</v>
      </c>
      <c r="R1022" s="1">
        <v>18.333333333333002</v>
      </c>
      <c r="S1022" s="1">
        <v>1.666666666667</v>
      </c>
      <c r="T1022" s="1">
        <v>3.333333333333</v>
      </c>
      <c r="U1022" s="2" t="s">
        <v>160</v>
      </c>
      <c r="V1022" s="2" t="s">
        <v>160</v>
      </c>
      <c r="W1022" s="15" t="s">
        <v>160</v>
      </c>
    </row>
    <row r="1023" spans="4:23" x14ac:dyDescent="0.2">
      <c r="D1023" s="59"/>
      <c r="E1023" s="5" t="s">
        <v>78</v>
      </c>
      <c r="F1023" s="51" t="s">
        <v>623</v>
      </c>
      <c r="G1023" s="4">
        <v>82</v>
      </c>
      <c r="H1023" s="10">
        <v>53.658536585366001</v>
      </c>
      <c r="I1023" s="1">
        <v>12.195121951220001</v>
      </c>
      <c r="J1023" s="1">
        <v>35.365853658536999</v>
      </c>
      <c r="K1023" s="2" t="s">
        <v>160</v>
      </c>
      <c r="L1023" s="1">
        <v>3.6585365853659999</v>
      </c>
      <c r="M1023" s="1">
        <v>1.219512195122</v>
      </c>
      <c r="N1023" s="1">
        <v>1.219512195122</v>
      </c>
      <c r="O1023" s="2" t="s">
        <v>160</v>
      </c>
      <c r="P1023" s="1">
        <v>46.341463414633999</v>
      </c>
      <c r="Q1023" s="1">
        <v>18.292682926828999</v>
      </c>
      <c r="R1023" s="1">
        <v>21.951219512194999</v>
      </c>
      <c r="S1023" s="2" t="s">
        <v>160</v>
      </c>
      <c r="T1023" s="1">
        <v>4.8780487804880002</v>
      </c>
      <c r="U1023" s="1">
        <v>1.219512195122</v>
      </c>
      <c r="V1023" s="2" t="s">
        <v>160</v>
      </c>
      <c r="W1023" s="15" t="s">
        <v>160</v>
      </c>
    </row>
    <row r="1024" spans="4:23" ht="26" x14ac:dyDescent="0.2">
      <c r="D1024" s="59"/>
      <c r="E1024" s="5" t="s">
        <v>79</v>
      </c>
      <c r="F1024" s="51" t="s">
        <v>624</v>
      </c>
      <c r="G1024" s="4">
        <v>11</v>
      </c>
      <c r="H1024" s="10">
        <v>63.636363636364003</v>
      </c>
      <c r="I1024" s="1">
        <v>9.0909090909089993</v>
      </c>
      <c r="J1024" s="1">
        <v>45.454545454544999</v>
      </c>
      <c r="K1024" s="2" t="s">
        <v>160</v>
      </c>
      <c r="L1024" s="1">
        <v>9.0909090909089993</v>
      </c>
      <c r="M1024" s="2" t="s">
        <v>160</v>
      </c>
      <c r="N1024" s="2" t="s">
        <v>160</v>
      </c>
      <c r="O1024" s="2" t="s">
        <v>160</v>
      </c>
      <c r="P1024" s="1">
        <v>36.363636363635997</v>
      </c>
      <c r="Q1024" s="2" t="s">
        <v>160</v>
      </c>
      <c r="R1024" s="1">
        <v>36.363636363635997</v>
      </c>
      <c r="S1024" s="2" t="s">
        <v>160</v>
      </c>
      <c r="T1024" s="2" t="s">
        <v>160</v>
      </c>
      <c r="U1024" s="2" t="s">
        <v>160</v>
      </c>
      <c r="V1024" s="2" t="s">
        <v>160</v>
      </c>
      <c r="W1024" s="15" t="s">
        <v>160</v>
      </c>
    </row>
    <row r="1025" spans="4:23" ht="26" x14ac:dyDescent="0.2">
      <c r="D1025" s="59"/>
      <c r="E1025" s="5" t="s">
        <v>80</v>
      </c>
      <c r="F1025" s="51" t="s">
        <v>624</v>
      </c>
      <c r="G1025" s="4">
        <v>35</v>
      </c>
      <c r="H1025" s="10">
        <v>54.285714285714</v>
      </c>
      <c r="I1025" s="1">
        <v>14.285714285714</v>
      </c>
      <c r="J1025" s="1">
        <v>25.714285714286</v>
      </c>
      <c r="K1025" s="2" t="s">
        <v>160</v>
      </c>
      <c r="L1025" s="1">
        <v>5.7142857142860004</v>
      </c>
      <c r="M1025" s="1">
        <v>2.8571428571430002</v>
      </c>
      <c r="N1025" s="1">
        <v>5.7142857142860004</v>
      </c>
      <c r="O1025" s="2" t="s">
        <v>160</v>
      </c>
      <c r="P1025" s="1">
        <v>45.714285714286</v>
      </c>
      <c r="Q1025" s="1">
        <v>14.285714285714</v>
      </c>
      <c r="R1025" s="1">
        <v>22.857142857143</v>
      </c>
      <c r="S1025" s="2" t="s">
        <v>160</v>
      </c>
      <c r="T1025" s="1">
        <v>2.8571428571430002</v>
      </c>
      <c r="U1025" s="1">
        <v>2.8571428571430002</v>
      </c>
      <c r="V1025" s="2" t="s">
        <v>160</v>
      </c>
      <c r="W1025" s="8">
        <v>2.8571428571430002</v>
      </c>
    </row>
    <row r="1026" spans="4:23" ht="26" x14ac:dyDescent="0.2">
      <c r="D1026" s="59"/>
      <c r="E1026" s="5" t="s">
        <v>81</v>
      </c>
      <c r="F1026" s="51" t="s">
        <v>624</v>
      </c>
      <c r="G1026" s="4">
        <v>48</v>
      </c>
      <c r="H1026" s="10">
        <v>54.166666666666998</v>
      </c>
      <c r="I1026" s="1">
        <v>16.666666666666998</v>
      </c>
      <c r="J1026" s="1">
        <v>33.333333333333002</v>
      </c>
      <c r="K1026" s="2" t="s">
        <v>160</v>
      </c>
      <c r="L1026" s="1">
        <v>4.166666666667</v>
      </c>
      <c r="M1026" s="2" t="s">
        <v>160</v>
      </c>
      <c r="N1026" s="2" t="s">
        <v>160</v>
      </c>
      <c r="O1026" s="2" t="s">
        <v>160</v>
      </c>
      <c r="P1026" s="1">
        <v>45.833333333333002</v>
      </c>
      <c r="Q1026" s="1">
        <v>20.833333333333002</v>
      </c>
      <c r="R1026" s="1">
        <v>18.75</v>
      </c>
      <c r="S1026" s="2" t="s">
        <v>160</v>
      </c>
      <c r="T1026" s="1">
        <v>6.25</v>
      </c>
      <c r="U1026" s="2" t="s">
        <v>160</v>
      </c>
      <c r="V1026" s="2" t="s">
        <v>160</v>
      </c>
      <c r="W1026" s="15" t="s">
        <v>160</v>
      </c>
    </row>
    <row r="1027" spans="4:23" ht="26" x14ac:dyDescent="0.2">
      <c r="D1027" s="59"/>
      <c r="E1027" s="5" t="s">
        <v>82</v>
      </c>
      <c r="F1027" s="51" t="s">
        <v>624</v>
      </c>
      <c r="G1027" s="4">
        <v>39</v>
      </c>
      <c r="H1027" s="10">
        <v>30.769230769231001</v>
      </c>
      <c r="I1027" s="1">
        <v>10.25641025641</v>
      </c>
      <c r="J1027" s="1">
        <v>15.384615384615</v>
      </c>
      <c r="K1027" s="2" t="s">
        <v>160</v>
      </c>
      <c r="L1027" s="1">
        <v>5.1282051282049999</v>
      </c>
      <c r="M1027" s="2" t="s">
        <v>160</v>
      </c>
      <c r="N1027" s="2" t="s">
        <v>160</v>
      </c>
      <c r="O1027" s="2" t="s">
        <v>160</v>
      </c>
      <c r="P1027" s="1">
        <v>69.230769230768999</v>
      </c>
      <c r="Q1027" s="1">
        <v>30.769230769231001</v>
      </c>
      <c r="R1027" s="1">
        <v>28.205128205127998</v>
      </c>
      <c r="S1027" s="1">
        <v>2.564102564103</v>
      </c>
      <c r="T1027" s="1">
        <v>2.564102564103</v>
      </c>
      <c r="U1027" s="1">
        <v>2.564102564103</v>
      </c>
      <c r="V1027" s="1">
        <v>2.564102564103</v>
      </c>
      <c r="W1027" s="15" t="s">
        <v>160</v>
      </c>
    </row>
    <row r="1028" spans="4:23" ht="26" x14ac:dyDescent="0.2">
      <c r="D1028" s="59"/>
      <c r="E1028" s="5" t="s">
        <v>83</v>
      </c>
      <c r="F1028" s="51" t="s">
        <v>624</v>
      </c>
      <c r="G1028" s="4">
        <v>12</v>
      </c>
      <c r="H1028" s="10">
        <v>50</v>
      </c>
      <c r="I1028" s="2" t="s">
        <v>160</v>
      </c>
      <c r="J1028" s="1">
        <v>41.666666666666998</v>
      </c>
      <c r="K1028" s="2" t="s">
        <v>160</v>
      </c>
      <c r="L1028" s="1">
        <v>8.333333333333</v>
      </c>
      <c r="M1028" s="2" t="s">
        <v>160</v>
      </c>
      <c r="N1028" s="2" t="s">
        <v>160</v>
      </c>
      <c r="O1028" s="2" t="s">
        <v>160</v>
      </c>
      <c r="P1028" s="1">
        <v>50</v>
      </c>
      <c r="Q1028" s="1">
        <v>16.666666666666998</v>
      </c>
      <c r="R1028" s="1">
        <v>25</v>
      </c>
      <c r="S1028" s="2" t="s">
        <v>160</v>
      </c>
      <c r="T1028" s="2" t="s">
        <v>160</v>
      </c>
      <c r="U1028" s="1">
        <v>8.333333333333</v>
      </c>
      <c r="V1028" s="2" t="s">
        <v>160</v>
      </c>
      <c r="W1028" s="15" t="s">
        <v>160</v>
      </c>
    </row>
    <row r="1029" spans="4:23" x14ac:dyDescent="0.2">
      <c r="D1029" s="59"/>
      <c r="E1029" s="5" t="s">
        <v>84</v>
      </c>
      <c r="F1029" s="51" t="s">
        <v>624</v>
      </c>
      <c r="G1029" s="4">
        <v>15</v>
      </c>
      <c r="H1029" s="10">
        <v>46.666666666666998</v>
      </c>
      <c r="I1029" s="1">
        <v>20</v>
      </c>
      <c r="J1029" s="1">
        <v>26.666666666666998</v>
      </c>
      <c r="K1029" s="2" t="s">
        <v>160</v>
      </c>
      <c r="L1029" s="2" t="s">
        <v>160</v>
      </c>
      <c r="M1029" s="2" t="s">
        <v>160</v>
      </c>
      <c r="N1029" s="2" t="s">
        <v>160</v>
      </c>
      <c r="O1029" s="2" t="s">
        <v>160</v>
      </c>
      <c r="P1029" s="1">
        <v>53.333333333333002</v>
      </c>
      <c r="Q1029" s="1">
        <v>20</v>
      </c>
      <c r="R1029" s="1">
        <v>20</v>
      </c>
      <c r="S1029" s="2" t="s">
        <v>160</v>
      </c>
      <c r="T1029" s="1">
        <v>13.333333333333</v>
      </c>
      <c r="U1029" s="2" t="s">
        <v>160</v>
      </c>
      <c r="V1029" s="2" t="s">
        <v>160</v>
      </c>
      <c r="W1029" s="15" t="s">
        <v>160</v>
      </c>
    </row>
    <row r="1030" spans="4:23" x14ac:dyDescent="0.2">
      <c r="D1030" s="59"/>
      <c r="E1030" s="5" t="s">
        <v>85</v>
      </c>
      <c r="F1030" s="51" t="s">
        <v>624</v>
      </c>
      <c r="G1030" s="4">
        <v>5</v>
      </c>
      <c r="H1030" s="10">
        <v>80</v>
      </c>
      <c r="I1030" s="1">
        <v>20</v>
      </c>
      <c r="J1030" s="1">
        <v>20</v>
      </c>
      <c r="K1030" s="2" t="s">
        <v>160</v>
      </c>
      <c r="L1030" s="1">
        <v>40</v>
      </c>
      <c r="M1030" s="2" t="s">
        <v>160</v>
      </c>
      <c r="N1030" s="2" t="s">
        <v>160</v>
      </c>
      <c r="O1030" s="2" t="s">
        <v>160</v>
      </c>
      <c r="P1030" s="1">
        <v>20</v>
      </c>
      <c r="Q1030" s="2" t="s">
        <v>160</v>
      </c>
      <c r="R1030" s="1">
        <v>20</v>
      </c>
      <c r="S1030" s="2" t="s">
        <v>160</v>
      </c>
      <c r="T1030" s="2" t="s">
        <v>160</v>
      </c>
      <c r="U1030" s="2" t="s">
        <v>160</v>
      </c>
      <c r="V1030" s="2" t="s">
        <v>160</v>
      </c>
      <c r="W1030" s="15" t="s">
        <v>160</v>
      </c>
    </row>
    <row r="1031" spans="4:23" x14ac:dyDescent="0.2">
      <c r="D1031" s="59"/>
      <c r="E1031" s="5" t="s">
        <v>86</v>
      </c>
      <c r="F1031" s="51" t="s">
        <v>623</v>
      </c>
      <c r="G1031" s="4">
        <v>87</v>
      </c>
      <c r="H1031" s="10">
        <v>37.931034482759003</v>
      </c>
      <c r="I1031" s="1">
        <v>6.8965517241379999</v>
      </c>
      <c r="J1031" s="1">
        <v>24.137931034483</v>
      </c>
      <c r="K1031" s="1">
        <v>1.149425287356</v>
      </c>
      <c r="L1031" s="1">
        <v>3.4482758620689999</v>
      </c>
      <c r="M1031" s="1">
        <v>1.149425287356</v>
      </c>
      <c r="N1031" s="1">
        <v>1.149425287356</v>
      </c>
      <c r="O1031" s="2" t="s">
        <v>160</v>
      </c>
      <c r="P1031" s="1">
        <v>62.068965517240997</v>
      </c>
      <c r="Q1031" s="1">
        <v>31.034482758620999</v>
      </c>
      <c r="R1031" s="1">
        <v>21.839080459769999</v>
      </c>
      <c r="S1031" s="2" t="s">
        <v>160</v>
      </c>
      <c r="T1031" s="1">
        <v>6.8965517241379999</v>
      </c>
      <c r="U1031" s="2" t="s">
        <v>160</v>
      </c>
      <c r="V1031" s="1">
        <v>1.149425287356</v>
      </c>
      <c r="W1031" s="8">
        <v>1.149425287356</v>
      </c>
    </row>
    <row r="1032" spans="4:23" ht="26" x14ac:dyDescent="0.2">
      <c r="D1032" s="59"/>
      <c r="E1032" s="5" t="s">
        <v>87</v>
      </c>
      <c r="F1032" s="51" t="s">
        <v>623</v>
      </c>
      <c r="G1032" s="4">
        <v>118</v>
      </c>
      <c r="H1032" s="10">
        <v>52.542372881356002</v>
      </c>
      <c r="I1032" s="1">
        <v>12.71186440678</v>
      </c>
      <c r="J1032" s="1">
        <v>31.355932203390001</v>
      </c>
      <c r="K1032" s="1">
        <v>0.84745762711899997</v>
      </c>
      <c r="L1032" s="1">
        <v>5.9322033898309998</v>
      </c>
      <c r="M1032" s="1">
        <v>1.6949152542370001</v>
      </c>
      <c r="N1032" s="2" t="s">
        <v>160</v>
      </c>
      <c r="O1032" s="2" t="s">
        <v>160</v>
      </c>
      <c r="P1032" s="1">
        <v>47.457627118643998</v>
      </c>
      <c r="Q1032" s="1">
        <v>24.576271186441002</v>
      </c>
      <c r="R1032" s="1">
        <v>17.796610169491998</v>
      </c>
      <c r="S1032" s="1">
        <v>0.84745762711899997</v>
      </c>
      <c r="T1032" s="1">
        <v>3.3898305084749998</v>
      </c>
      <c r="U1032" s="2" t="s">
        <v>160</v>
      </c>
      <c r="V1032" s="1">
        <v>0.84745762711899997</v>
      </c>
      <c r="W1032" s="15" t="s">
        <v>160</v>
      </c>
    </row>
    <row r="1033" spans="4:23" x14ac:dyDescent="0.2">
      <c r="D1033" s="59"/>
      <c r="E1033" s="5" t="s">
        <v>36</v>
      </c>
      <c r="F1033" s="51" t="s">
        <v>624</v>
      </c>
      <c r="G1033" s="4">
        <v>47</v>
      </c>
      <c r="H1033" s="10">
        <v>44.680851063829998</v>
      </c>
      <c r="I1033" s="1">
        <v>10.638297872340001</v>
      </c>
      <c r="J1033" s="1">
        <v>31.914893617021001</v>
      </c>
      <c r="K1033" s="2" t="s">
        <v>160</v>
      </c>
      <c r="L1033" s="2" t="s">
        <v>160</v>
      </c>
      <c r="M1033" s="2" t="s">
        <v>160</v>
      </c>
      <c r="N1033" s="1">
        <v>2.1276595744679998</v>
      </c>
      <c r="O1033" s="2" t="s">
        <v>160</v>
      </c>
      <c r="P1033" s="1">
        <v>55.319148936170002</v>
      </c>
      <c r="Q1033" s="1">
        <v>25.531914893617</v>
      </c>
      <c r="R1033" s="1">
        <v>21.276595744681</v>
      </c>
      <c r="S1033" s="2" t="s">
        <v>160</v>
      </c>
      <c r="T1033" s="1">
        <v>6.3829787234040003</v>
      </c>
      <c r="U1033" s="2" t="s">
        <v>160</v>
      </c>
      <c r="V1033" s="1">
        <v>2.1276595744679998</v>
      </c>
      <c r="W1033" s="15" t="s">
        <v>160</v>
      </c>
    </row>
    <row r="1034" spans="4:23" ht="26" x14ac:dyDescent="0.2">
      <c r="D1034" s="59"/>
      <c r="E1034" s="5" t="s">
        <v>88</v>
      </c>
      <c r="F1034" s="51" t="s">
        <v>623</v>
      </c>
      <c r="G1034" s="4">
        <v>255</v>
      </c>
      <c r="H1034" s="10">
        <v>45.098039215686001</v>
      </c>
      <c r="I1034" s="1">
        <v>16.470588235293999</v>
      </c>
      <c r="J1034" s="1">
        <v>25.098039215686001</v>
      </c>
      <c r="K1034" s="2" t="s">
        <v>160</v>
      </c>
      <c r="L1034" s="1">
        <v>1.1764705882349999</v>
      </c>
      <c r="M1034" s="1">
        <v>0.78431372549</v>
      </c>
      <c r="N1034" s="1">
        <v>1.1764705882349999</v>
      </c>
      <c r="O1034" s="1">
        <v>0.392156862745</v>
      </c>
      <c r="P1034" s="1">
        <v>54.901960784313999</v>
      </c>
      <c r="Q1034" s="1">
        <v>28.627450980391998</v>
      </c>
      <c r="R1034" s="1">
        <v>22.745098039216</v>
      </c>
      <c r="S1034" s="2" t="s">
        <v>160</v>
      </c>
      <c r="T1034" s="1">
        <v>2.352941176471</v>
      </c>
      <c r="U1034" s="1">
        <v>0.392156862745</v>
      </c>
      <c r="V1034" s="1">
        <v>0.78431372549</v>
      </c>
      <c r="W1034" s="15" t="s">
        <v>160</v>
      </c>
    </row>
    <row r="1035" spans="4:23" x14ac:dyDescent="0.2">
      <c r="D1035" s="59"/>
      <c r="E1035" s="5" t="s">
        <v>89</v>
      </c>
      <c r="F1035" s="51" t="s">
        <v>623</v>
      </c>
      <c r="G1035" s="4">
        <v>434</v>
      </c>
      <c r="H1035" s="10">
        <v>44.930875576037003</v>
      </c>
      <c r="I1035" s="1">
        <v>13.824884792627</v>
      </c>
      <c r="J1035" s="1">
        <v>25.576036866359001</v>
      </c>
      <c r="K1035" s="1">
        <v>0.23041474654399999</v>
      </c>
      <c r="L1035" s="1">
        <v>4.147465437788</v>
      </c>
      <c r="M1035" s="1">
        <v>0.46082949308799998</v>
      </c>
      <c r="N1035" s="1">
        <v>0.23041474654399999</v>
      </c>
      <c r="O1035" s="1">
        <v>0.46082949308799998</v>
      </c>
      <c r="P1035" s="1">
        <v>55.069124423962997</v>
      </c>
      <c r="Q1035" s="1">
        <v>28.801843317972001</v>
      </c>
      <c r="R1035" s="1">
        <v>21.658986175115</v>
      </c>
      <c r="S1035" s="1">
        <v>0.23041474654399999</v>
      </c>
      <c r="T1035" s="1">
        <v>2.3041474654380001</v>
      </c>
      <c r="U1035" s="1">
        <v>0.46082949308799998</v>
      </c>
      <c r="V1035" s="1">
        <v>1.6129032258060001</v>
      </c>
      <c r="W1035" s="15" t="s">
        <v>160</v>
      </c>
    </row>
    <row r="1036" spans="4:23" x14ac:dyDescent="0.2">
      <c r="D1036" s="59"/>
      <c r="E1036" s="5" t="s">
        <v>23</v>
      </c>
      <c r="F1036" s="51" t="s">
        <v>624</v>
      </c>
      <c r="G1036" s="4">
        <v>9</v>
      </c>
      <c r="H1036" s="10">
        <v>22.222222222222001</v>
      </c>
      <c r="I1036" s="2" t="s">
        <v>160</v>
      </c>
      <c r="J1036" s="1">
        <v>22.222222222222001</v>
      </c>
      <c r="K1036" s="2" t="s">
        <v>160</v>
      </c>
      <c r="L1036" s="2" t="s">
        <v>160</v>
      </c>
      <c r="M1036" s="2" t="s">
        <v>160</v>
      </c>
      <c r="N1036" s="2" t="s">
        <v>160</v>
      </c>
      <c r="O1036" s="2" t="s">
        <v>160</v>
      </c>
      <c r="P1036" s="1">
        <v>77.777777777777999</v>
      </c>
      <c r="Q1036" s="1">
        <v>33.333333333333002</v>
      </c>
      <c r="R1036" s="1">
        <v>22.222222222222001</v>
      </c>
      <c r="S1036" s="2" t="s">
        <v>160</v>
      </c>
      <c r="T1036" s="1">
        <v>11.111111111111001</v>
      </c>
      <c r="U1036" s="1">
        <v>11.111111111111001</v>
      </c>
      <c r="V1036" s="2" t="s">
        <v>160</v>
      </c>
      <c r="W1036" s="15" t="s">
        <v>160</v>
      </c>
    </row>
    <row r="1037" spans="4:23" ht="26" x14ac:dyDescent="0.2">
      <c r="D1037" s="59"/>
      <c r="E1037" s="5" t="s">
        <v>90</v>
      </c>
      <c r="F1037" s="51" t="s">
        <v>623</v>
      </c>
      <c r="G1037" s="4">
        <v>345</v>
      </c>
      <c r="H1037" s="10">
        <v>45.507246376811999</v>
      </c>
      <c r="I1037" s="1">
        <v>10.724637681159001</v>
      </c>
      <c r="J1037" s="1">
        <v>27.826086956522001</v>
      </c>
      <c r="K1037" s="1">
        <v>0.289855072464</v>
      </c>
      <c r="L1037" s="1">
        <v>4.0579710144929999</v>
      </c>
      <c r="M1037" s="1">
        <v>1.1594202898549999</v>
      </c>
      <c r="N1037" s="1">
        <v>1.1594202898549999</v>
      </c>
      <c r="O1037" s="1">
        <v>0.289855072464</v>
      </c>
      <c r="P1037" s="1">
        <v>54.492753623188001</v>
      </c>
      <c r="Q1037" s="1">
        <v>24.637681159420001</v>
      </c>
      <c r="R1037" s="1">
        <v>22.028985507245999</v>
      </c>
      <c r="S1037" s="1">
        <v>0.57971014492799999</v>
      </c>
      <c r="T1037" s="1">
        <v>5.5072463768119997</v>
      </c>
      <c r="U1037" s="1">
        <v>0.57971014492799999</v>
      </c>
      <c r="V1037" s="1">
        <v>0.57971014492799999</v>
      </c>
      <c r="W1037" s="8">
        <v>0.57971014492799999</v>
      </c>
    </row>
    <row r="1038" spans="4:23" ht="26" x14ac:dyDescent="0.2">
      <c r="D1038" s="58" t="s">
        <v>91</v>
      </c>
      <c r="E1038" s="7" t="s">
        <v>92</v>
      </c>
      <c r="F1038" s="50" t="s">
        <v>623</v>
      </c>
      <c r="G1038" s="6">
        <v>70</v>
      </c>
      <c r="H1038" s="14">
        <v>48.571428571429003</v>
      </c>
      <c r="I1038" s="3">
        <v>10</v>
      </c>
      <c r="J1038" s="3">
        <v>35.714285714286</v>
      </c>
      <c r="K1038" s="9" t="s">
        <v>160</v>
      </c>
      <c r="L1038" s="3">
        <v>1.4285714285710001</v>
      </c>
      <c r="M1038" s="9" t="s">
        <v>160</v>
      </c>
      <c r="N1038" s="3">
        <v>1.4285714285710001</v>
      </c>
      <c r="O1038" s="9" t="s">
        <v>160</v>
      </c>
      <c r="P1038" s="3">
        <v>51.428571428570997</v>
      </c>
      <c r="Q1038" s="3">
        <v>20</v>
      </c>
      <c r="R1038" s="3">
        <v>27.142857142857</v>
      </c>
      <c r="S1038" s="9" t="s">
        <v>160</v>
      </c>
      <c r="T1038" s="3">
        <v>4.2857142857139996</v>
      </c>
      <c r="U1038" s="9" t="s">
        <v>160</v>
      </c>
      <c r="V1038" s="9" t="s">
        <v>160</v>
      </c>
      <c r="W1038" s="19" t="s">
        <v>160</v>
      </c>
    </row>
    <row r="1039" spans="4:23" ht="39" x14ac:dyDescent="0.2">
      <c r="D1039" s="59"/>
      <c r="E1039" s="5" t="s">
        <v>93</v>
      </c>
      <c r="F1039" s="51" t="s">
        <v>623</v>
      </c>
      <c r="G1039" s="4">
        <v>430</v>
      </c>
      <c r="H1039" s="10">
        <v>51.627906976744001</v>
      </c>
      <c r="I1039" s="1">
        <v>10.697674418605001</v>
      </c>
      <c r="J1039" s="1">
        <v>34.186046511628</v>
      </c>
      <c r="K1039" s="1">
        <v>0.46511627907000003</v>
      </c>
      <c r="L1039" s="1">
        <v>3.9534883720930001</v>
      </c>
      <c r="M1039" s="1">
        <v>0.93023255814000005</v>
      </c>
      <c r="N1039" s="1">
        <v>0.93023255814000005</v>
      </c>
      <c r="O1039" s="1">
        <v>0.46511627907000003</v>
      </c>
      <c r="P1039" s="1">
        <v>48.372093023255999</v>
      </c>
      <c r="Q1039" s="1">
        <v>20.697674418605001</v>
      </c>
      <c r="R1039" s="1">
        <v>21.627906976744001</v>
      </c>
      <c r="S1039" s="1">
        <v>0.23255813953500001</v>
      </c>
      <c r="T1039" s="1">
        <v>4.8837209302330002</v>
      </c>
      <c r="U1039" s="1">
        <v>0.23255813953500001</v>
      </c>
      <c r="V1039" s="1">
        <v>0.46511627907000003</v>
      </c>
      <c r="W1039" s="8">
        <v>0.23255813953500001</v>
      </c>
    </row>
    <row r="1040" spans="4:23" ht="39" x14ac:dyDescent="0.2">
      <c r="D1040" s="59"/>
      <c r="E1040" s="5" t="s">
        <v>94</v>
      </c>
      <c r="F1040" s="51" t="s">
        <v>623</v>
      </c>
      <c r="G1040" s="4">
        <v>824</v>
      </c>
      <c r="H1040" s="10">
        <v>46.359223300971003</v>
      </c>
      <c r="I1040" s="1">
        <v>13.228155339805999</v>
      </c>
      <c r="J1040" s="1">
        <v>27.669902912621001</v>
      </c>
      <c r="K1040" s="1">
        <v>0.24271844660200001</v>
      </c>
      <c r="L1040" s="1">
        <v>3.398058252427</v>
      </c>
      <c r="M1040" s="1">
        <v>0.728155339806</v>
      </c>
      <c r="N1040" s="1">
        <v>0.728155339806</v>
      </c>
      <c r="O1040" s="1">
        <v>0.364077669903</v>
      </c>
      <c r="P1040" s="1">
        <v>53.640776699028997</v>
      </c>
      <c r="Q1040" s="1">
        <v>25.728155339806001</v>
      </c>
      <c r="R1040" s="1">
        <v>22.694174757281999</v>
      </c>
      <c r="S1040" s="1">
        <v>0.24271844660200001</v>
      </c>
      <c r="T1040" s="1">
        <v>3.7621359223300002</v>
      </c>
      <c r="U1040" s="1">
        <v>0.364077669903</v>
      </c>
      <c r="V1040" s="1">
        <v>0.60679611650499998</v>
      </c>
      <c r="W1040" s="8">
        <v>0.24271844660200001</v>
      </c>
    </row>
    <row r="1041" spans="4:23" ht="39" x14ac:dyDescent="0.2">
      <c r="D1041" s="59"/>
      <c r="E1041" s="5" t="s">
        <v>95</v>
      </c>
      <c r="F1041" s="51" t="s">
        <v>623</v>
      </c>
      <c r="G1041" s="4">
        <v>593</v>
      </c>
      <c r="H1041" s="10">
        <v>50.758853288364001</v>
      </c>
      <c r="I1041" s="1">
        <v>12.141652613828001</v>
      </c>
      <c r="J1041" s="1">
        <v>32.715008431702998</v>
      </c>
      <c r="K1041" s="1">
        <v>0.33726812816200002</v>
      </c>
      <c r="L1041" s="1">
        <v>3.7099494097810002</v>
      </c>
      <c r="M1041" s="1">
        <v>0.67453625632400005</v>
      </c>
      <c r="N1041" s="1">
        <v>1.0118043844860001</v>
      </c>
      <c r="O1041" s="1">
        <v>0.16863406408100001</v>
      </c>
      <c r="P1041" s="1">
        <v>49.241146711635999</v>
      </c>
      <c r="Q1041" s="1">
        <v>21.416526138279998</v>
      </c>
      <c r="R1041" s="1">
        <v>23.102866779088998</v>
      </c>
      <c r="S1041" s="1">
        <v>0.16863406408100001</v>
      </c>
      <c r="T1041" s="1">
        <v>3.5413153457000002</v>
      </c>
      <c r="U1041" s="1">
        <v>0.16863406408100001</v>
      </c>
      <c r="V1041" s="1">
        <v>0.50590219224300004</v>
      </c>
      <c r="W1041" s="8">
        <v>0.33726812816200002</v>
      </c>
    </row>
    <row r="1042" spans="4:23" ht="39" x14ac:dyDescent="0.2">
      <c r="D1042" s="59"/>
      <c r="E1042" s="5" t="s">
        <v>96</v>
      </c>
      <c r="F1042" s="51" t="s">
        <v>623</v>
      </c>
      <c r="G1042" s="4">
        <v>261</v>
      </c>
      <c r="H1042" s="10">
        <v>54.022988505747001</v>
      </c>
      <c r="I1042" s="1">
        <v>18.390804597700999</v>
      </c>
      <c r="J1042" s="1">
        <v>29.501915708812</v>
      </c>
      <c r="K1042" s="1">
        <v>0.76628352490399998</v>
      </c>
      <c r="L1042" s="1">
        <v>3.065134099617</v>
      </c>
      <c r="M1042" s="1">
        <v>0.76628352490399998</v>
      </c>
      <c r="N1042" s="1">
        <v>0.76628352490399998</v>
      </c>
      <c r="O1042" s="1">
        <v>0.76628352490399998</v>
      </c>
      <c r="P1042" s="1">
        <v>45.977011494252999</v>
      </c>
      <c r="Q1042" s="1">
        <v>22.222222222222001</v>
      </c>
      <c r="R1042" s="1">
        <v>18.773946360153001</v>
      </c>
      <c r="S1042" s="1">
        <v>0.76628352490399998</v>
      </c>
      <c r="T1042" s="1">
        <v>3.8314176245209999</v>
      </c>
      <c r="U1042" s="1">
        <v>0.38314176245199999</v>
      </c>
      <c r="V1042" s="2" t="s">
        <v>160</v>
      </c>
      <c r="W1042" s="15" t="s">
        <v>160</v>
      </c>
    </row>
    <row r="1043" spans="4:23" ht="39" x14ac:dyDescent="0.2">
      <c r="D1043" s="59"/>
      <c r="E1043" s="5" t="s">
        <v>97</v>
      </c>
      <c r="F1043" s="51" t="s">
        <v>623</v>
      </c>
      <c r="G1043" s="4">
        <v>63</v>
      </c>
      <c r="H1043" s="10">
        <v>66.666666666666998</v>
      </c>
      <c r="I1043" s="1">
        <v>12.698412698413</v>
      </c>
      <c r="J1043" s="1">
        <v>44.444444444444002</v>
      </c>
      <c r="K1043" s="2" t="s">
        <v>160</v>
      </c>
      <c r="L1043" s="1">
        <v>3.1746031746029999</v>
      </c>
      <c r="M1043" s="1">
        <v>1.587301587302</v>
      </c>
      <c r="N1043" s="1">
        <v>1.587301587302</v>
      </c>
      <c r="O1043" s="1">
        <v>3.1746031746029999</v>
      </c>
      <c r="P1043" s="1">
        <v>33.333333333333002</v>
      </c>
      <c r="Q1043" s="1">
        <v>17.460317460317</v>
      </c>
      <c r="R1043" s="1">
        <v>11.111111111111001</v>
      </c>
      <c r="S1043" s="2" t="s">
        <v>160</v>
      </c>
      <c r="T1043" s="1">
        <v>3.1746031746029999</v>
      </c>
      <c r="U1043" s="2" t="s">
        <v>160</v>
      </c>
      <c r="V1043" s="2" t="s">
        <v>160</v>
      </c>
      <c r="W1043" s="8">
        <v>1.587301587302</v>
      </c>
    </row>
    <row r="1044" spans="4:23" ht="39" x14ac:dyDescent="0.2">
      <c r="D1044" s="59"/>
      <c r="E1044" s="5" t="s">
        <v>98</v>
      </c>
      <c r="F1044" s="51" t="s">
        <v>623</v>
      </c>
      <c r="G1044" s="4">
        <v>345</v>
      </c>
      <c r="H1044" s="10">
        <v>58.260869565217</v>
      </c>
      <c r="I1044" s="1">
        <v>14.782608695652</v>
      </c>
      <c r="J1044" s="1">
        <v>37.101449275362</v>
      </c>
      <c r="K1044" s="1">
        <v>0.57971014492799999</v>
      </c>
      <c r="L1044" s="1">
        <v>3.4782608695650001</v>
      </c>
      <c r="M1044" s="1">
        <v>0.57971014492799999</v>
      </c>
      <c r="N1044" s="1">
        <v>1.449275362319</v>
      </c>
      <c r="O1044" s="1">
        <v>0.289855072464</v>
      </c>
      <c r="P1044" s="1">
        <v>41.739130434783</v>
      </c>
      <c r="Q1044" s="1">
        <v>17.101449275362</v>
      </c>
      <c r="R1044" s="1">
        <v>20</v>
      </c>
      <c r="S1044" s="1">
        <v>0.289855072464</v>
      </c>
      <c r="T1044" s="1">
        <v>3.4782608695650001</v>
      </c>
      <c r="U1044" s="1">
        <v>0.289855072464</v>
      </c>
      <c r="V1044" s="1">
        <v>0.289855072464</v>
      </c>
      <c r="W1044" s="8">
        <v>0.289855072464</v>
      </c>
    </row>
    <row r="1045" spans="4:23" ht="39" x14ac:dyDescent="0.2">
      <c r="D1045" s="59"/>
      <c r="E1045" s="5" t="s">
        <v>99</v>
      </c>
      <c r="F1045" s="51" t="s">
        <v>623</v>
      </c>
      <c r="G1045" s="4">
        <v>202</v>
      </c>
      <c r="H1045" s="10">
        <v>60.891089108910997</v>
      </c>
      <c r="I1045" s="1">
        <v>11.881188118812</v>
      </c>
      <c r="J1045" s="1">
        <v>41.089108910890999</v>
      </c>
      <c r="K1045" s="1">
        <v>0.99009900990099997</v>
      </c>
      <c r="L1045" s="1">
        <v>5.4455445544550001</v>
      </c>
      <c r="M1045" s="1">
        <v>0.99009900990099997</v>
      </c>
      <c r="N1045" s="1">
        <v>0.49504950495</v>
      </c>
      <c r="O1045" s="2" t="s">
        <v>160</v>
      </c>
      <c r="P1045" s="1">
        <v>39.108910891089003</v>
      </c>
      <c r="Q1045" s="1">
        <v>18.811881188118999</v>
      </c>
      <c r="R1045" s="1">
        <v>16.831683168316999</v>
      </c>
      <c r="S1045" s="2" t="s">
        <v>160</v>
      </c>
      <c r="T1045" s="1">
        <v>2.970297029703</v>
      </c>
      <c r="U1045" s="2" t="s">
        <v>160</v>
      </c>
      <c r="V1045" s="1">
        <v>0.49504950495</v>
      </c>
      <c r="W1045" s="15" t="s">
        <v>160</v>
      </c>
    </row>
    <row r="1046" spans="4:23" x14ac:dyDescent="0.2">
      <c r="D1046" s="59"/>
      <c r="E1046" s="5" t="s">
        <v>100</v>
      </c>
      <c r="F1046" s="51" t="s">
        <v>623</v>
      </c>
      <c r="G1046" s="4">
        <v>143</v>
      </c>
      <c r="H1046" s="10">
        <v>38.461538461537998</v>
      </c>
      <c r="I1046" s="1">
        <v>13.986013986013999</v>
      </c>
      <c r="J1046" s="1">
        <v>18.181818181817999</v>
      </c>
      <c r="K1046" s="2" t="s">
        <v>160</v>
      </c>
      <c r="L1046" s="1">
        <v>3.4965034965030002</v>
      </c>
      <c r="M1046" s="1">
        <v>1.398601398601</v>
      </c>
      <c r="N1046" s="1">
        <v>0.69930069930100003</v>
      </c>
      <c r="O1046" s="1">
        <v>0.69930069930100003</v>
      </c>
      <c r="P1046" s="1">
        <v>61.538461538462002</v>
      </c>
      <c r="Q1046" s="1">
        <v>37.062937062937003</v>
      </c>
      <c r="R1046" s="1">
        <v>14.685314685314999</v>
      </c>
      <c r="S1046" s="1">
        <v>0.69930069930100003</v>
      </c>
      <c r="T1046" s="1">
        <v>2.797202797203</v>
      </c>
      <c r="U1046" s="1">
        <v>2.0979020979020002</v>
      </c>
      <c r="V1046" s="1">
        <v>4.1958041958040004</v>
      </c>
      <c r="W1046" s="15" t="s">
        <v>160</v>
      </c>
    </row>
    <row r="1047" spans="4:23" x14ac:dyDescent="0.2">
      <c r="D1047" s="59"/>
      <c r="E1047" s="5" t="s">
        <v>23</v>
      </c>
      <c r="F1047" s="51" t="s">
        <v>624</v>
      </c>
      <c r="G1047" s="4">
        <v>5</v>
      </c>
      <c r="H1047" s="10">
        <v>20</v>
      </c>
      <c r="I1047" s="1">
        <v>20</v>
      </c>
      <c r="J1047" s="2" t="s">
        <v>160</v>
      </c>
      <c r="K1047" s="2" t="s">
        <v>160</v>
      </c>
      <c r="L1047" s="2" t="s">
        <v>160</v>
      </c>
      <c r="M1047" s="2" t="s">
        <v>160</v>
      </c>
      <c r="N1047" s="2" t="s">
        <v>160</v>
      </c>
      <c r="O1047" s="2" t="s">
        <v>160</v>
      </c>
      <c r="P1047" s="1">
        <v>80</v>
      </c>
      <c r="Q1047" s="1">
        <v>40</v>
      </c>
      <c r="R1047" s="1">
        <v>40</v>
      </c>
      <c r="S1047" s="2" t="s">
        <v>160</v>
      </c>
      <c r="T1047" s="2" t="s">
        <v>160</v>
      </c>
      <c r="U1047" s="2" t="s">
        <v>160</v>
      </c>
      <c r="V1047" s="2" t="s">
        <v>160</v>
      </c>
      <c r="W1047" s="15" t="s">
        <v>160</v>
      </c>
    </row>
    <row r="1048" spans="4:23" ht="26" x14ac:dyDescent="0.2">
      <c r="D1048" s="59"/>
      <c r="E1048" s="5" t="s">
        <v>101</v>
      </c>
      <c r="F1048" s="51" t="s">
        <v>623</v>
      </c>
      <c r="G1048" s="4">
        <v>883</v>
      </c>
      <c r="H1048" s="10">
        <v>46.545866364665997</v>
      </c>
      <c r="I1048" s="1">
        <v>13.250283125708</v>
      </c>
      <c r="J1048" s="1">
        <v>27.859569648924001</v>
      </c>
      <c r="K1048" s="1">
        <v>0.22650056625100001</v>
      </c>
      <c r="L1048" s="1">
        <v>3.3975084937709998</v>
      </c>
      <c r="M1048" s="1">
        <v>0.67950169875400002</v>
      </c>
      <c r="N1048" s="1">
        <v>0.79275198187999996</v>
      </c>
      <c r="O1048" s="1">
        <v>0.33975084937700001</v>
      </c>
      <c r="P1048" s="1">
        <v>53.454133635334003</v>
      </c>
      <c r="Q1048" s="1">
        <v>25.368063420159</v>
      </c>
      <c r="R1048" s="1">
        <v>23.103057757643999</v>
      </c>
      <c r="S1048" s="1">
        <v>0.22650056625100001</v>
      </c>
      <c r="T1048" s="1">
        <v>3.6240090600229999</v>
      </c>
      <c r="U1048" s="1">
        <v>0.33975084937700001</v>
      </c>
      <c r="V1048" s="1">
        <v>0.56625141562900005</v>
      </c>
      <c r="W1048" s="8">
        <v>0.22650056625100001</v>
      </c>
    </row>
    <row r="1049" spans="4:23" ht="26" x14ac:dyDescent="0.2">
      <c r="D1049" s="59"/>
      <c r="E1049" s="5" t="s">
        <v>102</v>
      </c>
      <c r="F1049" s="51" t="s">
        <v>623</v>
      </c>
      <c r="G1049" s="4">
        <v>453</v>
      </c>
      <c r="H1049" s="10">
        <v>55.629139072847998</v>
      </c>
      <c r="I1049" s="1">
        <v>15.894039735099</v>
      </c>
      <c r="J1049" s="1">
        <v>33.554083885209998</v>
      </c>
      <c r="K1049" s="1">
        <v>0.441501103753</v>
      </c>
      <c r="L1049" s="1">
        <v>3.5320088300219998</v>
      </c>
      <c r="M1049" s="1">
        <v>0.66225165562900001</v>
      </c>
      <c r="N1049" s="1">
        <v>1.103752759382</v>
      </c>
      <c r="O1049" s="1">
        <v>0.441501103753</v>
      </c>
      <c r="P1049" s="1">
        <v>44.370860927152002</v>
      </c>
      <c r="Q1049" s="1">
        <v>18.543046357615999</v>
      </c>
      <c r="R1049" s="1">
        <v>21.192052980132001</v>
      </c>
      <c r="S1049" s="1">
        <v>0.441501103753</v>
      </c>
      <c r="T1049" s="1">
        <v>3.5320088300219998</v>
      </c>
      <c r="U1049" s="1">
        <v>0.22075055187600001</v>
      </c>
      <c r="V1049" s="1">
        <v>0.22075055187600001</v>
      </c>
      <c r="W1049" s="8">
        <v>0.22075055187600001</v>
      </c>
    </row>
    <row r="1050" spans="4:23" x14ac:dyDescent="0.2">
      <c r="D1050" s="58" t="s">
        <v>103</v>
      </c>
      <c r="E1050" s="7" t="s">
        <v>104</v>
      </c>
      <c r="F1050" s="50" t="s">
        <v>623</v>
      </c>
      <c r="G1050" s="6">
        <v>265</v>
      </c>
      <c r="H1050" s="14">
        <v>48.301886792452997</v>
      </c>
      <c r="I1050" s="3">
        <v>7.1698113207549996</v>
      </c>
      <c r="J1050" s="3">
        <v>35.094339622642003</v>
      </c>
      <c r="K1050" s="9" t="s">
        <v>160</v>
      </c>
      <c r="L1050" s="3">
        <v>3.396226415094</v>
      </c>
      <c r="M1050" s="3">
        <v>1.5094339622640001</v>
      </c>
      <c r="N1050" s="3">
        <v>0.75471698113200003</v>
      </c>
      <c r="O1050" s="3">
        <v>0.37735849056600002</v>
      </c>
      <c r="P1050" s="3">
        <v>51.698113207547003</v>
      </c>
      <c r="Q1050" s="3">
        <v>26.792452830188999</v>
      </c>
      <c r="R1050" s="3">
        <v>20.377358490565999</v>
      </c>
      <c r="S1050" s="3">
        <v>0.37735849056600002</v>
      </c>
      <c r="T1050" s="3">
        <v>3.0188679245280001</v>
      </c>
      <c r="U1050" s="9" t="s">
        <v>160</v>
      </c>
      <c r="V1050" s="3">
        <v>0.37735849056600002</v>
      </c>
      <c r="W1050" s="13">
        <v>0.75471698113200003</v>
      </c>
    </row>
    <row r="1051" spans="4:23" x14ac:dyDescent="0.2">
      <c r="D1051" s="59"/>
      <c r="E1051" s="5" t="s">
        <v>105</v>
      </c>
      <c r="F1051" s="51" t="s">
        <v>623</v>
      </c>
      <c r="G1051" s="4">
        <v>314</v>
      </c>
      <c r="H1051" s="10">
        <v>46.815286624203999</v>
      </c>
      <c r="I1051" s="1">
        <v>14.649681528662001</v>
      </c>
      <c r="J1051" s="1">
        <v>27.707006369426999</v>
      </c>
      <c r="K1051" s="1">
        <v>0.63694267515900005</v>
      </c>
      <c r="L1051" s="1">
        <v>3.184713375796</v>
      </c>
      <c r="M1051" s="1">
        <v>0.31847133758000001</v>
      </c>
      <c r="N1051" s="2" t="s">
        <v>160</v>
      </c>
      <c r="O1051" s="1">
        <v>0.31847133758000001</v>
      </c>
      <c r="P1051" s="1">
        <v>53.184713375796001</v>
      </c>
      <c r="Q1051" s="1">
        <v>24.84076433121</v>
      </c>
      <c r="R1051" s="1">
        <v>22.611464968153001</v>
      </c>
      <c r="S1051" s="1">
        <v>0.63694267515900005</v>
      </c>
      <c r="T1051" s="1">
        <v>3.184713375796</v>
      </c>
      <c r="U1051" s="1">
        <v>0.95541401273899995</v>
      </c>
      <c r="V1051" s="1">
        <v>0.95541401273899995</v>
      </c>
      <c r="W1051" s="15" t="s">
        <v>160</v>
      </c>
    </row>
    <row r="1052" spans="4:23" x14ac:dyDescent="0.2">
      <c r="D1052" s="59"/>
      <c r="E1052" s="5" t="s">
        <v>106</v>
      </c>
      <c r="F1052" s="51" t="s">
        <v>623</v>
      </c>
      <c r="G1052" s="4">
        <v>333</v>
      </c>
      <c r="H1052" s="10">
        <v>42.642642642642997</v>
      </c>
      <c r="I1052" s="1">
        <v>13.213213213213001</v>
      </c>
      <c r="J1052" s="1">
        <v>22.822822822822999</v>
      </c>
      <c r="K1052" s="2" t="s">
        <v>160</v>
      </c>
      <c r="L1052" s="1">
        <v>3.6036036036039998</v>
      </c>
      <c r="M1052" s="1">
        <v>0.90090090090099995</v>
      </c>
      <c r="N1052" s="1">
        <v>1.8018018018019999</v>
      </c>
      <c r="O1052" s="1">
        <v>0.30030030029999999</v>
      </c>
      <c r="P1052" s="1">
        <v>57.357357357357003</v>
      </c>
      <c r="Q1052" s="1">
        <v>28.528528528529002</v>
      </c>
      <c r="R1052" s="1">
        <v>22.822822822822999</v>
      </c>
      <c r="S1052" s="2" t="s">
        <v>160</v>
      </c>
      <c r="T1052" s="1">
        <v>3.6036036036039998</v>
      </c>
      <c r="U1052" s="1">
        <v>0.60060060060099996</v>
      </c>
      <c r="V1052" s="1">
        <v>1.8018018018019999</v>
      </c>
      <c r="W1052" s="15" t="s">
        <v>160</v>
      </c>
    </row>
    <row r="1053" spans="4:23" x14ac:dyDescent="0.2">
      <c r="D1053" s="59"/>
      <c r="E1053" s="5" t="s">
        <v>107</v>
      </c>
      <c r="F1053" s="51" t="s">
        <v>623</v>
      </c>
      <c r="G1053" s="4">
        <v>108</v>
      </c>
      <c r="H1053" s="10">
        <v>37.037037037037003</v>
      </c>
      <c r="I1053" s="1">
        <v>22.222222222222001</v>
      </c>
      <c r="J1053" s="1">
        <v>12.037037037037001</v>
      </c>
      <c r="K1053" s="2" t="s">
        <v>160</v>
      </c>
      <c r="L1053" s="1">
        <v>2.7777777777780002</v>
      </c>
      <c r="M1053" s="2" t="s">
        <v>160</v>
      </c>
      <c r="N1053" s="2" t="s">
        <v>160</v>
      </c>
      <c r="O1053" s="2" t="s">
        <v>160</v>
      </c>
      <c r="P1053" s="1">
        <v>62.962962962962997</v>
      </c>
      <c r="Q1053" s="1">
        <v>35.185185185184999</v>
      </c>
      <c r="R1053" s="1">
        <v>20.370370370370001</v>
      </c>
      <c r="S1053" s="2" t="s">
        <v>160</v>
      </c>
      <c r="T1053" s="1">
        <v>5.5555555555560003</v>
      </c>
      <c r="U1053" s="1">
        <v>0.92592592592599998</v>
      </c>
      <c r="V1053" s="1">
        <v>0.92592592592599998</v>
      </c>
      <c r="W1053" s="15" t="s">
        <v>160</v>
      </c>
    </row>
    <row r="1054" spans="4:23" x14ac:dyDescent="0.2">
      <c r="D1054" s="59"/>
      <c r="E1054" s="5" t="s">
        <v>108</v>
      </c>
      <c r="F1054" s="51" t="s">
        <v>624</v>
      </c>
      <c r="G1054" s="4">
        <v>21</v>
      </c>
      <c r="H1054" s="10">
        <v>52.380952380952003</v>
      </c>
      <c r="I1054" s="1">
        <v>23.809523809523998</v>
      </c>
      <c r="J1054" s="1">
        <v>19.047619047619001</v>
      </c>
      <c r="K1054" s="2" t="s">
        <v>160</v>
      </c>
      <c r="L1054" s="1">
        <v>4.7619047619049999</v>
      </c>
      <c r="M1054" s="2" t="s">
        <v>160</v>
      </c>
      <c r="N1054" s="2" t="s">
        <v>160</v>
      </c>
      <c r="O1054" s="1">
        <v>4.7619047619049999</v>
      </c>
      <c r="P1054" s="1">
        <v>47.619047619047997</v>
      </c>
      <c r="Q1054" s="1">
        <v>19.047619047619001</v>
      </c>
      <c r="R1054" s="1">
        <v>28.571428571428999</v>
      </c>
      <c r="S1054" s="2" t="s">
        <v>160</v>
      </c>
      <c r="T1054" s="2" t="s">
        <v>160</v>
      </c>
      <c r="U1054" s="2" t="s">
        <v>160</v>
      </c>
      <c r="V1054" s="2" t="s">
        <v>160</v>
      </c>
      <c r="W1054" s="15" t="s">
        <v>160</v>
      </c>
    </row>
    <row r="1055" spans="4:23" x14ac:dyDescent="0.2">
      <c r="D1055" s="59"/>
      <c r="E1055" s="5" t="s">
        <v>23</v>
      </c>
      <c r="F1055" s="51" t="s">
        <v>624</v>
      </c>
      <c r="G1055" s="4">
        <v>2</v>
      </c>
      <c r="H1055" s="10">
        <v>50</v>
      </c>
      <c r="I1055" s="1">
        <v>50</v>
      </c>
      <c r="J1055" s="2" t="s">
        <v>160</v>
      </c>
      <c r="K1055" s="2" t="s">
        <v>160</v>
      </c>
      <c r="L1055" s="2" t="s">
        <v>160</v>
      </c>
      <c r="M1055" s="2" t="s">
        <v>160</v>
      </c>
      <c r="N1055" s="2" t="s">
        <v>160</v>
      </c>
      <c r="O1055" s="2" t="s">
        <v>160</v>
      </c>
      <c r="P1055" s="1">
        <v>50</v>
      </c>
      <c r="Q1055" s="2" t="s">
        <v>160</v>
      </c>
      <c r="R1055" s="1">
        <v>50</v>
      </c>
      <c r="S1055" s="2" t="s">
        <v>160</v>
      </c>
      <c r="T1055" s="2" t="s">
        <v>160</v>
      </c>
      <c r="U1055" s="2" t="s">
        <v>160</v>
      </c>
      <c r="V1055" s="2" t="s">
        <v>160</v>
      </c>
      <c r="W1055" s="15" t="s">
        <v>160</v>
      </c>
    </row>
    <row r="1056" spans="4:23" x14ac:dyDescent="0.2">
      <c r="D1056" s="59"/>
      <c r="E1056" s="5" t="s">
        <v>109</v>
      </c>
      <c r="F1056" s="51" t="s">
        <v>623</v>
      </c>
      <c r="G1056" s="4">
        <v>579</v>
      </c>
      <c r="H1056" s="10">
        <v>47.495682210707997</v>
      </c>
      <c r="I1056" s="1">
        <v>11.226252158895001</v>
      </c>
      <c r="J1056" s="1">
        <v>31.088082901553999</v>
      </c>
      <c r="K1056" s="1">
        <v>0.34542314335099999</v>
      </c>
      <c r="L1056" s="1">
        <v>3.2815198618310002</v>
      </c>
      <c r="M1056" s="1">
        <v>0.86355785837700005</v>
      </c>
      <c r="N1056" s="1">
        <v>0.34542314335099999</v>
      </c>
      <c r="O1056" s="1">
        <v>0.34542314335099999</v>
      </c>
      <c r="P1056" s="1">
        <v>52.504317789292003</v>
      </c>
      <c r="Q1056" s="1">
        <v>25.73402417962</v>
      </c>
      <c r="R1056" s="1">
        <v>21.588946459412998</v>
      </c>
      <c r="S1056" s="1">
        <v>0.51813471502599995</v>
      </c>
      <c r="T1056" s="1">
        <v>3.1088082901549998</v>
      </c>
      <c r="U1056" s="1">
        <v>0.51813471502599995</v>
      </c>
      <c r="V1056" s="1">
        <v>0.69084628670100001</v>
      </c>
      <c r="W1056" s="8">
        <v>0.34542314335099999</v>
      </c>
    </row>
    <row r="1057" spans="4:23" x14ac:dyDescent="0.2">
      <c r="D1057" s="59"/>
      <c r="E1057" s="5" t="s">
        <v>110</v>
      </c>
      <c r="F1057" s="51" t="s">
        <v>623</v>
      </c>
      <c r="G1057" s="4">
        <v>129</v>
      </c>
      <c r="H1057" s="10">
        <v>39.534883720929997</v>
      </c>
      <c r="I1057" s="1">
        <v>22.480620155038999</v>
      </c>
      <c r="J1057" s="1">
        <v>13.178294573643001</v>
      </c>
      <c r="K1057" s="2" t="s">
        <v>160</v>
      </c>
      <c r="L1057" s="1">
        <v>3.1007751937979999</v>
      </c>
      <c r="M1057" s="2" t="s">
        <v>160</v>
      </c>
      <c r="N1057" s="2" t="s">
        <v>160</v>
      </c>
      <c r="O1057" s="1">
        <v>0.77519379845000003</v>
      </c>
      <c r="P1057" s="1">
        <v>60.465116279070003</v>
      </c>
      <c r="Q1057" s="1">
        <v>32.558139534883999</v>
      </c>
      <c r="R1057" s="1">
        <v>21.705426356589001</v>
      </c>
      <c r="S1057" s="2" t="s">
        <v>160</v>
      </c>
      <c r="T1057" s="1">
        <v>4.6511627906979998</v>
      </c>
      <c r="U1057" s="1">
        <v>0.77519379845000003</v>
      </c>
      <c r="V1057" s="1">
        <v>0.77519379845000003</v>
      </c>
      <c r="W1057" s="15" t="s">
        <v>160</v>
      </c>
    </row>
    <row r="1058" spans="4:23" x14ac:dyDescent="0.2">
      <c r="D1058" s="58" t="s">
        <v>111</v>
      </c>
      <c r="E1058" s="7" t="s">
        <v>112</v>
      </c>
      <c r="F1058" s="50" t="s">
        <v>623</v>
      </c>
      <c r="G1058" s="6">
        <v>192</v>
      </c>
      <c r="H1058" s="14">
        <v>59.375</v>
      </c>
      <c r="I1058" s="3">
        <v>17.1875</v>
      </c>
      <c r="J1058" s="3">
        <v>32.8125</v>
      </c>
      <c r="K1058" s="9" t="s">
        <v>160</v>
      </c>
      <c r="L1058" s="3">
        <v>6.25</v>
      </c>
      <c r="M1058" s="3">
        <v>1.5625</v>
      </c>
      <c r="N1058" s="3">
        <v>1.041666666667</v>
      </c>
      <c r="O1058" s="3">
        <v>0.52083333333299997</v>
      </c>
      <c r="P1058" s="3">
        <v>40.625</v>
      </c>
      <c r="Q1058" s="3">
        <v>18.229166666666998</v>
      </c>
      <c r="R1058" s="3">
        <v>16.666666666666998</v>
      </c>
      <c r="S1058" s="3">
        <v>1.041666666667</v>
      </c>
      <c r="T1058" s="3">
        <v>4.166666666667</v>
      </c>
      <c r="U1058" s="9" t="s">
        <v>160</v>
      </c>
      <c r="V1058" s="3">
        <v>0.52083333333299997</v>
      </c>
      <c r="W1058" s="19" t="s">
        <v>160</v>
      </c>
    </row>
    <row r="1059" spans="4:23" ht="26" x14ac:dyDescent="0.2">
      <c r="D1059" s="59"/>
      <c r="E1059" s="5" t="s">
        <v>113</v>
      </c>
      <c r="F1059" s="51" t="s">
        <v>623</v>
      </c>
      <c r="G1059" s="4">
        <v>149</v>
      </c>
      <c r="H1059" s="10">
        <v>48.993288590604003</v>
      </c>
      <c r="I1059" s="1">
        <v>12.080536912752001</v>
      </c>
      <c r="J1059" s="1">
        <v>28.859060402685</v>
      </c>
      <c r="K1059" s="2" t="s">
        <v>160</v>
      </c>
      <c r="L1059" s="1">
        <v>4.0268456375839996</v>
      </c>
      <c r="M1059" s="1">
        <v>2.0134228187919998</v>
      </c>
      <c r="N1059" s="1">
        <v>2.0134228187919998</v>
      </c>
      <c r="O1059" s="2" t="s">
        <v>160</v>
      </c>
      <c r="P1059" s="1">
        <v>51.006711409395997</v>
      </c>
      <c r="Q1059" s="1">
        <v>26.845637583893001</v>
      </c>
      <c r="R1059" s="1">
        <v>17.449664429529999</v>
      </c>
      <c r="S1059" s="1">
        <v>0.67114093959700005</v>
      </c>
      <c r="T1059" s="1">
        <v>4.6979865771810001</v>
      </c>
      <c r="U1059" s="2" t="s">
        <v>160</v>
      </c>
      <c r="V1059" s="1">
        <v>1.342281879195</v>
      </c>
      <c r="W1059" s="15" t="s">
        <v>160</v>
      </c>
    </row>
    <row r="1060" spans="4:23" x14ac:dyDescent="0.2">
      <c r="D1060" s="59"/>
      <c r="E1060" s="5" t="s">
        <v>114</v>
      </c>
      <c r="F1060" s="51" t="s">
        <v>623</v>
      </c>
      <c r="G1060" s="4">
        <v>530</v>
      </c>
      <c r="H1060" s="10">
        <v>49.433962264150999</v>
      </c>
      <c r="I1060" s="1">
        <v>13.396226415094</v>
      </c>
      <c r="J1060" s="1">
        <v>30.377358490565999</v>
      </c>
      <c r="K1060" s="1">
        <v>0.37735849056600002</v>
      </c>
      <c r="L1060" s="1">
        <v>3.5849056603770002</v>
      </c>
      <c r="M1060" s="1">
        <v>1.1320754716979999</v>
      </c>
      <c r="N1060" s="1">
        <v>0.56603773584899997</v>
      </c>
      <c r="O1060" s="2" t="s">
        <v>160</v>
      </c>
      <c r="P1060" s="1">
        <v>50.566037735849001</v>
      </c>
      <c r="Q1060" s="1">
        <v>24.716981132074999</v>
      </c>
      <c r="R1060" s="1">
        <v>21.698113207546999</v>
      </c>
      <c r="S1060" s="1">
        <v>0.18867924528300001</v>
      </c>
      <c r="T1060" s="1">
        <v>2.6415094339620002</v>
      </c>
      <c r="U1060" s="1">
        <v>0.56603773584899997</v>
      </c>
      <c r="V1060" s="1">
        <v>0.37735849056600002</v>
      </c>
      <c r="W1060" s="8">
        <v>0.37735849056600002</v>
      </c>
    </row>
    <row r="1061" spans="4:23" x14ac:dyDescent="0.2">
      <c r="D1061" s="59"/>
      <c r="E1061" s="5" t="s">
        <v>115</v>
      </c>
      <c r="F1061" s="51" t="s">
        <v>623</v>
      </c>
      <c r="G1061" s="4">
        <v>225</v>
      </c>
      <c r="H1061" s="10">
        <v>51.555555555555998</v>
      </c>
      <c r="I1061" s="1">
        <v>11.555555555555999</v>
      </c>
      <c r="J1061" s="1">
        <v>32.444444444444002</v>
      </c>
      <c r="K1061" s="1">
        <v>0.444444444444</v>
      </c>
      <c r="L1061" s="1">
        <v>4</v>
      </c>
      <c r="M1061" s="1">
        <v>1.7777777777779999</v>
      </c>
      <c r="N1061" s="1">
        <v>0.88888888888899997</v>
      </c>
      <c r="O1061" s="1">
        <v>0.444444444444</v>
      </c>
      <c r="P1061" s="1">
        <v>48.444444444444002</v>
      </c>
      <c r="Q1061" s="1">
        <v>21.333333333333002</v>
      </c>
      <c r="R1061" s="1">
        <v>22.666666666666998</v>
      </c>
      <c r="S1061" s="1">
        <v>0.444444444444</v>
      </c>
      <c r="T1061" s="1">
        <v>2.666666666667</v>
      </c>
      <c r="U1061" s="1">
        <v>0.444444444444</v>
      </c>
      <c r="V1061" s="1">
        <v>0.444444444444</v>
      </c>
      <c r="W1061" s="8">
        <v>0.444444444444</v>
      </c>
    </row>
    <row r="1062" spans="4:23" x14ac:dyDescent="0.2">
      <c r="D1062" s="59"/>
      <c r="E1062" s="5" t="s">
        <v>116</v>
      </c>
      <c r="F1062" s="51" t="s">
        <v>623</v>
      </c>
      <c r="G1062" s="4">
        <v>467</v>
      </c>
      <c r="H1062" s="10">
        <v>58.029978586723999</v>
      </c>
      <c r="I1062" s="1">
        <v>5.1391862955030003</v>
      </c>
      <c r="J1062" s="1">
        <v>47.96573875803</v>
      </c>
      <c r="K1062" s="1">
        <v>0.21413276231299999</v>
      </c>
      <c r="L1062" s="1">
        <v>2.9978586723770002</v>
      </c>
      <c r="M1062" s="1">
        <v>0.64239828693800005</v>
      </c>
      <c r="N1062" s="1">
        <v>0.428265524625</v>
      </c>
      <c r="O1062" s="1">
        <v>0.64239828693800005</v>
      </c>
      <c r="P1062" s="1">
        <v>41.970021413276001</v>
      </c>
      <c r="Q1062" s="1">
        <v>3.4261241970020002</v>
      </c>
      <c r="R1062" s="1">
        <v>34.475374732333997</v>
      </c>
      <c r="S1062" s="1">
        <v>0.428265524625</v>
      </c>
      <c r="T1062" s="1">
        <v>2.9978586723770002</v>
      </c>
      <c r="U1062" s="2" t="s">
        <v>160</v>
      </c>
      <c r="V1062" s="1">
        <v>0.64239828693800005</v>
      </c>
      <c r="W1062" s="15" t="s">
        <v>160</v>
      </c>
    </row>
    <row r="1063" spans="4:23" ht="26" x14ac:dyDescent="0.2">
      <c r="D1063" s="59"/>
      <c r="E1063" s="5" t="s">
        <v>117</v>
      </c>
      <c r="F1063" s="51" t="s">
        <v>623</v>
      </c>
      <c r="G1063" s="4">
        <v>732</v>
      </c>
      <c r="H1063" s="10">
        <v>40.573770491803003</v>
      </c>
      <c r="I1063" s="1">
        <v>8.8797814207649992</v>
      </c>
      <c r="J1063" s="1">
        <v>27.049180327868999</v>
      </c>
      <c r="K1063" s="2" t="s">
        <v>160</v>
      </c>
      <c r="L1063" s="1">
        <v>3.415300546448</v>
      </c>
      <c r="M1063" s="1">
        <v>0.68306010929000005</v>
      </c>
      <c r="N1063" s="1">
        <v>0.27322404371600001</v>
      </c>
      <c r="O1063" s="1">
        <v>0.27322404371600001</v>
      </c>
      <c r="P1063" s="1">
        <v>59.426229508196997</v>
      </c>
      <c r="Q1063" s="1">
        <v>28.005464480874</v>
      </c>
      <c r="R1063" s="1">
        <v>25.273224043715999</v>
      </c>
      <c r="S1063" s="1">
        <v>0.40983606557399999</v>
      </c>
      <c r="T1063" s="1">
        <v>4.0983606557380003</v>
      </c>
      <c r="U1063" s="1">
        <v>0.68306010929000005</v>
      </c>
      <c r="V1063" s="1">
        <v>0.95628415300500003</v>
      </c>
      <c r="W1063" s="15" t="s">
        <v>160</v>
      </c>
    </row>
    <row r="1064" spans="4:23" ht="26" x14ac:dyDescent="0.2">
      <c r="D1064" s="59"/>
      <c r="E1064" s="5" t="s">
        <v>118</v>
      </c>
      <c r="F1064" s="51" t="s">
        <v>623</v>
      </c>
      <c r="G1064" s="4">
        <v>662</v>
      </c>
      <c r="H1064" s="10">
        <v>43.051359516616003</v>
      </c>
      <c r="I1064" s="1">
        <v>12.990936555891</v>
      </c>
      <c r="J1064" s="1">
        <v>25.377643504531999</v>
      </c>
      <c r="K1064" s="1">
        <v>0.30211480362499998</v>
      </c>
      <c r="L1064" s="1">
        <v>2.2658610271900002</v>
      </c>
      <c r="M1064" s="1">
        <v>0.90634441087600004</v>
      </c>
      <c r="N1064" s="1">
        <v>0.75528700906299995</v>
      </c>
      <c r="O1064" s="1">
        <v>0.45317220543800002</v>
      </c>
      <c r="P1064" s="1">
        <v>56.948640483383997</v>
      </c>
      <c r="Q1064" s="1">
        <v>30.362537764350002</v>
      </c>
      <c r="R1064" s="1">
        <v>21.752265861026999</v>
      </c>
      <c r="S1064" s="1">
        <v>0.45317220543800002</v>
      </c>
      <c r="T1064" s="1">
        <v>3.3232628398789998</v>
      </c>
      <c r="U1064" s="1">
        <v>0.45317220543800002</v>
      </c>
      <c r="V1064" s="1">
        <v>0.45317220543800002</v>
      </c>
      <c r="W1064" s="8">
        <v>0.15105740181300001</v>
      </c>
    </row>
    <row r="1065" spans="4:23" ht="26" x14ac:dyDescent="0.2">
      <c r="D1065" s="59"/>
      <c r="E1065" s="5" t="s">
        <v>119</v>
      </c>
      <c r="F1065" s="51" t="s">
        <v>623</v>
      </c>
      <c r="G1065" s="4">
        <v>471</v>
      </c>
      <c r="H1065" s="10">
        <v>41.401273885350001</v>
      </c>
      <c r="I1065" s="1">
        <v>13.375796178344</v>
      </c>
      <c r="J1065" s="1">
        <v>24.628450106157</v>
      </c>
      <c r="K1065" s="1">
        <v>0.21231422505299999</v>
      </c>
      <c r="L1065" s="1">
        <v>2.123142250531</v>
      </c>
      <c r="M1065" s="1">
        <v>0.42462845010599998</v>
      </c>
      <c r="N1065" s="1">
        <v>0.42462845010599998</v>
      </c>
      <c r="O1065" s="1">
        <v>0.21231422505299999</v>
      </c>
      <c r="P1065" s="1">
        <v>58.598726114649999</v>
      </c>
      <c r="Q1065" s="1">
        <v>31.634819532908999</v>
      </c>
      <c r="R1065" s="1">
        <v>21.656050955413999</v>
      </c>
      <c r="S1065" s="1">
        <v>0.21231422505299999</v>
      </c>
      <c r="T1065" s="1">
        <v>3.6093418259019998</v>
      </c>
      <c r="U1065" s="1">
        <v>0.42462845010599998</v>
      </c>
      <c r="V1065" s="1">
        <v>0.63694267515900005</v>
      </c>
      <c r="W1065" s="8">
        <v>0.42462845010599998</v>
      </c>
    </row>
    <row r="1066" spans="4:23" ht="26" x14ac:dyDescent="0.2">
      <c r="D1066" s="59"/>
      <c r="E1066" s="5" t="s">
        <v>120</v>
      </c>
      <c r="F1066" s="51" t="s">
        <v>623</v>
      </c>
      <c r="G1066" s="4">
        <v>165</v>
      </c>
      <c r="H1066" s="10">
        <v>45.454545454544999</v>
      </c>
      <c r="I1066" s="1">
        <v>12.121212121212</v>
      </c>
      <c r="J1066" s="1">
        <v>27.272727272727</v>
      </c>
      <c r="K1066" s="2" t="s">
        <v>160</v>
      </c>
      <c r="L1066" s="1">
        <v>4.2424242424239997</v>
      </c>
      <c r="M1066" s="1">
        <v>0.60606060606099998</v>
      </c>
      <c r="N1066" s="1">
        <v>1.2121212121210001</v>
      </c>
      <c r="O1066" s="2" t="s">
        <v>160</v>
      </c>
      <c r="P1066" s="1">
        <v>54.545454545455001</v>
      </c>
      <c r="Q1066" s="1">
        <v>24.242424242424001</v>
      </c>
      <c r="R1066" s="1">
        <v>24.242424242424001</v>
      </c>
      <c r="S1066" s="1">
        <v>0.60606060606099998</v>
      </c>
      <c r="T1066" s="1">
        <v>4.2424242424239997</v>
      </c>
      <c r="U1066" s="1">
        <v>0.60606060606099998</v>
      </c>
      <c r="V1066" s="2" t="s">
        <v>160</v>
      </c>
      <c r="W1066" s="8">
        <v>0.60606060606099998</v>
      </c>
    </row>
    <row r="1067" spans="4:23" x14ac:dyDescent="0.2">
      <c r="D1067" s="59"/>
      <c r="E1067" s="5" t="s">
        <v>121</v>
      </c>
      <c r="F1067" s="51" t="s">
        <v>623</v>
      </c>
      <c r="G1067" s="4">
        <v>553</v>
      </c>
      <c r="H1067" s="10">
        <v>48.462929475587998</v>
      </c>
      <c r="I1067" s="1">
        <v>11.030741410488</v>
      </c>
      <c r="J1067" s="1">
        <v>32.188065099458001</v>
      </c>
      <c r="K1067" s="1">
        <v>0.18083182640100001</v>
      </c>
      <c r="L1067" s="1">
        <v>2.8933092224229999</v>
      </c>
      <c r="M1067" s="1">
        <v>1.2658227848100001</v>
      </c>
      <c r="N1067" s="1">
        <v>0.54249547920399999</v>
      </c>
      <c r="O1067" s="1">
        <v>0.361663652803</v>
      </c>
      <c r="P1067" s="1">
        <v>51.537070524412002</v>
      </c>
      <c r="Q1067" s="1">
        <v>22.061482820976</v>
      </c>
      <c r="R1067" s="1">
        <v>25.316455696203001</v>
      </c>
      <c r="S1067" s="1">
        <v>0.361663652803</v>
      </c>
      <c r="T1067" s="1">
        <v>2.8933092224229999</v>
      </c>
      <c r="U1067" s="1">
        <v>0.361663652803</v>
      </c>
      <c r="V1067" s="1">
        <v>0.361663652803</v>
      </c>
      <c r="W1067" s="8">
        <v>0.18083182640100001</v>
      </c>
    </row>
    <row r="1068" spans="4:23" x14ac:dyDescent="0.2">
      <c r="D1068" s="59"/>
      <c r="E1068" s="5" t="s">
        <v>122</v>
      </c>
      <c r="F1068" s="51" t="s">
        <v>623</v>
      </c>
      <c r="G1068" s="4">
        <v>471</v>
      </c>
      <c r="H1068" s="10">
        <v>43.736730360933997</v>
      </c>
      <c r="I1068" s="1">
        <v>11.889596602972</v>
      </c>
      <c r="J1068" s="1">
        <v>25.053078556262999</v>
      </c>
      <c r="K1068" s="1">
        <v>0.42462845010599998</v>
      </c>
      <c r="L1068" s="1">
        <v>3.3970276008489999</v>
      </c>
      <c r="M1068" s="1">
        <v>1.2738853503180001</v>
      </c>
      <c r="N1068" s="1">
        <v>1.4861995753720001</v>
      </c>
      <c r="O1068" s="1">
        <v>0.21231422505299999</v>
      </c>
      <c r="P1068" s="1">
        <v>56.263269639066003</v>
      </c>
      <c r="Q1068" s="1">
        <v>26.114649681528999</v>
      </c>
      <c r="R1068" s="1">
        <v>23.991507430997999</v>
      </c>
      <c r="S1068" s="1">
        <v>0.42462845010599998</v>
      </c>
      <c r="T1068" s="1">
        <v>4.0339702760079996</v>
      </c>
      <c r="U1068" s="1">
        <v>0.63694267515900005</v>
      </c>
      <c r="V1068" s="1">
        <v>0.63694267515900005</v>
      </c>
      <c r="W1068" s="8">
        <v>0.42462845010599998</v>
      </c>
    </row>
    <row r="1069" spans="4:23" x14ac:dyDescent="0.2">
      <c r="D1069" s="59"/>
      <c r="E1069" s="5" t="s">
        <v>123</v>
      </c>
      <c r="F1069" s="51" t="s">
        <v>623</v>
      </c>
      <c r="G1069" s="4">
        <v>275</v>
      </c>
      <c r="H1069" s="10">
        <v>53.090909090909001</v>
      </c>
      <c r="I1069" s="1">
        <v>14.181818181818</v>
      </c>
      <c r="J1069" s="1">
        <v>30.545454545455001</v>
      </c>
      <c r="K1069" s="1">
        <v>0.36363636363599999</v>
      </c>
      <c r="L1069" s="1">
        <v>5.4545454545450003</v>
      </c>
      <c r="M1069" s="1">
        <v>1.4545454545450001</v>
      </c>
      <c r="N1069" s="1">
        <v>1.090909090909</v>
      </c>
      <c r="O1069" s="2" t="s">
        <v>160</v>
      </c>
      <c r="P1069" s="1">
        <v>46.909090909090999</v>
      </c>
      <c r="Q1069" s="1">
        <v>21.818181818182001</v>
      </c>
      <c r="R1069" s="1">
        <v>20.727272727273</v>
      </c>
      <c r="S1069" s="1">
        <v>0.72727272727299996</v>
      </c>
      <c r="T1069" s="1">
        <v>2.5454545454550002</v>
      </c>
      <c r="U1069" s="1">
        <v>0.36363636363599999</v>
      </c>
      <c r="V1069" s="1">
        <v>0.72727272727299996</v>
      </c>
      <c r="W1069" s="15" t="s">
        <v>160</v>
      </c>
    </row>
    <row r="1070" spans="4:23" x14ac:dyDescent="0.2">
      <c r="D1070" s="59"/>
      <c r="E1070" s="5" t="s">
        <v>124</v>
      </c>
      <c r="F1070" s="51" t="s">
        <v>623</v>
      </c>
      <c r="G1070" s="4">
        <v>647</v>
      </c>
      <c r="H1070" s="10">
        <v>47.449768160742003</v>
      </c>
      <c r="I1070" s="1">
        <v>12.982998454404999</v>
      </c>
      <c r="J1070" s="1">
        <v>28.902627511592001</v>
      </c>
      <c r="K1070" s="1">
        <v>0.30911901081900001</v>
      </c>
      <c r="L1070" s="1">
        <v>3.4003091190110002</v>
      </c>
      <c r="M1070" s="1">
        <v>0.92735703245699996</v>
      </c>
      <c r="N1070" s="1">
        <v>0.77279752704799998</v>
      </c>
      <c r="O1070" s="1">
        <v>0.15455950540999999</v>
      </c>
      <c r="P1070" s="1">
        <v>52.550231839257997</v>
      </c>
      <c r="Q1070" s="1">
        <v>25.347758887171999</v>
      </c>
      <c r="R1070" s="1">
        <v>22.411128284389001</v>
      </c>
      <c r="S1070" s="1">
        <v>0.46367851622900003</v>
      </c>
      <c r="T1070" s="1">
        <v>2.782071097372</v>
      </c>
      <c r="U1070" s="1">
        <v>0.46367851622900003</v>
      </c>
      <c r="V1070" s="1">
        <v>0.77279752704799998</v>
      </c>
      <c r="W1070" s="8">
        <v>0.30911901081900001</v>
      </c>
    </row>
    <row r="1071" spans="4:23" x14ac:dyDescent="0.2">
      <c r="D1071" s="59"/>
      <c r="E1071" s="5" t="s">
        <v>125</v>
      </c>
      <c r="F1071" s="51" t="s">
        <v>623</v>
      </c>
      <c r="G1071" s="4">
        <v>249</v>
      </c>
      <c r="H1071" s="10">
        <v>44.176706827308998</v>
      </c>
      <c r="I1071" s="1">
        <v>12.048192771084</v>
      </c>
      <c r="J1071" s="1">
        <v>26.104417670682999</v>
      </c>
      <c r="K1071" s="1">
        <v>0.40160642570299998</v>
      </c>
      <c r="L1071" s="1">
        <v>4.0160642570279999</v>
      </c>
      <c r="M1071" s="1">
        <v>1.6064257028110001</v>
      </c>
      <c r="N1071" s="2" t="s">
        <v>160</v>
      </c>
      <c r="O1071" s="2" t="s">
        <v>160</v>
      </c>
      <c r="P1071" s="1">
        <v>55.823293172691002</v>
      </c>
      <c r="Q1071" s="1">
        <v>28.915662650601998</v>
      </c>
      <c r="R1071" s="1">
        <v>22.088353413655</v>
      </c>
      <c r="S1071" s="2" t="s">
        <v>160</v>
      </c>
      <c r="T1071" s="1">
        <v>2.8112449799200001</v>
      </c>
      <c r="U1071" s="1">
        <v>1.204819277108</v>
      </c>
      <c r="V1071" s="1">
        <v>0.80321285140599996</v>
      </c>
      <c r="W1071" s="15" t="s">
        <v>160</v>
      </c>
    </row>
    <row r="1072" spans="4:23" x14ac:dyDescent="0.2">
      <c r="D1072" s="59"/>
      <c r="E1072" s="5" t="s">
        <v>126</v>
      </c>
      <c r="F1072" s="51" t="s">
        <v>623</v>
      </c>
      <c r="G1072" s="4">
        <v>279</v>
      </c>
      <c r="H1072" s="10">
        <v>25.448028673835001</v>
      </c>
      <c r="I1072" s="1">
        <v>6.8100358422939999</v>
      </c>
      <c r="J1072" s="1">
        <v>15.770609318996</v>
      </c>
      <c r="K1072" s="2" t="s">
        <v>160</v>
      </c>
      <c r="L1072" s="1">
        <v>1.0752688172039999</v>
      </c>
      <c r="M1072" s="1">
        <v>0.71684587813599998</v>
      </c>
      <c r="N1072" s="1">
        <v>0.71684587813599998</v>
      </c>
      <c r="O1072" s="1">
        <v>0.35842293906799999</v>
      </c>
      <c r="P1072" s="1">
        <v>74.551971326165003</v>
      </c>
      <c r="Q1072" s="1">
        <v>35.125448028674001</v>
      </c>
      <c r="R1072" s="1">
        <v>31.541218637993001</v>
      </c>
      <c r="S1072" s="1">
        <v>0.71684587813599998</v>
      </c>
      <c r="T1072" s="1">
        <v>5.0179211469530003</v>
      </c>
      <c r="U1072" s="1">
        <v>1.0752688172039999</v>
      </c>
      <c r="V1072" s="1">
        <v>1.0752688172039999</v>
      </c>
      <c r="W1072" s="15" t="s">
        <v>160</v>
      </c>
    </row>
    <row r="1073" spans="4:23" ht="26" x14ac:dyDescent="0.2">
      <c r="D1073" s="59"/>
      <c r="E1073" s="5" t="s">
        <v>127</v>
      </c>
      <c r="F1073" s="51" t="s">
        <v>623</v>
      </c>
      <c r="G1073" s="4">
        <v>195</v>
      </c>
      <c r="H1073" s="10">
        <v>41.538461538462002</v>
      </c>
      <c r="I1073" s="1">
        <v>7.6923076923079998</v>
      </c>
      <c r="J1073" s="1">
        <v>28.205128205127998</v>
      </c>
      <c r="K1073" s="2" t="s">
        <v>160</v>
      </c>
      <c r="L1073" s="1">
        <v>4.1025641025640001</v>
      </c>
      <c r="M1073" s="1">
        <v>1.025641025641</v>
      </c>
      <c r="N1073" s="1">
        <v>0.51282051282100005</v>
      </c>
      <c r="O1073" s="2" t="s">
        <v>160</v>
      </c>
      <c r="P1073" s="1">
        <v>58.461538461537998</v>
      </c>
      <c r="Q1073" s="1">
        <v>27.692307692307999</v>
      </c>
      <c r="R1073" s="1">
        <v>25.641025641026001</v>
      </c>
      <c r="S1073" s="2" t="s">
        <v>160</v>
      </c>
      <c r="T1073" s="1">
        <v>4.1025641025640001</v>
      </c>
      <c r="U1073" s="1">
        <v>0.51282051282100005</v>
      </c>
      <c r="V1073" s="1">
        <v>0.51282051282100005</v>
      </c>
      <c r="W1073" s="15" t="s">
        <v>160</v>
      </c>
    </row>
    <row r="1074" spans="4:23" x14ac:dyDescent="0.2">
      <c r="D1074" s="59"/>
      <c r="E1074" s="5" t="s">
        <v>36</v>
      </c>
      <c r="F1074" s="51" t="s">
        <v>624</v>
      </c>
      <c r="G1074" s="4">
        <v>24</v>
      </c>
      <c r="H1074" s="10">
        <v>58.333333333333002</v>
      </c>
      <c r="I1074" s="1">
        <v>33.333333333333002</v>
      </c>
      <c r="J1074" s="1">
        <v>16.666666666666998</v>
      </c>
      <c r="K1074" s="2" t="s">
        <v>160</v>
      </c>
      <c r="L1074" s="1">
        <v>8.333333333333</v>
      </c>
      <c r="M1074" s="2" t="s">
        <v>160</v>
      </c>
      <c r="N1074" s="2" t="s">
        <v>160</v>
      </c>
      <c r="O1074" s="2" t="s">
        <v>160</v>
      </c>
      <c r="P1074" s="1">
        <v>41.666666666666998</v>
      </c>
      <c r="Q1074" s="1">
        <v>29.166666666666998</v>
      </c>
      <c r="R1074" s="1">
        <v>8.333333333333</v>
      </c>
      <c r="S1074" s="2" t="s">
        <v>160</v>
      </c>
      <c r="T1074" s="2" t="s">
        <v>160</v>
      </c>
      <c r="U1074" s="2" t="s">
        <v>160</v>
      </c>
      <c r="V1074" s="1">
        <v>4.166666666667</v>
      </c>
      <c r="W1074" s="15" t="s">
        <v>160</v>
      </c>
    </row>
    <row r="1075" spans="4:23" x14ac:dyDescent="0.2">
      <c r="D1075" s="59"/>
      <c r="E1075" s="5" t="s">
        <v>128</v>
      </c>
      <c r="F1075" s="51" t="s">
        <v>624</v>
      </c>
      <c r="G1075" s="4">
        <v>14</v>
      </c>
      <c r="H1075" s="10">
        <v>42.857142857143003</v>
      </c>
      <c r="I1075" s="1">
        <v>14.285714285714</v>
      </c>
      <c r="J1075" s="1">
        <v>21.428571428571001</v>
      </c>
      <c r="K1075" s="2" t="s">
        <v>160</v>
      </c>
      <c r="L1075" s="2" t="s">
        <v>160</v>
      </c>
      <c r="M1075" s="2" t="s">
        <v>160</v>
      </c>
      <c r="N1075" s="1">
        <v>7.1428571428570002</v>
      </c>
      <c r="O1075" s="2" t="s">
        <v>160</v>
      </c>
      <c r="P1075" s="1">
        <v>57.142857142856997</v>
      </c>
      <c r="Q1075" s="1">
        <v>28.571428571428999</v>
      </c>
      <c r="R1075" s="1">
        <v>14.285714285714</v>
      </c>
      <c r="S1075" s="2" t="s">
        <v>160</v>
      </c>
      <c r="T1075" s="2" t="s">
        <v>160</v>
      </c>
      <c r="U1075" s="2" t="s">
        <v>160</v>
      </c>
      <c r="V1075" s="1">
        <v>14.285714285714</v>
      </c>
      <c r="W1075" s="15" t="s">
        <v>160</v>
      </c>
    </row>
    <row r="1076" spans="4:23" x14ac:dyDescent="0.2">
      <c r="D1076" s="59"/>
      <c r="E1076" s="5" t="s">
        <v>23</v>
      </c>
      <c r="F1076" s="51" t="s">
        <v>624</v>
      </c>
      <c r="G1076" s="4">
        <v>4</v>
      </c>
      <c r="H1076" s="10">
        <v>50</v>
      </c>
      <c r="I1076" s="2" t="s">
        <v>160</v>
      </c>
      <c r="J1076" s="1">
        <v>50</v>
      </c>
      <c r="K1076" s="2" t="s">
        <v>160</v>
      </c>
      <c r="L1076" s="2" t="s">
        <v>160</v>
      </c>
      <c r="M1076" s="2" t="s">
        <v>160</v>
      </c>
      <c r="N1076" s="2" t="s">
        <v>160</v>
      </c>
      <c r="O1076" s="2" t="s">
        <v>160</v>
      </c>
      <c r="P1076" s="1">
        <v>50</v>
      </c>
      <c r="Q1076" s="1">
        <v>25</v>
      </c>
      <c r="R1076" s="2" t="s">
        <v>160</v>
      </c>
      <c r="S1076" s="2" t="s">
        <v>160</v>
      </c>
      <c r="T1076" s="1">
        <v>25</v>
      </c>
      <c r="U1076" s="2" t="s">
        <v>160</v>
      </c>
      <c r="V1076" s="2" t="s">
        <v>160</v>
      </c>
      <c r="W1076" s="15" t="s">
        <v>160</v>
      </c>
    </row>
    <row r="1077" spans="4:23" x14ac:dyDescent="0.2">
      <c r="D1077" s="58" t="s">
        <v>129</v>
      </c>
      <c r="E1077" s="7" t="s">
        <v>130</v>
      </c>
      <c r="F1077" s="50" t="s">
        <v>623</v>
      </c>
      <c r="G1077" s="6">
        <v>544</v>
      </c>
      <c r="H1077" s="14">
        <v>45.955882352941003</v>
      </c>
      <c r="I1077" s="3">
        <v>9.1911764705879992</v>
      </c>
      <c r="J1077" s="3">
        <v>31.433823529411999</v>
      </c>
      <c r="K1077" s="3">
        <v>0.183823529412</v>
      </c>
      <c r="L1077" s="3">
        <v>3.3088235294119999</v>
      </c>
      <c r="M1077" s="3">
        <v>0.73529411764700003</v>
      </c>
      <c r="N1077" s="3">
        <v>0.55147058823499995</v>
      </c>
      <c r="O1077" s="3">
        <v>0.55147058823499995</v>
      </c>
      <c r="P1077" s="3">
        <v>54.044117647058997</v>
      </c>
      <c r="Q1077" s="3">
        <v>25.919117647059</v>
      </c>
      <c r="R1077" s="3">
        <v>23.161764705882</v>
      </c>
      <c r="S1077" s="3">
        <v>0.36764705882400001</v>
      </c>
      <c r="T1077" s="3">
        <v>3.4926470588240002</v>
      </c>
      <c r="U1077" s="3">
        <v>0.183823529412</v>
      </c>
      <c r="V1077" s="3">
        <v>0.55147058823499995</v>
      </c>
      <c r="W1077" s="13">
        <v>0.36764705882400001</v>
      </c>
    </row>
    <row r="1078" spans="4:23" x14ac:dyDescent="0.2">
      <c r="D1078" s="59"/>
      <c r="E1078" s="5" t="s">
        <v>131</v>
      </c>
      <c r="F1078" s="51" t="s">
        <v>623</v>
      </c>
      <c r="G1078" s="4">
        <v>411</v>
      </c>
      <c r="H1078" s="10">
        <v>43.309002433090001</v>
      </c>
      <c r="I1078" s="1">
        <v>17.031630170315999</v>
      </c>
      <c r="J1078" s="1">
        <v>20.924574209246</v>
      </c>
      <c r="K1078" s="1">
        <v>0.24330900243299999</v>
      </c>
      <c r="L1078" s="1">
        <v>3.1630170316299999</v>
      </c>
      <c r="M1078" s="1">
        <v>0.97323600973199997</v>
      </c>
      <c r="N1078" s="1">
        <v>0.72992700729899995</v>
      </c>
      <c r="O1078" s="1">
        <v>0.24330900243299999</v>
      </c>
      <c r="P1078" s="1">
        <v>56.690997566909999</v>
      </c>
      <c r="Q1078" s="1">
        <v>29.197080291971002</v>
      </c>
      <c r="R1078" s="1">
        <v>21.167883211679001</v>
      </c>
      <c r="S1078" s="1">
        <v>0.24330900243299999</v>
      </c>
      <c r="T1078" s="1">
        <v>3.4063260340629999</v>
      </c>
      <c r="U1078" s="1">
        <v>0.97323600973199997</v>
      </c>
      <c r="V1078" s="1">
        <v>1.703163017032</v>
      </c>
      <c r="W1078" s="15" t="s">
        <v>160</v>
      </c>
    </row>
    <row r="1079" spans="4:23" x14ac:dyDescent="0.2">
      <c r="D1079" s="59"/>
      <c r="E1079" s="5" t="s">
        <v>132</v>
      </c>
      <c r="F1079" s="51" t="s">
        <v>623</v>
      </c>
      <c r="G1079" s="4">
        <v>65</v>
      </c>
      <c r="H1079" s="10">
        <v>41.538461538462002</v>
      </c>
      <c r="I1079" s="1">
        <v>18.461538461538002</v>
      </c>
      <c r="J1079" s="1">
        <v>16.923076923077002</v>
      </c>
      <c r="K1079" s="2" t="s">
        <v>160</v>
      </c>
      <c r="L1079" s="1">
        <v>3.0769230769229998</v>
      </c>
      <c r="M1079" s="2" t="s">
        <v>160</v>
      </c>
      <c r="N1079" s="1">
        <v>3.0769230769229998</v>
      </c>
      <c r="O1079" s="2" t="s">
        <v>160</v>
      </c>
      <c r="P1079" s="1">
        <v>58.461538461537998</v>
      </c>
      <c r="Q1079" s="1">
        <v>32.307692307692001</v>
      </c>
      <c r="R1079" s="1">
        <v>20</v>
      </c>
      <c r="S1079" s="2" t="s">
        <v>160</v>
      </c>
      <c r="T1079" s="1">
        <v>4.6153846153850004</v>
      </c>
      <c r="U1079" s="1">
        <v>1.538461538462</v>
      </c>
      <c r="V1079" s="2" t="s">
        <v>160</v>
      </c>
      <c r="W1079" s="15" t="s">
        <v>160</v>
      </c>
    </row>
    <row r="1080" spans="4:23" x14ac:dyDescent="0.2">
      <c r="D1080" s="59"/>
      <c r="E1080" s="5" t="s">
        <v>133</v>
      </c>
      <c r="F1080" s="51" t="s">
        <v>624</v>
      </c>
      <c r="G1080" s="4">
        <v>21</v>
      </c>
      <c r="H1080" s="10">
        <v>61.904761904761997</v>
      </c>
      <c r="I1080" s="1">
        <v>33.333333333333002</v>
      </c>
      <c r="J1080" s="1">
        <v>19.047619047619001</v>
      </c>
      <c r="K1080" s="2" t="s">
        <v>160</v>
      </c>
      <c r="L1080" s="1">
        <v>9.5238095238099998</v>
      </c>
      <c r="M1080" s="2" t="s">
        <v>160</v>
      </c>
      <c r="N1080" s="2" t="s">
        <v>160</v>
      </c>
      <c r="O1080" s="2" t="s">
        <v>160</v>
      </c>
      <c r="P1080" s="1">
        <v>38.095238095238003</v>
      </c>
      <c r="Q1080" s="1">
        <v>19.047619047619001</v>
      </c>
      <c r="R1080" s="1">
        <v>14.285714285714</v>
      </c>
      <c r="S1080" s="2" t="s">
        <v>160</v>
      </c>
      <c r="T1080" s="2" t="s">
        <v>160</v>
      </c>
      <c r="U1080" s="2" t="s">
        <v>160</v>
      </c>
      <c r="V1080" s="1">
        <v>4.7619047619049999</v>
      </c>
      <c r="W1080" s="15" t="s">
        <v>160</v>
      </c>
    </row>
    <row r="1081" spans="4:23" x14ac:dyDescent="0.2">
      <c r="D1081" s="59"/>
      <c r="E1081" s="5" t="s">
        <v>23</v>
      </c>
      <c r="F1081" s="51" t="s">
        <v>624</v>
      </c>
      <c r="G1081" s="4">
        <v>2</v>
      </c>
      <c r="H1081" s="10">
        <v>50</v>
      </c>
      <c r="I1081" s="2" t="s">
        <v>160</v>
      </c>
      <c r="J1081" s="1">
        <v>50</v>
      </c>
      <c r="K1081" s="2" t="s">
        <v>160</v>
      </c>
      <c r="L1081" s="2" t="s">
        <v>160</v>
      </c>
      <c r="M1081" s="2" t="s">
        <v>160</v>
      </c>
      <c r="N1081" s="2" t="s">
        <v>160</v>
      </c>
      <c r="O1081" s="2" t="s">
        <v>160</v>
      </c>
      <c r="P1081" s="1">
        <v>50</v>
      </c>
      <c r="Q1081" s="2" t="s">
        <v>160</v>
      </c>
      <c r="R1081" s="1">
        <v>50</v>
      </c>
      <c r="S1081" s="2" t="s">
        <v>160</v>
      </c>
      <c r="T1081" s="2" t="s">
        <v>160</v>
      </c>
      <c r="U1081" s="2" t="s">
        <v>160</v>
      </c>
      <c r="V1081" s="2" t="s">
        <v>160</v>
      </c>
      <c r="W1081" s="15" t="s">
        <v>160</v>
      </c>
    </row>
    <row r="1082" spans="4:23" x14ac:dyDescent="0.2">
      <c r="D1082" s="59"/>
      <c r="E1082" s="5" t="s">
        <v>134</v>
      </c>
      <c r="F1082" s="51" t="s">
        <v>623</v>
      </c>
      <c r="G1082" s="4">
        <v>955</v>
      </c>
      <c r="H1082" s="10">
        <v>44.816753926701999</v>
      </c>
      <c r="I1082" s="1">
        <v>12.565445026178001</v>
      </c>
      <c r="J1082" s="1">
        <v>26.910994764398001</v>
      </c>
      <c r="K1082" s="1">
        <v>0.20942408376999999</v>
      </c>
      <c r="L1082" s="1">
        <v>3.2460732984290002</v>
      </c>
      <c r="M1082" s="1">
        <v>0.83769633507899999</v>
      </c>
      <c r="N1082" s="1">
        <v>0.628272251309</v>
      </c>
      <c r="O1082" s="1">
        <v>0.418848167539</v>
      </c>
      <c r="P1082" s="1">
        <v>55.183246073298001</v>
      </c>
      <c r="Q1082" s="1">
        <v>27.329842931937002</v>
      </c>
      <c r="R1082" s="1">
        <v>22.303664921466002</v>
      </c>
      <c r="S1082" s="1">
        <v>0.31413612565400001</v>
      </c>
      <c r="T1082" s="1">
        <v>3.4554973821989998</v>
      </c>
      <c r="U1082" s="1">
        <v>0.52356020942399994</v>
      </c>
      <c r="V1082" s="1">
        <v>1.0471204188479999</v>
      </c>
      <c r="W1082" s="8">
        <v>0.20942408376999999</v>
      </c>
    </row>
    <row r="1083" spans="4:23" x14ac:dyDescent="0.2">
      <c r="D1083" s="59"/>
      <c r="E1083" s="5" t="s">
        <v>135</v>
      </c>
      <c r="F1083" s="51" t="s">
        <v>623</v>
      </c>
      <c r="G1083" s="4">
        <v>86</v>
      </c>
      <c r="H1083" s="10">
        <v>46.511627906976997</v>
      </c>
      <c r="I1083" s="1">
        <v>22.093023255814</v>
      </c>
      <c r="J1083" s="1">
        <v>17.441860465116001</v>
      </c>
      <c r="K1083" s="2" t="s">
        <v>160</v>
      </c>
      <c r="L1083" s="1">
        <v>4.6511627906979998</v>
      </c>
      <c r="M1083" s="2" t="s">
        <v>160</v>
      </c>
      <c r="N1083" s="1">
        <v>2.3255813953489999</v>
      </c>
      <c r="O1083" s="2" t="s">
        <v>160</v>
      </c>
      <c r="P1083" s="1">
        <v>53.488372093023003</v>
      </c>
      <c r="Q1083" s="1">
        <v>29.069767441860002</v>
      </c>
      <c r="R1083" s="1">
        <v>18.604651162791001</v>
      </c>
      <c r="S1083" s="2" t="s">
        <v>160</v>
      </c>
      <c r="T1083" s="1">
        <v>3.488372093023</v>
      </c>
      <c r="U1083" s="1">
        <v>1.1627906976739999</v>
      </c>
      <c r="V1083" s="1">
        <v>1.1627906976739999</v>
      </c>
      <c r="W1083" s="15" t="s">
        <v>160</v>
      </c>
    </row>
    <row r="1084" spans="4:23" x14ac:dyDescent="0.2">
      <c r="D1084" s="58" t="s">
        <v>136</v>
      </c>
      <c r="E1084" s="7" t="s">
        <v>137</v>
      </c>
      <c r="F1084" s="50" t="s">
        <v>623</v>
      </c>
      <c r="G1084" s="6">
        <v>421</v>
      </c>
      <c r="H1084" s="14">
        <v>42.517814726841003</v>
      </c>
      <c r="I1084" s="3">
        <v>14.726840855107</v>
      </c>
      <c r="J1084" s="3">
        <v>23.040380047506002</v>
      </c>
      <c r="K1084" s="3">
        <v>0.23752969121100001</v>
      </c>
      <c r="L1084" s="3">
        <v>2.375296912114</v>
      </c>
      <c r="M1084" s="3">
        <v>1.187648456057</v>
      </c>
      <c r="N1084" s="3">
        <v>0.950118764846</v>
      </c>
      <c r="O1084" s="9" t="s">
        <v>160</v>
      </c>
      <c r="P1084" s="3">
        <v>57.482185273158997</v>
      </c>
      <c r="Q1084" s="3">
        <v>30.641330166271</v>
      </c>
      <c r="R1084" s="3">
        <v>21.377672209025999</v>
      </c>
      <c r="S1084" s="3">
        <v>0.475059382423</v>
      </c>
      <c r="T1084" s="3">
        <v>3.3254156769600001</v>
      </c>
      <c r="U1084" s="3">
        <v>1.187648456057</v>
      </c>
      <c r="V1084" s="3">
        <v>0.475059382423</v>
      </c>
      <c r="W1084" s="19" t="s">
        <v>160</v>
      </c>
    </row>
    <row r="1085" spans="4:23" x14ac:dyDescent="0.2">
      <c r="D1085" s="59"/>
      <c r="E1085" s="5" t="s">
        <v>138</v>
      </c>
      <c r="F1085" s="51" t="s">
        <v>623</v>
      </c>
      <c r="G1085" s="4">
        <v>362</v>
      </c>
      <c r="H1085" s="10">
        <v>47.237569060772998</v>
      </c>
      <c r="I1085" s="1">
        <v>11.878453038673999</v>
      </c>
      <c r="J1085" s="1">
        <v>30.386740331492</v>
      </c>
      <c r="K1085" s="1">
        <v>0.276243093923</v>
      </c>
      <c r="L1085" s="1">
        <v>3.3149171270719999</v>
      </c>
      <c r="M1085" s="1">
        <v>0.55248618784500003</v>
      </c>
      <c r="N1085" s="1">
        <v>0.276243093923</v>
      </c>
      <c r="O1085" s="1">
        <v>0.55248618784500003</v>
      </c>
      <c r="P1085" s="1">
        <v>52.762430939227002</v>
      </c>
      <c r="Q1085" s="1">
        <v>25.690607734806999</v>
      </c>
      <c r="R1085" s="1">
        <v>20.994475138121999</v>
      </c>
      <c r="S1085" s="2" t="s">
        <v>160</v>
      </c>
      <c r="T1085" s="1">
        <v>3.3149171270719999</v>
      </c>
      <c r="U1085" s="2" t="s">
        <v>160</v>
      </c>
      <c r="V1085" s="1">
        <v>2.4861878453039998</v>
      </c>
      <c r="W1085" s="8">
        <v>0.276243093923</v>
      </c>
    </row>
    <row r="1086" spans="4:23" x14ac:dyDescent="0.2">
      <c r="D1086" s="59"/>
      <c r="E1086" s="5" t="s">
        <v>139</v>
      </c>
      <c r="F1086" s="51" t="s">
        <v>623</v>
      </c>
      <c r="G1086" s="4">
        <v>175</v>
      </c>
      <c r="H1086" s="10">
        <v>44.571428571429003</v>
      </c>
      <c r="I1086" s="1">
        <v>9.1428571428570002</v>
      </c>
      <c r="J1086" s="1">
        <v>26.285714285714</v>
      </c>
      <c r="K1086" s="2" t="s">
        <v>160</v>
      </c>
      <c r="L1086" s="1">
        <v>5.7142857142860004</v>
      </c>
      <c r="M1086" s="1">
        <v>0.57142857142900005</v>
      </c>
      <c r="N1086" s="1">
        <v>1.714285714286</v>
      </c>
      <c r="O1086" s="1">
        <v>1.142857142857</v>
      </c>
      <c r="P1086" s="1">
        <v>55.428571428570997</v>
      </c>
      <c r="Q1086" s="1">
        <v>23.428571428571001</v>
      </c>
      <c r="R1086" s="1">
        <v>26.285714285714</v>
      </c>
      <c r="S1086" s="1">
        <v>0.57142857142900005</v>
      </c>
      <c r="T1086" s="1">
        <v>4</v>
      </c>
      <c r="U1086" s="1">
        <v>0.57142857142900005</v>
      </c>
      <c r="V1086" s="2" t="s">
        <v>160</v>
      </c>
      <c r="W1086" s="8">
        <v>0.57142857142900005</v>
      </c>
    </row>
    <row r="1087" spans="4:23" x14ac:dyDescent="0.2">
      <c r="D1087" s="59"/>
      <c r="E1087" s="5" t="s">
        <v>128</v>
      </c>
      <c r="F1087" s="51" t="s">
        <v>623</v>
      </c>
      <c r="G1087" s="4">
        <v>60</v>
      </c>
      <c r="H1087" s="10">
        <v>38.333333333333002</v>
      </c>
      <c r="I1087" s="1">
        <v>18.333333333333002</v>
      </c>
      <c r="J1087" s="1">
        <v>18.333333333333002</v>
      </c>
      <c r="K1087" s="2" t="s">
        <v>160</v>
      </c>
      <c r="L1087" s="1">
        <v>1.666666666667</v>
      </c>
      <c r="M1087" s="2" t="s">
        <v>160</v>
      </c>
      <c r="N1087" s="2" t="s">
        <v>160</v>
      </c>
      <c r="O1087" s="2" t="s">
        <v>160</v>
      </c>
      <c r="P1087" s="1">
        <v>61.666666666666998</v>
      </c>
      <c r="Q1087" s="1">
        <v>30</v>
      </c>
      <c r="R1087" s="1">
        <v>26.666666666666998</v>
      </c>
      <c r="S1087" s="2" t="s">
        <v>160</v>
      </c>
      <c r="T1087" s="1">
        <v>5</v>
      </c>
      <c r="U1087" s="2" t="s">
        <v>160</v>
      </c>
      <c r="V1087" s="2" t="s">
        <v>160</v>
      </c>
      <c r="W1087" s="15" t="s">
        <v>160</v>
      </c>
    </row>
    <row r="1088" spans="4:23" x14ac:dyDescent="0.2">
      <c r="D1088" s="59"/>
      <c r="E1088" s="5" t="s">
        <v>23</v>
      </c>
      <c r="F1088" s="51" t="s">
        <v>624</v>
      </c>
      <c r="G1088" s="4">
        <v>25</v>
      </c>
      <c r="H1088" s="10">
        <v>72</v>
      </c>
      <c r="I1088" s="1">
        <v>28</v>
      </c>
      <c r="J1088" s="1">
        <v>36</v>
      </c>
      <c r="K1088" s="2" t="s">
        <v>160</v>
      </c>
      <c r="L1088" s="1">
        <v>8</v>
      </c>
      <c r="M1088" s="2" t="s">
        <v>160</v>
      </c>
      <c r="N1088" s="2" t="s">
        <v>160</v>
      </c>
      <c r="O1088" s="2" t="s">
        <v>160</v>
      </c>
      <c r="P1088" s="1">
        <v>28</v>
      </c>
      <c r="Q1088" s="1">
        <v>20</v>
      </c>
      <c r="R1088" s="1">
        <v>8</v>
      </c>
      <c r="S1088" s="2" t="s">
        <v>160</v>
      </c>
      <c r="T1088" s="2" t="s">
        <v>160</v>
      </c>
      <c r="U1088" s="2" t="s">
        <v>160</v>
      </c>
      <c r="V1088" s="2" t="s">
        <v>160</v>
      </c>
      <c r="W1088" s="15" t="s">
        <v>160</v>
      </c>
    </row>
    <row r="1089" spans="4:23" ht="26" x14ac:dyDescent="0.2">
      <c r="D1089" s="58" t="s">
        <v>140</v>
      </c>
      <c r="E1089" s="7" t="s">
        <v>141</v>
      </c>
      <c r="F1089" s="50" t="s">
        <v>624</v>
      </c>
      <c r="G1089" s="6">
        <v>12</v>
      </c>
      <c r="H1089" s="14">
        <v>50</v>
      </c>
      <c r="I1089" s="3">
        <v>25</v>
      </c>
      <c r="J1089" s="3">
        <v>16.666666666666998</v>
      </c>
      <c r="K1089" s="9" t="s">
        <v>160</v>
      </c>
      <c r="L1089" s="3">
        <v>8.333333333333</v>
      </c>
      <c r="M1089" s="9" t="s">
        <v>160</v>
      </c>
      <c r="N1089" s="9" t="s">
        <v>160</v>
      </c>
      <c r="O1089" s="9" t="s">
        <v>160</v>
      </c>
      <c r="P1089" s="3">
        <v>50</v>
      </c>
      <c r="Q1089" s="3">
        <v>16.666666666666998</v>
      </c>
      <c r="R1089" s="3">
        <v>25</v>
      </c>
      <c r="S1089" s="9" t="s">
        <v>160</v>
      </c>
      <c r="T1089" s="3">
        <v>8.333333333333</v>
      </c>
      <c r="U1089" s="9" t="s">
        <v>160</v>
      </c>
      <c r="V1089" s="9" t="s">
        <v>160</v>
      </c>
      <c r="W1089" s="19" t="s">
        <v>160</v>
      </c>
    </row>
    <row r="1090" spans="4:23" ht="26" x14ac:dyDescent="0.2">
      <c r="D1090" s="59"/>
      <c r="E1090" s="5" t="s">
        <v>142</v>
      </c>
      <c r="F1090" s="51" t="s">
        <v>623</v>
      </c>
      <c r="G1090" s="4">
        <v>87</v>
      </c>
      <c r="H1090" s="10">
        <v>54.022988505747001</v>
      </c>
      <c r="I1090" s="1">
        <v>17.241379310345</v>
      </c>
      <c r="J1090" s="1">
        <v>28.735632183907999</v>
      </c>
      <c r="K1090" s="2" t="s">
        <v>160</v>
      </c>
      <c r="L1090" s="1">
        <v>5.7471264367819996</v>
      </c>
      <c r="M1090" s="1">
        <v>1.149425287356</v>
      </c>
      <c r="N1090" s="2" t="s">
        <v>160</v>
      </c>
      <c r="O1090" s="1">
        <v>1.149425287356</v>
      </c>
      <c r="P1090" s="1">
        <v>45.977011494252999</v>
      </c>
      <c r="Q1090" s="1">
        <v>21.839080459769999</v>
      </c>
      <c r="R1090" s="1">
        <v>19.540229885056998</v>
      </c>
      <c r="S1090" s="1">
        <v>1.149425287356</v>
      </c>
      <c r="T1090" s="1">
        <v>2.2988505747130001</v>
      </c>
      <c r="U1090" s="1">
        <v>1.149425287356</v>
      </c>
      <c r="V1090" s="2" t="s">
        <v>160</v>
      </c>
      <c r="W1090" s="15" t="s">
        <v>160</v>
      </c>
    </row>
    <row r="1091" spans="4:23" ht="26" x14ac:dyDescent="0.2">
      <c r="D1091" s="59"/>
      <c r="E1091" s="5" t="s">
        <v>143</v>
      </c>
      <c r="F1091" s="51" t="s">
        <v>623</v>
      </c>
      <c r="G1091" s="4">
        <v>67</v>
      </c>
      <c r="H1091" s="10">
        <v>37.313432835820997</v>
      </c>
      <c r="I1091" s="1">
        <v>14.925373134328</v>
      </c>
      <c r="J1091" s="1">
        <v>17.910447761194</v>
      </c>
      <c r="K1091" s="2" t="s">
        <v>160</v>
      </c>
      <c r="L1091" s="1">
        <v>2.985074626866</v>
      </c>
      <c r="M1091" s="2" t="s">
        <v>160</v>
      </c>
      <c r="N1091" s="1">
        <v>1.492537313433</v>
      </c>
      <c r="O1091" s="2" t="s">
        <v>160</v>
      </c>
      <c r="P1091" s="1">
        <v>62.686567164179003</v>
      </c>
      <c r="Q1091" s="1">
        <v>29.850746268657002</v>
      </c>
      <c r="R1091" s="1">
        <v>23.880597014925002</v>
      </c>
      <c r="S1091" s="2" t="s">
        <v>160</v>
      </c>
      <c r="T1091" s="1">
        <v>5.9701492537309999</v>
      </c>
      <c r="U1091" s="1">
        <v>2.985074626866</v>
      </c>
      <c r="V1091" s="2" t="s">
        <v>160</v>
      </c>
      <c r="W1091" s="15" t="s">
        <v>160</v>
      </c>
    </row>
    <row r="1092" spans="4:23" ht="26" x14ac:dyDescent="0.2">
      <c r="D1092" s="59"/>
      <c r="E1092" s="5" t="s">
        <v>144</v>
      </c>
      <c r="F1092" s="51" t="s">
        <v>623</v>
      </c>
      <c r="G1092" s="4">
        <v>78</v>
      </c>
      <c r="H1092" s="10">
        <v>53.846153846154003</v>
      </c>
      <c r="I1092" s="1">
        <v>15.384615384615</v>
      </c>
      <c r="J1092" s="1">
        <v>29.487179487178999</v>
      </c>
      <c r="K1092" s="2" t="s">
        <v>160</v>
      </c>
      <c r="L1092" s="1">
        <v>7.6923076923079998</v>
      </c>
      <c r="M1092" s="2" t="s">
        <v>160</v>
      </c>
      <c r="N1092" s="1">
        <v>1.2820512820509999</v>
      </c>
      <c r="O1092" s="2" t="s">
        <v>160</v>
      </c>
      <c r="P1092" s="1">
        <v>46.153846153845997</v>
      </c>
      <c r="Q1092" s="1">
        <v>17.948717948717999</v>
      </c>
      <c r="R1092" s="1">
        <v>24.358974358973999</v>
      </c>
      <c r="S1092" s="2" t="s">
        <v>160</v>
      </c>
      <c r="T1092" s="1">
        <v>2.564102564103</v>
      </c>
      <c r="U1092" s="2" t="s">
        <v>160</v>
      </c>
      <c r="V1092" s="1">
        <v>1.2820512820509999</v>
      </c>
      <c r="W1092" s="15" t="s">
        <v>160</v>
      </c>
    </row>
    <row r="1093" spans="4:23" ht="26" x14ac:dyDescent="0.2">
      <c r="D1093" s="59"/>
      <c r="E1093" s="5" t="s">
        <v>145</v>
      </c>
      <c r="F1093" s="51" t="s">
        <v>623</v>
      </c>
      <c r="G1093" s="4">
        <v>735</v>
      </c>
      <c r="H1093" s="10">
        <v>42.857142857143003</v>
      </c>
      <c r="I1093" s="1">
        <v>12.108843537415</v>
      </c>
      <c r="J1093" s="1">
        <v>26.394557823128999</v>
      </c>
      <c r="K1093" s="1">
        <v>0.27210884353699999</v>
      </c>
      <c r="L1093" s="1">
        <v>2.5850340136050001</v>
      </c>
      <c r="M1093" s="1">
        <v>0.68027210884400002</v>
      </c>
      <c r="N1093" s="1">
        <v>0.408163265306</v>
      </c>
      <c r="O1093" s="1">
        <v>0.408163265306</v>
      </c>
      <c r="P1093" s="1">
        <v>57.142857142856997</v>
      </c>
      <c r="Q1093" s="1">
        <v>28.027210884354002</v>
      </c>
      <c r="R1093" s="1">
        <v>23.809523809523998</v>
      </c>
      <c r="S1093" s="1">
        <v>0.13605442176900001</v>
      </c>
      <c r="T1093" s="1">
        <v>3.8095238095239998</v>
      </c>
      <c r="U1093" s="1">
        <v>0.27210884353699999</v>
      </c>
      <c r="V1093" s="1">
        <v>0.95238095238099996</v>
      </c>
      <c r="W1093" s="8">
        <v>0.13605442176900001</v>
      </c>
    </row>
    <row r="1094" spans="4:23" ht="26" x14ac:dyDescent="0.2">
      <c r="D1094" s="59"/>
      <c r="E1094" s="5" t="s">
        <v>146</v>
      </c>
      <c r="F1094" s="51" t="s">
        <v>623</v>
      </c>
      <c r="G1094" s="4">
        <v>751</v>
      </c>
      <c r="H1094" s="10">
        <v>44.207723035952</v>
      </c>
      <c r="I1094" s="1">
        <v>12.649800266312001</v>
      </c>
      <c r="J1094" s="1">
        <v>27.296937416778</v>
      </c>
      <c r="K1094" s="1">
        <v>0.266311584554</v>
      </c>
      <c r="L1094" s="1">
        <v>2.3968042609850002</v>
      </c>
      <c r="M1094" s="1">
        <v>0.79893475366199995</v>
      </c>
      <c r="N1094" s="1">
        <v>0.39946737683099998</v>
      </c>
      <c r="O1094" s="1">
        <v>0.39946737683099998</v>
      </c>
      <c r="P1094" s="1">
        <v>55.792276964048</v>
      </c>
      <c r="Q1094" s="1">
        <v>27.829560585885002</v>
      </c>
      <c r="R1094" s="1">
        <v>22.902796271638</v>
      </c>
      <c r="S1094" s="1">
        <v>0.266311584554</v>
      </c>
      <c r="T1094" s="1">
        <v>3.3288948069240001</v>
      </c>
      <c r="U1094" s="1">
        <v>0.266311584554</v>
      </c>
      <c r="V1094" s="1">
        <v>1.065246338216</v>
      </c>
      <c r="W1094" s="8">
        <v>0.133155792277</v>
      </c>
    </row>
    <row r="1095" spans="4:23" ht="26" x14ac:dyDescent="0.2">
      <c r="D1095" s="59"/>
      <c r="E1095" s="5" t="s">
        <v>147</v>
      </c>
      <c r="F1095" s="51" t="s">
        <v>623</v>
      </c>
      <c r="G1095" s="4">
        <v>587</v>
      </c>
      <c r="H1095" s="10">
        <v>44.974446337308002</v>
      </c>
      <c r="I1095" s="1">
        <v>11.584327086882</v>
      </c>
      <c r="J1095" s="1">
        <v>29.642248722316999</v>
      </c>
      <c r="K1095" s="1">
        <v>0.17035775127800001</v>
      </c>
      <c r="L1095" s="1">
        <v>2.2146507666100002</v>
      </c>
      <c r="M1095" s="1">
        <v>0.51107325383299995</v>
      </c>
      <c r="N1095" s="1">
        <v>0.34071550255499999</v>
      </c>
      <c r="O1095" s="1">
        <v>0.51107325383299995</v>
      </c>
      <c r="P1095" s="1">
        <v>55.025553662691998</v>
      </c>
      <c r="Q1095" s="1">
        <v>26.405451448040999</v>
      </c>
      <c r="R1095" s="1">
        <v>23.679727427597999</v>
      </c>
      <c r="S1095" s="1">
        <v>0.34071550255499999</v>
      </c>
      <c r="T1095" s="1">
        <v>2.7257240204430002</v>
      </c>
      <c r="U1095" s="1">
        <v>0.68143100511099997</v>
      </c>
      <c r="V1095" s="1">
        <v>1.192504258944</v>
      </c>
      <c r="W1095" s="15" t="s">
        <v>160</v>
      </c>
    </row>
    <row r="1096" spans="4:23" x14ac:dyDescent="0.2">
      <c r="D1096" s="59"/>
      <c r="E1096" s="5" t="s">
        <v>148</v>
      </c>
      <c r="F1096" s="51" t="s">
        <v>623</v>
      </c>
      <c r="G1096" s="4">
        <v>187</v>
      </c>
      <c r="H1096" s="10">
        <v>54.010695187166</v>
      </c>
      <c r="I1096" s="1">
        <v>1.6042780748659999</v>
      </c>
      <c r="J1096" s="1">
        <v>42.245989304813001</v>
      </c>
      <c r="K1096" s="1">
        <v>1.069518716578</v>
      </c>
      <c r="L1096" s="1">
        <v>6.9518716577540003</v>
      </c>
      <c r="M1096" s="1">
        <v>1.069518716578</v>
      </c>
      <c r="N1096" s="1">
        <v>1.069518716578</v>
      </c>
      <c r="O1096" s="2" t="s">
        <v>160</v>
      </c>
      <c r="P1096" s="1">
        <v>45.989304812834</v>
      </c>
      <c r="Q1096" s="1">
        <v>9.0909090909089993</v>
      </c>
      <c r="R1096" s="1">
        <v>27.272727272727</v>
      </c>
      <c r="S1096" s="1">
        <v>1.069518716578</v>
      </c>
      <c r="T1096" s="1">
        <v>6.4171122994649998</v>
      </c>
      <c r="U1096" s="1">
        <v>0.53475935828900001</v>
      </c>
      <c r="V1096" s="1">
        <v>1.069518716578</v>
      </c>
      <c r="W1096" s="8">
        <v>0.53475935828900001</v>
      </c>
    </row>
    <row r="1097" spans="4:23" ht="26" x14ac:dyDescent="0.2">
      <c r="D1097" s="59"/>
      <c r="E1097" s="5" t="s">
        <v>149</v>
      </c>
      <c r="F1097" s="51" t="s">
        <v>623</v>
      </c>
      <c r="G1097" s="4">
        <v>75</v>
      </c>
      <c r="H1097" s="10">
        <v>45.333333333333002</v>
      </c>
      <c r="I1097" s="1">
        <v>18.666666666666998</v>
      </c>
      <c r="J1097" s="1">
        <v>24</v>
      </c>
      <c r="K1097" s="2" t="s">
        <v>160</v>
      </c>
      <c r="L1097" s="1">
        <v>1.333333333333</v>
      </c>
      <c r="M1097" s="1">
        <v>1.333333333333</v>
      </c>
      <c r="N1097" s="2" t="s">
        <v>160</v>
      </c>
      <c r="O1097" s="2" t="s">
        <v>160</v>
      </c>
      <c r="P1097" s="1">
        <v>54.666666666666998</v>
      </c>
      <c r="Q1097" s="1">
        <v>32</v>
      </c>
      <c r="R1097" s="1">
        <v>16</v>
      </c>
      <c r="S1097" s="2" t="s">
        <v>160</v>
      </c>
      <c r="T1097" s="1">
        <v>2.666666666667</v>
      </c>
      <c r="U1097" s="1">
        <v>1.333333333333</v>
      </c>
      <c r="V1097" s="1">
        <v>2.666666666667</v>
      </c>
      <c r="W1097" s="15" t="s">
        <v>160</v>
      </c>
    </row>
    <row r="1098" spans="4:23" ht="26" x14ac:dyDescent="0.2">
      <c r="D1098" s="59"/>
      <c r="E1098" s="5" t="s">
        <v>150</v>
      </c>
      <c r="F1098" s="51" t="s">
        <v>623</v>
      </c>
      <c r="G1098" s="4">
        <v>66</v>
      </c>
      <c r="H1098" s="10">
        <v>45.454545454544999</v>
      </c>
      <c r="I1098" s="1">
        <v>12.121212121212</v>
      </c>
      <c r="J1098" s="1">
        <v>30.303030303029999</v>
      </c>
      <c r="K1098" s="2" t="s">
        <v>160</v>
      </c>
      <c r="L1098" s="1">
        <v>3.0303030303030001</v>
      </c>
      <c r="M1098" s="2" t="s">
        <v>160</v>
      </c>
      <c r="N1098" s="2" t="s">
        <v>160</v>
      </c>
      <c r="O1098" s="2" t="s">
        <v>160</v>
      </c>
      <c r="P1098" s="1">
        <v>54.545454545455001</v>
      </c>
      <c r="Q1098" s="1">
        <v>21.212121212121001</v>
      </c>
      <c r="R1098" s="1">
        <v>22.727272727273</v>
      </c>
      <c r="S1098" s="2" t="s">
        <v>160</v>
      </c>
      <c r="T1098" s="1">
        <v>7.5757575757579998</v>
      </c>
      <c r="U1098" s="1">
        <v>1.5151515151520001</v>
      </c>
      <c r="V1098" s="1">
        <v>1.5151515151520001</v>
      </c>
      <c r="W1098" s="15" t="s">
        <v>160</v>
      </c>
    </row>
    <row r="1099" spans="4:23" ht="26" x14ac:dyDescent="0.2">
      <c r="D1099" s="59"/>
      <c r="E1099" s="5" t="s">
        <v>151</v>
      </c>
      <c r="F1099" s="51" t="s">
        <v>624</v>
      </c>
      <c r="G1099" s="4">
        <v>12</v>
      </c>
      <c r="H1099" s="10">
        <v>33.333333333333002</v>
      </c>
      <c r="I1099" s="1">
        <v>16.666666666666998</v>
      </c>
      <c r="J1099" s="1">
        <v>8.333333333333</v>
      </c>
      <c r="K1099" s="2" t="s">
        <v>160</v>
      </c>
      <c r="L1099" s="1">
        <v>8.333333333333</v>
      </c>
      <c r="M1099" s="2" t="s">
        <v>160</v>
      </c>
      <c r="N1099" s="2" t="s">
        <v>160</v>
      </c>
      <c r="O1099" s="2" t="s">
        <v>160</v>
      </c>
      <c r="P1099" s="1">
        <v>66.666666666666998</v>
      </c>
      <c r="Q1099" s="1">
        <v>50</v>
      </c>
      <c r="R1099" s="1">
        <v>8.333333333333</v>
      </c>
      <c r="S1099" s="2" t="s">
        <v>160</v>
      </c>
      <c r="T1099" s="1">
        <v>8.333333333333</v>
      </c>
      <c r="U1099" s="2" t="s">
        <v>160</v>
      </c>
      <c r="V1099" s="2" t="s">
        <v>160</v>
      </c>
      <c r="W1099" s="15" t="s">
        <v>160</v>
      </c>
    </row>
    <row r="1100" spans="4:23" ht="26" x14ac:dyDescent="0.2">
      <c r="D1100" s="59"/>
      <c r="E1100" s="5" t="s">
        <v>152</v>
      </c>
      <c r="F1100" s="51" t="s">
        <v>623</v>
      </c>
      <c r="G1100" s="4">
        <v>443</v>
      </c>
      <c r="H1100" s="10">
        <v>44.920993227990998</v>
      </c>
      <c r="I1100" s="1">
        <v>10.835214446953</v>
      </c>
      <c r="J1100" s="1">
        <v>29.796839729119998</v>
      </c>
      <c r="K1100" s="1">
        <v>0.45146726862300002</v>
      </c>
      <c r="L1100" s="1">
        <v>2.0316027088039998</v>
      </c>
      <c r="M1100" s="1">
        <v>0.90293453724600004</v>
      </c>
      <c r="N1100" s="1">
        <v>0.67720090293500002</v>
      </c>
      <c r="O1100" s="1">
        <v>0.225733634312</v>
      </c>
      <c r="P1100" s="1">
        <v>55.079006772009002</v>
      </c>
      <c r="Q1100" s="1">
        <v>27.765237020316</v>
      </c>
      <c r="R1100" s="1">
        <v>23.250564334086</v>
      </c>
      <c r="S1100" s="2" t="s">
        <v>160</v>
      </c>
      <c r="T1100" s="1">
        <v>2.9345372460500001</v>
      </c>
      <c r="U1100" s="1">
        <v>0.45146726862300002</v>
      </c>
      <c r="V1100" s="1">
        <v>0.45146726862300002</v>
      </c>
      <c r="W1100" s="8">
        <v>0.225733634312</v>
      </c>
    </row>
    <row r="1101" spans="4:23" x14ac:dyDescent="0.2">
      <c r="D1101" s="59"/>
      <c r="E1101" s="5" t="s">
        <v>153</v>
      </c>
      <c r="F1101" s="51" t="s">
        <v>623</v>
      </c>
      <c r="G1101" s="4">
        <v>80</v>
      </c>
      <c r="H1101" s="10">
        <v>37.5</v>
      </c>
      <c r="I1101" s="1">
        <v>7.5</v>
      </c>
      <c r="J1101" s="1">
        <v>26.25</v>
      </c>
      <c r="K1101" s="2" t="s">
        <v>160</v>
      </c>
      <c r="L1101" s="1">
        <v>2.5</v>
      </c>
      <c r="M1101" s="2" t="s">
        <v>160</v>
      </c>
      <c r="N1101" s="1">
        <v>1.25</v>
      </c>
      <c r="O1101" s="2" t="s">
        <v>160</v>
      </c>
      <c r="P1101" s="1">
        <v>62.5</v>
      </c>
      <c r="Q1101" s="1">
        <v>30</v>
      </c>
      <c r="R1101" s="1">
        <v>25</v>
      </c>
      <c r="S1101" s="2" t="s">
        <v>160</v>
      </c>
      <c r="T1101" s="1">
        <v>5</v>
      </c>
      <c r="U1101" s="1">
        <v>1.25</v>
      </c>
      <c r="V1101" s="1">
        <v>1.25</v>
      </c>
      <c r="W1101" s="15" t="s">
        <v>160</v>
      </c>
    </row>
    <row r="1102" spans="4:23" ht="26" x14ac:dyDescent="0.2">
      <c r="D1102" s="59"/>
      <c r="E1102" s="5" t="s">
        <v>154</v>
      </c>
      <c r="F1102" s="51" t="s">
        <v>623</v>
      </c>
      <c r="G1102" s="4">
        <v>123</v>
      </c>
      <c r="H1102" s="10">
        <v>49.593495934959002</v>
      </c>
      <c r="I1102" s="1">
        <v>15.447154471545</v>
      </c>
      <c r="J1102" s="1">
        <v>25.203252032519998</v>
      </c>
      <c r="K1102" s="2" t="s">
        <v>160</v>
      </c>
      <c r="L1102" s="1">
        <v>4.065040650407</v>
      </c>
      <c r="M1102" s="1">
        <v>1.6260162601629999</v>
      </c>
      <c r="N1102" s="1">
        <v>3.2520325203249998</v>
      </c>
      <c r="O1102" s="2" t="s">
        <v>160</v>
      </c>
      <c r="P1102" s="1">
        <v>50.406504065040998</v>
      </c>
      <c r="Q1102" s="1">
        <v>30.081300813007999</v>
      </c>
      <c r="R1102" s="1">
        <v>17.886178861788999</v>
      </c>
      <c r="S1102" s="2" t="s">
        <v>160</v>
      </c>
      <c r="T1102" s="1">
        <v>1.6260162601629999</v>
      </c>
      <c r="U1102" s="2" t="s">
        <v>160</v>
      </c>
      <c r="V1102" s="1">
        <v>0.81300813008100004</v>
      </c>
      <c r="W1102" s="15" t="s">
        <v>160</v>
      </c>
    </row>
    <row r="1103" spans="4:23" x14ac:dyDescent="0.2">
      <c r="D1103" s="59"/>
      <c r="E1103" s="5" t="s">
        <v>23</v>
      </c>
      <c r="F1103" s="51" t="s">
        <v>624</v>
      </c>
      <c r="G1103" s="4">
        <v>10</v>
      </c>
      <c r="H1103" s="10">
        <v>60</v>
      </c>
      <c r="I1103" s="1">
        <v>30</v>
      </c>
      <c r="J1103" s="1">
        <v>20</v>
      </c>
      <c r="K1103" s="2" t="s">
        <v>160</v>
      </c>
      <c r="L1103" s="1">
        <v>10</v>
      </c>
      <c r="M1103" s="2" t="s">
        <v>160</v>
      </c>
      <c r="N1103" s="2" t="s">
        <v>160</v>
      </c>
      <c r="O1103" s="2" t="s">
        <v>160</v>
      </c>
      <c r="P1103" s="1">
        <v>40</v>
      </c>
      <c r="Q1103" s="1">
        <v>20</v>
      </c>
      <c r="R1103" s="1">
        <v>20</v>
      </c>
      <c r="S1103" s="2" t="s">
        <v>160</v>
      </c>
      <c r="T1103" s="2" t="s">
        <v>160</v>
      </c>
      <c r="U1103" s="2" t="s">
        <v>160</v>
      </c>
      <c r="V1103" s="2" t="s">
        <v>160</v>
      </c>
      <c r="W1103" s="15" t="s">
        <v>160</v>
      </c>
    </row>
    <row r="1104" spans="4:23" ht="26" x14ac:dyDescent="0.2">
      <c r="D1104" s="59"/>
      <c r="E1104" s="5" t="s">
        <v>155</v>
      </c>
      <c r="F1104" s="51" t="s">
        <v>623</v>
      </c>
      <c r="G1104" s="4">
        <v>910</v>
      </c>
      <c r="H1104" s="10">
        <v>44.175824175823998</v>
      </c>
      <c r="I1104" s="1">
        <v>12.857142857143</v>
      </c>
      <c r="J1104" s="1">
        <v>26.373626373625999</v>
      </c>
      <c r="K1104" s="1">
        <v>0.21978021978000001</v>
      </c>
      <c r="L1104" s="1">
        <v>3.1868131868130001</v>
      </c>
      <c r="M1104" s="1">
        <v>0.65934065934099995</v>
      </c>
      <c r="N1104" s="1">
        <v>0.43956043956000002</v>
      </c>
      <c r="O1104" s="1">
        <v>0.43956043956000002</v>
      </c>
      <c r="P1104" s="1">
        <v>55.824175824176002</v>
      </c>
      <c r="Q1104" s="1">
        <v>27.142857142857</v>
      </c>
      <c r="R1104" s="1">
        <v>22.637362637363001</v>
      </c>
      <c r="S1104" s="1">
        <v>0.32967032966999998</v>
      </c>
      <c r="T1104" s="1">
        <v>3.7362637362640001</v>
      </c>
      <c r="U1104" s="1">
        <v>0.65934065934099995</v>
      </c>
      <c r="V1104" s="1">
        <v>1.098901098901</v>
      </c>
      <c r="W1104" s="8">
        <v>0.21978021978000001</v>
      </c>
    </row>
    <row r="1105" spans="2:23" ht="26" x14ac:dyDescent="0.2">
      <c r="D1105" s="59"/>
      <c r="E1105" s="5" t="s">
        <v>156</v>
      </c>
      <c r="F1105" s="51" t="s">
        <v>623</v>
      </c>
      <c r="G1105" s="4">
        <v>98</v>
      </c>
      <c r="H1105" s="10">
        <v>53.061224489795997</v>
      </c>
      <c r="I1105" s="1">
        <v>18.367346938775999</v>
      </c>
      <c r="J1105" s="1">
        <v>26.530612244897998</v>
      </c>
      <c r="K1105" s="2" t="s">
        <v>160</v>
      </c>
      <c r="L1105" s="1">
        <v>6.1224489795919999</v>
      </c>
      <c r="M1105" s="1">
        <v>1.0204081632649999</v>
      </c>
      <c r="N1105" s="2" t="s">
        <v>160</v>
      </c>
      <c r="O1105" s="1">
        <v>1.0204081632649999</v>
      </c>
      <c r="P1105" s="1">
        <v>46.938775510204003</v>
      </c>
      <c r="Q1105" s="1">
        <v>21.428571428571001</v>
      </c>
      <c r="R1105" s="1">
        <v>20.408163265306001</v>
      </c>
      <c r="S1105" s="1">
        <v>1.0204081632649999</v>
      </c>
      <c r="T1105" s="1">
        <v>3.0612244897959999</v>
      </c>
      <c r="U1105" s="1">
        <v>1.0204081632649999</v>
      </c>
      <c r="V1105" s="2" t="s">
        <v>160</v>
      </c>
      <c r="W1105" s="15" t="s">
        <v>160</v>
      </c>
    </row>
    <row r="1106" spans="2:23" ht="26" x14ac:dyDescent="0.2">
      <c r="D1106" s="59"/>
      <c r="E1106" s="5" t="s">
        <v>157</v>
      </c>
      <c r="F1106" s="51" t="s">
        <v>623</v>
      </c>
      <c r="G1106" s="4">
        <v>134</v>
      </c>
      <c r="H1106" s="10">
        <v>47.014925373133998</v>
      </c>
      <c r="I1106" s="1">
        <v>14.925373134328</v>
      </c>
      <c r="J1106" s="1">
        <v>24.626865671642001</v>
      </c>
      <c r="K1106" s="2" t="s">
        <v>160</v>
      </c>
      <c r="L1106" s="1">
        <v>5.9701492537309999</v>
      </c>
      <c r="M1106" s="2" t="s">
        <v>160</v>
      </c>
      <c r="N1106" s="1">
        <v>1.492537313433</v>
      </c>
      <c r="O1106" s="2" t="s">
        <v>160</v>
      </c>
      <c r="P1106" s="1">
        <v>52.985074626866002</v>
      </c>
      <c r="Q1106" s="1">
        <v>23.134328358209</v>
      </c>
      <c r="R1106" s="1">
        <v>23.134328358209</v>
      </c>
      <c r="S1106" s="2" t="s">
        <v>160</v>
      </c>
      <c r="T1106" s="1">
        <v>4.477611940299</v>
      </c>
      <c r="U1106" s="1">
        <v>1.492537313433</v>
      </c>
      <c r="V1106" s="1">
        <v>0.74626865671599996</v>
      </c>
      <c r="W1106" s="15" t="s">
        <v>160</v>
      </c>
    </row>
    <row r="1107" spans="2:23" ht="26" x14ac:dyDescent="0.2">
      <c r="D1107" s="59"/>
      <c r="E1107" s="5" t="s">
        <v>158</v>
      </c>
      <c r="F1107" s="51" t="s">
        <v>623</v>
      </c>
      <c r="G1107" s="4">
        <v>812</v>
      </c>
      <c r="H1107" s="10">
        <v>44.088669950739003</v>
      </c>
      <c r="I1107" s="1">
        <v>13.054187192118</v>
      </c>
      <c r="J1107" s="1">
        <v>26.847290640394</v>
      </c>
      <c r="K1107" s="1">
        <v>0.246305418719</v>
      </c>
      <c r="L1107" s="1">
        <v>2.3399014778330001</v>
      </c>
      <c r="M1107" s="1">
        <v>0.73891625615800005</v>
      </c>
      <c r="N1107" s="1">
        <v>0.36945812807900003</v>
      </c>
      <c r="O1107" s="1">
        <v>0.49261083743799999</v>
      </c>
      <c r="P1107" s="1">
        <v>55.911330049260997</v>
      </c>
      <c r="Q1107" s="1">
        <v>27.586206896552</v>
      </c>
      <c r="R1107" s="1">
        <v>23.029556650246001</v>
      </c>
      <c r="S1107" s="1">
        <v>0.246305418719</v>
      </c>
      <c r="T1107" s="1">
        <v>3.3251231527090002</v>
      </c>
      <c r="U1107" s="1">
        <v>0.49261083743799999</v>
      </c>
      <c r="V1107" s="1">
        <v>1.1083743842360001</v>
      </c>
      <c r="W1107" s="8">
        <v>0.12315270936</v>
      </c>
    </row>
    <row r="1108" spans="2:23" ht="26" x14ac:dyDescent="0.2">
      <c r="D1108" s="60"/>
      <c r="E1108" s="30" t="s">
        <v>159</v>
      </c>
      <c r="F1108" s="52" t="s">
        <v>623</v>
      </c>
      <c r="G1108" s="21">
        <v>136</v>
      </c>
      <c r="H1108" s="36">
        <v>43.382352941176002</v>
      </c>
      <c r="I1108" s="18">
        <v>14.705882352941</v>
      </c>
      <c r="J1108" s="18">
        <v>25.735294117647001</v>
      </c>
      <c r="K1108" s="37" t="s">
        <v>160</v>
      </c>
      <c r="L1108" s="18">
        <v>2.2058823529409999</v>
      </c>
      <c r="M1108" s="18">
        <v>0.73529411764700003</v>
      </c>
      <c r="N1108" s="37" t="s">
        <v>160</v>
      </c>
      <c r="O1108" s="37" t="s">
        <v>160</v>
      </c>
      <c r="P1108" s="18">
        <v>56.617647058823998</v>
      </c>
      <c r="Q1108" s="18">
        <v>28.676470588234999</v>
      </c>
      <c r="R1108" s="18">
        <v>19.117647058824002</v>
      </c>
      <c r="S1108" s="37" t="s">
        <v>160</v>
      </c>
      <c r="T1108" s="18">
        <v>5.147058823529</v>
      </c>
      <c r="U1108" s="18">
        <v>1.4705882352940001</v>
      </c>
      <c r="V1108" s="18">
        <v>2.2058823529409999</v>
      </c>
      <c r="W1108" s="42" t="s">
        <v>160</v>
      </c>
    </row>
    <row r="1109" spans="2:23" x14ac:dyDescent="0.2">
      <c r="D1109" s="45" t="s">
        <v>625</v>
      </c>
    </row>
    <row r="1110" spans="2:23" x14ac:dyDescent="0.2">
      <c r="B1110" s="24" t="str">
        <f xml:space="preserve"> HYPERLINK("#'目次'!B14", "[8]")</f>
        <v>[8]</v>
      </c>
      <c r="C1110" s="61" t="s">
        <v>214</v>
      </c>
      <c r="D1110" s="62"/>
      <c r="E1110" s="62"/>
      <c r="F1110" s="62"/>
      <c r="G1110" s="62"/>
      <c r="H1110" s="62"/>
      <c r="I1110" s="62"/>
      <c r="J1110" s="62"/>
      <c r="K1110" s="62"/>
      <c r="L1110" s="62"/>
      <c r="M1110" s="62"/>
      <c r="N1110" s="62"/>
      <c r="O1110" s="62"/>
      <c r="P1110" s="62"/>
      <c r="Q1110" s="62"/>
      <c r="R1110" s="62"/>
      <c r="S1110" s="62"/>
      <c r="T1110" s="62"/>
      <c r="U1110" s="62"/>
      <c r="V1110" s="62"/>
    </row>
    <row r="1113" spans="2:23" x14ac:dyDescent="0.2">
      <c r="C1113" s="61" t="s">
        <v>13</v>
      </c>
      <c r="D1113" s="62"/>
      <c r="E1113" s="62"/>
      <c r="F1113" s="62"/>
      <c r="G1113" s="62"/>
      <c r="H1113" s="62"/>
      <c r="I1113" s="62"/>
      <c r="J1113" s="62"/>
      <c r="K1113" s="62"/>
      <c r="L1113" s="62"/>
      <c r="M1113" s="62"/>
      <c r="N1113" s="62"/>
      <c r="O1113" s="62"/>
      <c r="P1113" s="62"/>
      <c r="Q1113" s="62"/>
      <c r="R1113" s="62"/>
      <c r="S1113" s="62"/>
      <c r="T1113" s="62"/>
      <c r="U1113" s="62"/>
      <c r="V1113" s="62"/>
    </row>
    <row r="1114" spans="2:23" ht="52" x14ac:dyDescent="0.2">
      <c r="D1114" s="63"/>
      <c r="E1114" s="64"/>
      <c r="F1114" s="64"/>
      <c r="G1114" s="27" t="s">
        <v>14</v>
      </c>
      <c r="H1114" s="26" t="s">
        <v>215</v>
      </c>
      <c r="I1114" s="11" t="s">
        <v>216</v>
      </c>
      <c r="J1114" s="11" t="s">
        <v>217</v>
      </c>
      <c r="K1114" s="11" t="s">
        <v>218</v>
      </c>
      <c r="L1114" s="11" t="s">
        <v>219</v>
      </c>
      <c r="M1114" s="20" t="s">
        <v>23</v>
      </c>
    </row>
    <row r="1115" spans="2:23" x14ac:dyDescent="0.2">
      <c r="D1115" s="65"/>
      <c r="E1115" s="66"/>
      <c r="F1115" s="66"/>
      <c r="G1115" s="22"/>
      <c r="H1115" s="31"/>
      <c r="I1115" s="12"/>
      <c r="J1115" s="12"/>
      <c r="K1115" s="12"/>
      <c r="L1115" s="12"/>
      <c r="M1115" s="29"/>
    </row>
    <row r="1116" spans="2:23" x14ac:dyDescent="0.2">
      <c r="D1116" s="23"/>
      <c r="E1116" s="28" t="s">
        <v>14</v>
      </c>
      <c r="F1116" s="49" t="s">
        <v>623</v>
      </c>
      <c r="G1116" s="25">
        <v>1043</v>
      </c>
      <c r="H1116" s="16">
        <v>3.451581975072</v>
      </c>
      <c r="I1116" s="16">
        <v>78.715244487057006</v>
      </c>
      <c r="J1116" s="16">
        <v>5.1773729626079996</v>
      </c>
      <c r="K1116" s="16">
        <v>87.344199424736004</v>
      </c>
      <c r="L1116" s="16">
        <v>12.272291466922001</v>
      </c>
      <c r="M1116" s="34">
        <v>0.38350910834099999</v>
      </c>
    </row>
    <row r="1117" spans="2:23" x14ac:dyDescent="0.2">
      <c r="D1117" s="58" t="s">
        <v>18</v>
      </c>
      <c r="E1117" s="7" t="s">
        <v>19</v>
      </c>
      <c r="F1117" s="50" t="s">
        <v>623</v>
      </c>
      <c r="G1117" s="6">
        <v>342</v>
      </c>
      <c r="H1117" s="14">
        <v>5.847953216374</v>
      </c>
      <c r="I1117" s="3">
        <v>72.222222222222001</v>
      </c>
      <c r="J1117" s="3">
        <v>5.2631578947369997</v>
      </c>
      <c r="K1117" s="3">
        <v>83.333333333333002</v>
      </c>
      <c r="L1117" s="3">
        <v>16.374269005847999</v>
      </c>
      <c r="M1117" s="13">
        <v>0.29239766081899998</v>
      </c>
    </row>
    <row r="1118" spans="2:23" ht="26" x14ac:dyDescent="0.2">
      <c r="D1118" s="59"/>
      <c r="E1118" s="5" t="s">
        <v>20</v>
      </c>
      <c r="F1118" s="51" t="s">
        <v>623</v>
      </c>
      <c r="G1118" s="4">
        <v>620</v>
      </c>
      <c r="H1118" s="10">
        <v>1.935483870968</v>
      </c>
      <c r="I1118" s="1">
        <v>82.419354838710007</v>
      </c>
      <c r="J1118" s="1">
        <v>4.8387096774189997</v>
      </c>
      <c r="K1118" s="1">
        <v>89.193548387096996</v>
      </c>
      <c r="L1118" s="1">
        <v>10.322580645161</v>
      </c>
      <c r="M1118" s="8">
        <v>0.483870967742</v>
      </c>
    </row>
    <row r="1119" spans="2:23" ht="26" x14ac:dyDescent="0.2">
      <c r="D1119" s="59"/>
      <c r="E1119" s="5" t="s">
        <v>21</v>
      </c>
      <c r="F1119" s="51" t="s">
        <v>623</v>
      </c>
      <c r="G1119" s="4">
        <v>76</v>
      </c>
      <c r="H1119" s="10">
        <v>5.2631578947369997</v>
      </c>
      <c r="I1119" s="1">
        <v>76.315789473684006</v>
      </c>
      <c r="J1119" s="1">
        <v>7.8947368421049999</v>
      </c>
      <c r="K1119" s="1">
        <v>89.473684210526002</v>
      </c>
      <c r="L1119" s="1">
        <v>10.526315789473999</v>
      </c>
      <c r="M1119" s="15" t="s">
        <v>160</v>
      </c>
    </row>
    <row r="1120" spans="2:23" x14ac:dyDescent="0.2">
      <c r="D1120" s="59"/>
      <c r="E1120" s="5" t="s">
        <v>22</v>
      </c>
      <c r="F1120" s="51" t="s">
        <v>624</v>
      </c>
      <c r="G1120" s="4">
        <v>2</v>
      </c>
      <c r="H1120" s="17" t="s">
        <v>160</v>
      </c>
      <c r="I1120" s="1">
        <v>100</v>
      </c>
      <c r="J1120" s="2" t="s">
        <v>160</v>
      </c>
      <c r="K1120" s="1">
        <v>100</v>
      </c>
      <c r="L1120" s="2" t="s">
        <v>160</v>
      </c>
      <c r="M1120" s="15" t="s">
        <v>160</v>
      </c>
    </row>
    <row r="1121" spans="4:13" x14ac:dyDescent="0.2">
      <c r="D1121" s="59"/>
      <c r="E1121" s="5" t="s">
        <v>23</v>
      </c>
      <c r="F1121" s="51" t="s">
        <v>624</v>
      </c>
      <c r="G1121" s="4">
        <v>3</v>
      </c>
      <c r="H1121" s="17" t="s">
        <v>160</v>
      </c>
      <c r="I1121" s="1">
        <v>100</v>
      </c>
      <c r="J1121" s="2" t="s">
        <v>160</v>
      </c>
      <c r="K1121" s="1">
        <v>100</v>
      </c>
      <c r="L1121" s="2" t="s">
        <v>160</v>
      </c>
      <c r="M1121" s="15" t="s">
        <v>160</v>
      </c>
    </row>
    <row r="1122" spans="4:13" x14ac:dyDescent="0.2">
      <c r="D1122" s="58" t="s">
        <v>24</v>
      </c>
      <c r="E1122" s="7" t="s">
        <v>25</v>
      </c>
      <c r="F1122" s="50" t="s">
        <v>623</v>
      </c>
      <c r="G1122" s="6">
        <v>765</v>
      </c>
      <c r="H1122" s="14">
        <v>2.8758169934639999</v>
      </c>
      <c r="I1122" s="3">
        <v>79.869281045752004</v>
      </c>
      <c r="J1122" s="3">
        <v>4.7058823529409999</v>
      </c>
      <c r="K1122" s="3">
        <v>87.450980392157007</v>
      </c>
      <c r="L1122" s="3">
        <v>12.02614379085</v>
      </c>
      <c r="M1122" s="13">
        <v>0.52287581699300001</v>
      </c>
    </row>
    <row r="1123" spans="4:13" x14ac:dyDescent="0.2">
      <c r="D1123" s="59"/>
      <c r="E1123" s="5" t="s">
        <v>26</v>
      </c>
      <c r="F1123" s="51" t="s">
        <v>623</v>
      </c>
      <c r="G1123" s="4">
        <v>796</v>
      </c>
      <c r="H1123" s="10">
        <v>3.5175879396980001</v>
      </c>
      <c r="I1123" s="1">
        <v>79.899497487437003</v>
      </c>
      <c r="J1123" s="1">
        <v>4.8994974874370003</v>
      </c>
      <c r="K1123" s="1">
        <v>88.316582914573004</v>
      </c>
      <c r="L1123" s="1">
        <v>11.180904522613</v>
      </c>
      <c r="M1123" s="8">
        <v>0.50251256281400003</v>
      </c>
    </row>
    <row r="1124" spans="4:13" ht="26" x14ac:dyDescent="0.2">
      <c r="D1124" s="59"/>
      <c r="E1124" s="5" t="s">
        <v>27</v>
      </c>
      <c r="F1124" s="51" t="s">
        <v>623</v>
      </c>
      <c r="G1124" s="4">
        <v>683</v>
      </c>
      <c r="H1124" s="10">
        <v>3.07467057101</v>
      </c>
      <c r="I1124" s="1">
        <v>80.234260614934001</v>
      </c>
      <c r="J1124" s="1">
        <v>4.97803806735</v>
      </c>
      <c r="K1124" s="1">
        <v>88.286969253294004</v>
      </c>
      <c r="L1124" s="1">
        <v>11.273792093703999</v>
      </c>
      <c r="M1124" s="8">
        <v>0.43923865300100001</v>
      </c>
    </row>
    <row r="1125" spans="4:13" x14ac:dyDescent="0.2">
      <c r="D1125" s="59"/>
      <c r="E1125" s="5" t="s">
        <v>28</v>
      </c>
      <c r="F1125" s="51" t="s">
        <v>623</v>
      </c>
      <c r="G1125" s="4">
        <v>438</v>
      </c>
      <c r="H1125" s="10">
        <v>2.7397260273969999</v>
      </c>
      <c r="I1125" s="1">
        <v>80.365296803652996</v>
      </c>
      <c r="J1125" s="1">
        <v>5.936073059361</v>
      </c>
      <c r="K1125" s="1">
        <v>89.041095890411</v>
      </c>
      <c r="L1125" s="1">
        <v>10.502283105023</v>
      </c>
      <c r="M1125" s="8">
        <v>0.45662100456600002</v>
      </c>
    </row>
    <row r="1126" spans="4:13" ht="26" x14ac:dyDescent="0.2">
      <c r="D1126" s="59"/>
      <c r="E1126" s="5" t="s">
        <v>29</v>
      </c>
      <c r="F1126" s="51" t="s">
        <v>623</v>
      </c>
      <c r="G1126" s="4">
        <v>680</v>
      </c>
      <c r="H1126" s="10">
        <v>2.7941176470590001</v>
      </c>
      <c r="I1126" s="1">
        <v>80.882352941175995</v>
      </c>
      <c r="J1126" s="1">
        <v>6.0294117647060004</v>
      </c>
      <c r="K1126" s="1">
        <v>89.705882352941003</v>
      </c>
      <c r="L1126" s="1">
        <v>9.8529411764710009</v>
      </c>
      <c r="M1126" s="8">
        <v>0.44117647058800002</v>
      </c>
    </row>
    <row r="1127" spans="4:13" x14ac:dyDescent="0.2">
      <c r="D1127" s="59"/>
      <c r="E1127" s="5" t="s">
        <v>30</v>
      </c>
      <c r="F1127" s="51" t="s">
        <v>623</v>
      </c>
      <c r="G1127" s="4">
        <v>242</v>
      </c>
      <c r="H1127" s="10">
        <v>4.5454545454549997</v>
      </c>
      <c r="I1127" s="1">
        <v>80.578512396693995</v>
      </c>
      <c r="J1127" s="1">
        <v>4.9586776859499997</v>
      </c>
      <c r="K1127" s="1">
        <v>90.082644628099004</v>
      </c>
      <c r="L1127" s="1">
        <v>9.5041322314050003</v>
      </c>
      <c r="M1127" s="8">
        <v>0.41322314049600001</v>
      </c>
    </row>
    <row r="1128" spans="4:13" x14ac:dyDescent="0.2">
      <c r="D1128" s="59"/>
      <c r="E1128" s="5" t="s">
        <v>31</v>
      </c>
      <c r="F1128" s="51" t="s">
        <v>623</v>
      </c>
      <c r="G1128" s="4">
        <v>609</v>
      </c>
      <c r="H1128" s="10">
        <v>3.7766830870280002</v>
      </c>
      <c r="I1128" s="1">
        <v>77.668308702790995</v>
      </c>
      <c r="J1128" s="1">
        <v>4.7619047619049999</v>
      </c>
      <c r="K1128" s="1">
        <v>86.206896551724</v>
      </c>
      <c r="L1128" s="1">
        <v>13.136288998357999</v>
      </c>
      <c r="M1128" s="8">
        <v>0.65681444991799998</v>
      </c>
    </row>
    <row r="1129" spans="4:13" x14ac:dyDescent="0.2">
      <c r="D1129" s="59"/>
      <c r="E1129" s="5" t="s">
        <v>32</v>
      </c>
      <c r="F1129" s="51" t="s">
        <v>623</v>
      </c>
      <c r="G1129" s="4">
        <v>343</v>
      </c>
      <c r="H1129" s="10">
        <v>3.4985422740519998</v>
      </c>
      <c r="I1129" s="1">
        <v>80.758017492711005</v>
      </c>
      <c r="J1129" s="1">
        <v>5.8309037900870004</v>
      </c>
      <c r="K1129" s="1">
        <v>90.087463556851006</v>
      </c>
      <c r="L1129" s="1">
        <v>9.9125364431489995</v>
      </c>
      <c r="M1129" s="15" t="s">
        <v>160</v>
      </c>
    </row>
    <row r="1130" spans="4:13" x14ac:dyDescent="0.2">
      <c r="D1130" s="59"/>
      <c r="E1130" s="5" t="s">
        <v>33</v>
      </c>
      <c r="F1130" s="51" t="s">
        <v>623</v>
      </c>
      <c r="G1130" s="4">
        <v>754</v>
      </c>
      <c r="H1130" s="10">
        <v>3.1830238726790001</v>
      </c>
      <c r="I1130" s="1">
        <v>79.310344827585993</v>
      </c>
      <c r="J1130" s="1">
        <v>4.9071618037139997</v>
      </c>
      <c r="K1130" s="1">
        <v>87.400530503978999</v>
      </c>
      <c r="L1130" s="1">
        <v>12.334217506630999</v>
      </c>
      <c r="M1130" s="8">
        <v>0.26525198939</v>
      </c>
    </row>
    <row r="1131" spans="4:13" x14ac:dyDescent="0.2">
      <c r="D1131" s="59"/>
      <c r="E1131" s="5" t="s">
        <v>34</v>
      </c>
      <c r="F1131" s="51" t="s">
        <v>623</v>
      </c>
      <c r="G1131" s="4">
        <v>525</v>
      </c>
      <c r="H1131" s="10">
        <v>3.0476190476189999</v>
      </c>
      <c r="I1131" s="1">
        <v>79.238095238094999</v>
      </c>
      <c r="J1131" s="1">
        <v>5.333333333333</v>
      </c>
      <c r="K1131" s="1">
        <v>87.619047619048004</v>
      </c>
      <c r="L1131" s="1">
        <v>12</v>
      </c>
      <c r="M1131" s="8">
        <v>0.38095238095200001</v>
      </c>
    </row>
    <row r="1132" spans="4:13" x14ac:dyDescent="0.2">
      <c r="D1132" s="59"/>
      <c r="E1132" s="5" t="s">
        <v>35</v>
      </c>
      <c r="F1132" s="51" t="s">
        <v>623</v>
      </c>
      <c r="G1132" s="4">
        <v>142</v>
      </c>
      <c r="H1132" s="10">
        <v>4.9295774647890003</v>
      </c>
      <c r="I1132" s="1">
        <v>76.760563380281994</v>
      </c>
      <c r="J1132" s="1">
        <v>4.9295774647890003</v>
      </c>
      <c r="K1132" s="1">
        <v>86.619718309858996</v>
      </c>
      <c r="L1132" s="1">
        <v>13.380281690141</v>
      </c>
      <c r="M1132" s="15" t="s">
        <v>160</v>
      </c>
    </row>
    <row r="1133" spans="4:13" x14ac:dyDescent="0.2">
      <c r="D1133" s="59"/>
      <c r="E1133" s="5" t="s">
        <v>36</v>
      </c>
      <c r="F1133" s="51" t="s">
        <v>624</v>
      </c>
      <c r="G1133" s="4">
        <v>18</v>
      </c>
      <c r="H1133" s="17" t="s">
        <v>160</v>
      </c>
      <c r="I1133" s="1">
        <v>72.222222222222001</v>
      </c>
      <c r="J1133" s="1">
        <v>16.666666666666998</v>
      </c>
      <c r="K1133" s="1">
        <v>88.888888888888999</v>
      </c>
      <c r="L1133" s="1">
        <v>11.111111111111001</v>
      </c>
      <c r="M1133" s="15" t="s">
        <v>160</v>
      </c>
    </row>
    <row r="1134" spans="4:13" x14ac:dyDescent="0.2">
      <c r="D1134" s="59"/>
      <c r="E1134" s="5" t="s">
        <v>37</v>
      </c>
      <c r="F1134" s="51" t="s">
        <v>624</v>
      </c>
      <c r="G1134" s="4">
        <v>39</v>
      </c>
      <c r="H1134" s="10">
        <v>2.564102564103</v>
      </c>
      <c r="I1134" s="1">
        <v>64.102564102564003</v>
      </c>
      <c r="J1134" s="1">
        <v>2.564102564103</v>
      </c>
      <c r="K1134" s="1">
        <v>69.230769230768999</v>
      </c>
      <c r="L1134" s="1">
        <v>30.769230769231001</v>
      </c>
      <c r="M1134" s="15" t="s">
        <v>160</v>
      </c>
    </row>
    <row r="1135" spans="4:13" x14ac:dyDescent="0.2">
      <c r="D1135" s="59"/>
      <c r="E1135" s="5" t="s">
        <v>23</v>
      </c>
      <c r="F1135" s="51" t="s">
        <v>624</v>
      </c>
      <c r="G1135" s="4">
        <v>4</v>
      </c>
      <c r="H1135" s="17" t="s">
        <v>160</v>
      </c>
      <c r="I1135" s="1">
        <v>50</v>
      </c>
      <c r="J1135" s="2" t="s">
        <v>160</v>
      </c>
      <c r="K1135" s="1">
        <v>50</v>
      </c>
      <c r="L1135" s="1">
        <v>50</v>
      </c>
      <c r="M1135" s="15" t="s">
        <v>160</v>
      </c>
    </row>
    <row r="1136" spans="4:13" ht="26" x14ac:dyDescent="0.2">
      <c r="D1136" s="59"/>
      <c r="E1136" s="5" t="s">
        <v>38</v>
      </c>
      <c r="F1136" s="51" t="s">
        <v>623</v>
      </c>
      <c r="G1136" s="4">
        <v>1000</v>
      </c>
      <c r="H1136" s="10">
        <v>3.5</v>
      </c>
      <c r="I1136" s="1">
        <v>79.400000000000006</v>
      </c>
      <c r="J1136" s="1">
        <v>5.3</v>
      </c>
      <c r="K1136" s="1">
        <v>88.2</v>
      </c>
      <c r="L1136" s="1">
        <v>11.4</v>
      </c>
      <c r="M1136" s="8">
        <v>0.4</v>
      </c>
    </row>
    <row r="1137" spans="4:13" ht="26" x14ac:dyDescent="0.2">
      <c r="D1137" s="58" t="s">
        <v>39</v>
      </c>
      <c r="E1137" s="7" t="s">
        <v>40</v>
      </c>
      <c r="F1137" s="50" t="s">
        <v>624</v>
      </c>
      <c r="G1137" s="6">
        <v>4</v>
      </c>
      <c r="H1137" s="32" t="s">
        <v>160</v>
      </c>
      <c r="I1137" s="3">
        <v>75</v>
      </c>
      <c r="J1137" s="3">
        <v>25</v>
      </c>
      <c r="K1137" s="3">
        <v>100</v>
      </c>
      <c r="L1137" s="9" t="s">
        <v>160</v>
      </c>
      <c r="M1137" s="19" t="s">
        <v>160</v>
      </c>
    </row>
    <row r="1138" spans="4:13" ht="26" x14ac:dyDescent="0.2">
      <c r="D1138" s="59"/>
      <c r="E1138" s="5" t="s">
        <v>41</v>
      </c>
      <c r="F1138" s="51" t="s">
        <v>624</v>
      </c>
      <c r="G1138" s="4">
        <v>45</v>
      </c>
      <c r="H1138" s="10">
        <v>6.666666666667</v>
      </c>
      <c r="I1138" s="1">
        <v>66.666666666666998</v>
      </c>
      <c r="J1138" s="1">
        <v>8.8888888888889994</v>
      </c>
      <c r="K1138" s="1">
        <v>82.222222222222001</v>
      </c>
      <c r="L1138" s="1">
        <v>17.777777777777999</v>
      </c>
      <c r="M1138" s="15" t="s">
        <v>160</v>
      </c>
    </row>
    <row r="1139" spans="4:13" ht="26" x14ac:dyDescent="0.2">
      <c r="D1139" s="59"/>
      <c r="E1139" s="5" t="s">
        <v>42</v>
      </c>
      <c r="F1139" s="51" t="s">
        <v>623</v>
      </c>
      <c r="G1139" s="4">
        <v>275</v>
      </c>
      <c r="H1139" s="10">
        <v>1.818181818182</v>
      </c>
      <c r="I1139" s="1">
        <v>78.545454545455001</v>
      </c>
      <c r="J1139" s="1">
        <v>4.363636363636</v>
      </c>
      <c r="K1139" s="1">
        <v>84.727272727273004</v>
      </c>
      <c r="L1139" s="1">
        <v>14.545454545455</v>
      </c>
      <c r="M1139" s="8">
        <v>0.72727272727299996</v>
      </c>
    </row>
    <row r="1140" spans="4:13" ht="26" x14ac:dyDescent="0.2">
      <c r="D1140" s="59"/>
      <c r="E1140" s="5" t="s">
        <v>43</v>
      </c>
      <c r="F1140" s="51" t="s">
        <v>623</v>
      </c>
      <c r="G1140" s="4">
        <v>245</v>
      </c>
      <c r="H1140" s="10">
        <v>2.4489795918369999</v>
      </c>
      <c r="I1140" s="1">
        <v>80.816326530612002</v>
      </c>
      <c r="J1140" s="1">
        <v>4.0816326530609999</v>
      </c>
      <c r="K1140" s="1">
        <v>87.346938775509997</v>
      </c>
      <c r="L1140" s="1">
        <v>12.653061224489999</v>
      </c>
      <c r="M1140" s="15" t="s">
        <v>160</v>
      </c>
    </row>
    <row r="1141" spans="4:13" ht="26" x14ac:dyDescent="0.2">
      <c r="D1141" s="59"/>
      <c r="E1141" s="5" t="s">
        <v>44</v>
      </c>
      <c r="F1141" s="51" t="s">
        <v>623</v>
      </c>
      <c r="G1141" s="4">
        <v>167</v>
      </c>
      <c r="H1141" s="10">
        <v>4.7904191616769998</v>
      </c>
      <c r="I1141" s="1">
        <v>77.245508982036</v>
      </c>
      <c r="J1141" s="1">
        <v>4.1916167664669999</v>
      </c>
      <c r="K1141" s="1">
        <v>86.227544910180001</v>
      </c>
      <c r="L1141" s="1">
        <v>13.772455089819999</v>
      </c>
      <c r="M1141" s="15" t="s">
        <v>160</v>
      </c>
    </row>
    <row r="1142" spans="4:13" ht="26" x14ac:dyDescent="0.2">
      <c r="D1142" s="59"/>
      <c r="E1142" s="5" t="s">
        <v>45</v>
      </c>
      <c r="F1142" s="51" t="s">
        <v>623</v>
      </c>
      <c r="G1142" s="4">
        <v>90</v>
      </c>
      <c r="H1142" s="10">
        <v>3.333333333333</v>
      </c>
      <c r="I1142" s="1">
        <v>83.333333333333002</v>
      </c>
      <c r="J1142" s="1">
        <v>5.5555555555560003</v>
      </c>
      <c r="K1142" s="1">
        <v>92.222222222222001</v>
      </c>
      <c r="L1142" s="1">
        <v>7.7777777777779997</v>
      </c>
      <c r="M1142" s="15" t="s">
        <v>160</v>
      </c>
    </row>
    <row r="1143" spans="4:13" ht="26" x14ac:dyDescent="0.2">
      <c r="D1143" s="59"/>
      <c r="E1143" s="5" t="s">
        <v>46</v>
      </c>
      <c r="F1143" s="51" t="s">
        <v>624</v>
      </c>
      <c r="G1143" s="4">
        <v>46</v>
      </c>
      <c r="H1143" s="10">
        <v>4.3478260869570002</v>
      </c>
      <c r="I1143" s="1">
        <v>80.434782608695997</v>
      </c>
      <c r="J1143" s="1">
        <v>8.6956521739130004</v>
      </c>
      <c r="K1143" s="1">
        <v>93.478260869565005</v>
      </c>
      <c r="L1143" s="1">
        <v>4.3478260869570002</v>
      </c>
      <c r="M1143" s="8">
        <v>2.1739130434780001</v>
      </c>
    </row>
    <row r="1144" spans="4:13" ht="26" x14ac:dyDescent="0.2">
      <c r="D1144" s="59"/>
      <c r="E1144" s="5" t="s">
        <v>47</v>
      </c>
      <c r="F1144" s="51" t="s">
        <v>623</v>
      </c>
      <c r="G1144" s="4">
        <v>68</v>
      </c>
      <c r="H1144" s="10">
        <v>10.294117647059</v>
      </c>
      <c r="I1144" s="1">
        <v>75</v>
      </c>
      <c r="J1144" s="1">
        <v>8.8235294117649996</v>
      </c>
      <c r="K1144" s="1">
        <v>94.117647058824005</v>
      </c>
      <c r="L1144" s="1">
        <v>5.8823529411760003</v>
      </c>
      <c r="M1144" s="15" t="s">
        <v>160</v>
      </c>
    </row>
    <row r="1145" spans="4:13" x14ac:dyDescent="0.2">
      <c r="D1145" s="59"/>
      <c r="E1145" s="5" t="s">
        <v>48</v>
      </c>
      <c r="F1145" s="51" t="s">
        <v>624</v>
      </c>
      <c r="G1145" s="4">
        <v>4</v>
      </c>
      <c r="H1145" s="17" t="s">
        <v>160</v>
      </c>
      <c r="I1145" s="1">
        <v>50</v>
      </c>
      <c r="J1145" s="1">
        <v>25</v>
      </c>
      <c r="K1145" s="1">
        <v>75</v>
      </c>
      <c r="L1145" s="1">
        <v>25</v>
      </c>
      <c r="M1145" s="15" t="s">
        <v>160</v>
      </c>
    </row>
    <row r="1146" spans="4:13" x14ac:dyDescent="0.2">
      <c r="D1146" s="59"/>
      <c r="E1146" s="5" t="s">
        <v>23</v>
      </c>
      <c r="F1146" s="51" t="s">
        <v>623</v>
      </c>
      <c r="G1146" s="4">
        <v>99</v>
      </c>
      <c r="H1146" s="10">
        <v>2.0202020202019999</v>
      </c>
      <c r="I1146" s="1">
        <v>80.808080808081002</v>
      </c>
      <c r="J1146" s="1">
        <v>4.0404040404039998</v>
      </c>
      <c r="K1146" s="1">
        <v>86.868686868687007</v>
      </c>
      <c r="L1146" s="1">
        <v>12.121212121212</v>
      </c>
      <c r="M1146" s="8">
        <v>1.010101010101</v>
      </c>
    </row>
    <row r="1147" spans="4:13" x14ac:dyDescent="0.2">
      <c r="D1147" s="58" t="s">
        <v>49</v>
      </c>
      <c r="E1147" s="7" t="s">
        <v>50</v>
      </c>
      <c r="F1147" s="50" t="s">
        <v>624</v>
      </c>
      <c r="G1147" s="6">
        <v>39</v>
      </c>
      <c r="H1147" s="14">
        <v>7.6923076923079998</v>
      </c>
      <c r="I1147" s="3">
        <v>64.102564102564003</v>
      </c>
      <c r="J1147" s="3">
        <v>10.25641025641</v>
      </c>
      <c r="K1147" s="3">
        <v>82.051282051282001</v>
      </c>
      <c r="L1147" s="3">
        <v>17.948717948717999</v>
      </c>
      <c r="M1147" s="19" t="s">
        <v>160</v>
      </c>
    </row>
    <row r="1148" spans="4:13" x14ac:dyDescent="0.2">
      <c r="D1148" s="59"/>
      <c r="E1148" s="5" t="s">
        <v>51</v>
      </c>
      <c r="F1148" s="51" t="s">
        <v>623</v>
      </c>
      <c r="G1148" s="4">
        <v>185</v>
      </c>
      <c r="H1148" s="10">
        <v>4.3243243243240004</v>
      </c>
      <c r="I1148" s="1">
        <v>72.432432432431995</v>
      </c>
      <c r="J1148" s="1">
        <v>7.0270270270269997</v>
      </c>
      <c r="K1148" s="1">
        <v>83.783783783784003</v>
      </c>
      <c r="L1148" s="1">
        <v>15.135135135135</v>
      </c>
      <c r="M1148" s="8">
        <v>1.0810810810810001</v>
      </c>
    </row>
    <row r="1149" spans="4:13" x14ac:dyDescent="0.2">
      <c r="D1149" s="59"/>
      <c r="E1149" s="5" t="s">
        <v>52</v>
      </c>
      <c r="F1149" s="51" t="s">
        <v>623</v>
      </c>
      <c r="G1149" s="4">
        <v>324</v>
      </c>
      <c r="H1149" s="10">
        <v>2.4691358024690002</v>
      </c>
      <c r="I1149" s="1">
        <v>81.172839506173005</v>
      </c>
      <c r="J1149" s="1">
        <v>4.6296296296300001</v>
      </c>
      <c r="K1149" s="1">
        <v>88.271604938272006</v>
      </c>
      <c r="L1149" s="1">
        <v>11.728395061728</v>
      </c>
      <c r="M1149" s="15" t="s">
        <v>160</v>
      </c>
    </row>
    <row r="1150" spans="4:13" x14ac:dyDescent="0.2">
      <c r="D1150" s="59"/>
      <c r="E1150" s="5" t="s">
        <v>53</v>
      </c>
      <c r="F1150" s="51" t="s">
        <v>623</v>
      </c>
      <c r="G1150" s="4">
        <v>491</v>
      </c>
      <c r="H1150" s="10">
        <v>3.4623217922610001</v>
      </c>
      <c r="I1150" s="1">
        <v>80.448065173116007</v>
      </c>
      <c r="J1150" s="1">
        <v>4.4806517311610001</v>
      </c>
      <c r="K1150" s="1">
        <v>88.391038696538004</v>
      </c>
      <c r="L1150" s="1">
        <v>11.201629327901999</v>
      </c>
      <c r="M1150" s="8">
        <v>0.40733197556</v>
      </c>
    </row>
    <row r="1151" spans="4:13" x14ac:dyDescent="0.2">
      <c r="D1151" s="59"/>
      <c r="E1151" s="5" t="s">
        <v>23</v>
      </c>
      <c r="F1151" s="51" t="s">
        <v>624</v>
      </c>
      <c r="G1151" s="4">
        <v>4</v>
      </c>
      <c r="H1151" s="17" t="s">
        <v>160</v>
      </c>
      <c r="I1151" s="1">
        <v>100</v>
      </c>
      <c r="J1151" s="2" t="s">
        <v>160</v>
      </c>
      <c r="K1151" s="1">
        <v>100</v>
      </c>
      <c r="L1151" s="2" t="s">
        <v>160</v>
      </c>
      <c r="M1151" s="15" t="s">
        <v>160</v>
      </c>
    </row>
    <row r="1152" spans="4:13" x14ac:dyDescent="0.2">
      <c r="D1152" s="59"/>
      <c r="E1152" s="5" t="s">
        <v>54</v>
      </c>
      <c r="F1152" s="51" t="s">
        <v>623</v>
      </c>
      <c r="G1152" s="4">
        <v>224</v>
      </c>
      <c r="H1152" s="10">
        <v>4.9107142857139996</v>
      </c>
      <c r="I1152" s="1">
        <v>70.982142857143003</v>
      </c>
      <c r="J1152" s="1">
        <v>7.5892857142860004</v>
      </c>
      <c r="K1152" s="1">
        <v>83.482142857143003</v>
      </c>
      <c r="L1152" s="1">
        <v>15.625</v>
      </c>
      <c r="M1152" s="8">
        <v>0.89285714285700002</v>
      </c>
    </row>
    <row r="1153" spans="4:13" x14ac:dyDescent="0.2">
      <c r="D1153" s="59"/>
      <c r="E1153" s="5" t="s">
        <v>55</v>
      </c>
      <c r="F1153" s="51" t="s">
        <v>623</v>
      </c>
      <c r="G1153" s="4">
        <v>815</v>
      </c>
      <c r="H1153" s="10">
        <v>3.0674846625769998</v>
      </c>
      <c r="I1153" s="1">
        <v>80.736196319018006</v>
      </c>
      <c r="J1153" s="1">
        <v>4.539877300613</v>
      </c>
      <c r="K1153" s="1">
        <v>88.343558282209003</v>
      </c>
      <c r="L1153" s="1">
        <v>11.411042944785001</v>
      </c>
      <c r="M1153" s="8">
        <v>0.24539877300599999</v>
      </c>
    </row>
    <row r="1154" spans="4:13" ht="26" x14ac:dyDescent="0.2">
      <c r="D1154" s="58" t="s">
        <v>56</v>
      </c>
      <c r="E1154" s="7" t="s">
        <v>57</v>
      </c>
      <c r="F1154" s="50" t="s">
        <v>624</v>
      </c>
      <c r="G1154" s="6">
        <v>8</v>
      </c>
      <c r="H1154" s="32" t="s">
        <v>160</v>
      </c>
      <c r="I1154" s="3">
        <v>87.5</v>
      </c>
      <c r="J1154" s="3">
        <v>12.5</v>
      </c>
      <c r="K1154" s="3">
        <v>100</v>
      </c>
      <c r="L1154" s="9" t="s">
        <v>160</v>
      </c>
      <c r="M1154" s="19" t="s">
        <v>160</v>
      </c>
    </row>
    <row r="1155" spans="4:13" ht="26" x14ac:dyDescent="0.2">
      <c r="D1155" s="59"/>
      <c r="E1155" s="5" t="s">
        <v>58</v>
      </c>
      <c r="F1155" s="51" t="s">
        <v>623</v>
      </c>
      <c r="G1155" s="4">
        <v>61</v>
      </c>
      <c r="H1155" s="10">
        <v>4.918032786885</v>
      </c>
      <c r="I1155" s="1">
        <v>73.770491803279</v>
      </c>
      <c r="J1155" s="1">
        <v>9.83606557377</v>
      </c>
      <c r="K1155" s="1">
        <v>88.524590163933993</v>
      </c>
      <c r="L1155" s="1">
        <v>11.475409836066</v>
      </c>
      <c r="M1155" s="15" t="s">
        <v>160</v>
      </c>
    </row>
    <row r="1156" spans="4:13" x14ac:dyDescent="0.2">
      <c r="D1156" s="59"/>
      <c r="E1156" s="5" t="s">
        <v>59</v>
      </c>
      <c r="F1156" s="51" t="s">
        <v>624</v>
      </c>
      <c r="G1156" s="4">
        <v>18</v>
      </c>
      <c r="H1156" s="10">
        <v>11.111111111111001</v>
      </c>
      <c r="I1156" s="1">
        <v>61.111111111111001</v>
      </c>
      <c r="J1156" s="1">
        <v>16.666666666666998</v>
      </c>
      <c r="K1156" s="1">
        <v>88.888888888888999</v>
      </c>
      <c r="L1156" s="1">
        <v>11.111111111111001</v>
      </c>
      <c r="M1156" s="15" t="s">
        <v>160</v>
      </c>
    </row>
    <row r="1157" spans="4:13" x14ac:dyDescent="0.2">
      <c r="D1157" s="59"/>
      <c r="E1157" s="5" t="s">
        <v>60</v>
      </c>
      <c r="F1157" s="51" t="s">
        <v>623</v>
      </c>
      <c r="G1157" s="4">
        <v>147</v>
      </c>
      <c r="H1157" s="10">
        <v>6.8027210884349998</v>
      </c>
      <c r="I1157" s="1">
        <v>69.387755102040998</v>
      </c>
      <c r="J1157" s="1">
        <v>6.1224489795919999</v>
      </c>
      <c r="K1157" s="1">
        <v>82.312925170067999</v>
      </c>
      <c r="L1157" s="1">
        <v>17.006802721088</v>
      </c>
      <c r="M1157" s="8">
        <v>0.68027210884400002</v>
      </c>
    </row>
    <row r="1158" spans="4:13" ht="26" x14ac:dyDescent="0.2">
      <c r="D1158" s="59"/>
      <c r="E1158" s="5" t="s">
        <v>61</v>
      </c>
      <c r="F1158" s="51" t="s">
        <v>623</v>
      </c>
      <c r="G1158" s="4">
        <v>85</v>
      </c>
      <c r="H1158" s="10">
        <v>4.7058823529409999</v>
      </c>
      <c r="I1158" s="1">
        <v>82.352941176471006</v>
      </c>
      <c r="J1158" s="1">
        <v>1.1764705882349999</v>
      </c>
      <c r="K1158" s="1">
        <v>88.235294117647001</v>
      </c>
      <c r="L1158" s="1">
        <v>10.588235294118</v>
      </c>
      <c r="M1158" s="8">
        <v>1.1764705882349999</v>
      </c>
    </row>
    <row r="1159" spans="4:13" x14ac:dyDescent="0.2">
      <c r="D1159" s="59"/>
      <c r="E1159" s="5" t="s">
        <v>62</v>
      </c>
      <c r="F1159" s="51" t="s">
        <v>623</v>
      </c>
      <c r="G1159" s="4">
        <v>722</v>
      </c>
      <c r="H1159" s="10">
        <v>2.3545706371190001</v>
      </c>
      <c r="I1159" s="1">
        <v>80.886426592798003</v>
      </c>
      <c r="J1159" s="1">
        <v>4.7091412742380001</v>
      </c>
      <c r="K1159" s="1">
        <v>87.950138504155007</v>
      </c>
      <c r="L1159" s="1">
        <v>11.772853185596</v>
      </c>
      <c r="M1159" s="8">
        <v>0.27700831024900002</v>
      </c>
    </row>
    <row r="1160" spans="4:13" x14ac:dyDescent="0.2">
      <c r="D1160" s="59"/>
      <c r="E1160" s="5" t="s">
        <v>23</v>
      </c>
      <c r="F1160" s="51" t="s">
        <v>624</v>
      </c>
      <c r="G1160" s="4">
        <v>2</v>
      </c>
      <c r="H1160" s="17" t="s">
        <v>160</v>
      </c>
      <c r="I1160" s="1">
        <v>100</v>
      </c>
      <c r="J1160" s="2" t="s">
        <v>160</v>
      </c>
      <c r="K1160" s="1">
        <v>100</v>
      </c>
      <c r="L1160" s="2" t="s">
        <v>160</v>
      </c>
      <c r="M1160" s="15" t="s">
        <v>160</v>
      </c>
    </row>
    <row r="1161" spans="4:13" ht="26" x14ac:dyDescent="0.2">
      <c r="D1161" s="59"/>
      <c r="E1161" s="5" t="s">
        <v>63</v>
      </c>
      <c r="F1161" s="51" t="s">
        <v>623</v>
      </c>
      <c r="G1161" s="4">
        <v>319</v>
      </c>
      <c r="H1161" s="10">
        <v>5.956112852665</v>
      </c>
      <c r="I1161" s="1">
        <v>73.667711598745996</v>
      </c>
      <c r="J1161" s="1">
        <v>6.2695924764889996</v>
      </c>
      <c r="K1161" s="1">
        <v>85.893416927900006</v>
      </c>
      <c r="L1161" s="1">
        <v>13.479623824451</v>
      </c>
      <c r="M1161" s="8">
        <v>0.62695924764900002</v>
      </c>
    </row>
    <row r="1162" spans="4:13" ht="26" x14ac:dyDescent="0.2">
      <c r="D1162" s="58" t="s">
        <v>64</v>
      </c>
      <c r="E1162" s="7" t="s">
        <v>57</v>
      </c>
      <c r="F1162" s="50" t="s">
        <v>624</v>
      </c>
      <c r="G1162" s="6">
        <v>21</v>
      </c>
      <c r="H1162" s="14">
        <v>4.7619047619049999</v>
      </c>
      <c r="I1162" s="3">
        <v>80.952380952381006</v>
      </c>
      <c r="J1162" s="3">
        <v>14.285714285714</v>
      </c>
      <c r="K1162" s="3">
        <v>100</v>
      </c>
      <c r="L1162" s="9" t="s">
        <v>160</v>
      </c>
      <c r="M1162" s="19" t="s">
        <v>160</v>
      </c>
    </row>
    <row r="1163" spans="4:13" ht="26" x14ac:dyDescent="0.2">
      <c r="D1163" s="59"/>
      <c r="E1163" s="5" t="s">
        <v>58</v>
      </c>
      <c r="F1163" s="51" t="s">
        <v>623</v>
      </c>
      <c r="G1163" s="4">
        <v>103</v>
      </c>
      <c r="H1163" s="10">
        <v>3.8834951456310001</v>
      </c>
      <c r="I1163" s="1">
        <v>79.611650485436996</v>
      </c>
      <c r="J1163" s="1">
        <v>4.8543689320389998</v>
      </c>
      <c r="K1163" s="1">
        <v>88.349514563106993</v>
      </c>
      <c r="L1163" s="1">
        <v>11.650485436893</v>
      </c>
      <c r="M1163" s="15" t="s">
        <v>160</v>
      </c>
    </row>
    <row r="1164" spans="4:13" x14ac:dyDescent="0.2">
      <c r="D1164" s="59"/>
      <c r="E1164" s="5" t="s">
        <v>59</v>
      </c>
      <c r="F1164" s="51" t="s">
        <v>624</v>
      </c>
      <c r="G1164" s="4">
        <v>43</v>
      </c>
      <c r="H1164" s="10">
        <v>6.9767441860470001</v>
      </c>
      <c r="I1164" s="1">
        <v>72.093023255814003</v>
      </c>
      <c r="J1164" s="1">
        <v>9.3023255813949994</v>
      </c>
      <c r="K1164" s="1">
        <v>88.372093023255999</v>
      </c>
      <c r="L1164" s="1">
        <v>11.627906976744001</v>
      </c>
      <c r="M1164" s="15" t="s">
        <v>160</v>
      </c>
    </row>
    <row r="1165" spans="4:13" x14ac:dyDescent="0.2">
      <c r="D1165" s="59"/>
      <c r="E1165" s="5" t="s">
        <v>60</v>
      </c>
      <c r="F1165" s="51" t="s">
        <v>623</v>
      </c>
      <c r="G1165" s="4">
        <v>697</v>
      </c>
      <c r="H1165" s="10">
        <v>3.4433285509329998</v>
      </c>
      <c r="I1165" s="1">
        <v>76.327116212339007</v>
      </c>
      <c r="J1165" s="1">
        <v>5.3084648493540003</v>
      </c>
      <c r="K1165" s="1">
        <v>85.078909612626006</v>
      </c>
      <c r="L1165" s="1">
        <v>14.347202295552</v>
      </c>
      <c r="M1165" s="8">
        <v>0.57388809182199996</v>
      </c>
    </row>
    <row r="1166" spans="4:13" ht="26" x14ac:dyDescent="0.2">
      <c r="D1166" s="59"/>
      <c r="E1166" s="5" t="s">
        <v>61</v>
      </c>
      <c r="F1166" s="51" t="s">
        <v>623</v>
      </c>
      <c r="G1166" s="4">
        <v>160</v>
      </c>
      <c r="H1166" s="10">
        <v>2.5</v>
      </c>
      <c r="I1166" s="1">
        <v>88.125</v>
      </c>
      <c r="J1166" s="1">
        <v>2.5</v>
      </c>
      <c r="K1166" s="1">
        <v>93.125</v>
      </c>
      <c r="L1166" s="1">
        <v>6.875</v>
      </c>
      <c r="M1166" s="15" t="s">
        <v>160</v>
      </c>
    </row>
    <row r="1167" spans="4:13" ht="26" x14ac:dyDescent="0.2">
      <c r="D1167" s="59"/>
      <c r="E1167" s="5" t="s">
        <v>65</v>
      </c>
      <c r="F1167" s="51" t="s">
        <v>624</v>
      </c>
      <c r="G1167" s="4">
        <v>16</v>
      </c>
      <c r="H1167" s="17" t="s">
        <v>160</v>
      </c>
      <c r="I1167" s="1">
        <v>93.75</v>
      </c>
      <c r="J1167" s="1">
        <v>6.25</v>
      </c>
      <c r="K1167" s="1">
        <v>100</v>
      </c>
      <c r="L1167" s="2" t="s">
        <v>160</v>
      </c>
      <c r="M1167" s="15" t="s">
        <v>160</v>
      </c>
    </row>
    <row r="1168" spans="4:13" x14ac:dyDescent="0.2">
      <c r="D1168" s="59"/>
      <c r="E1168" s="5" t="s">
        <v>23</v>
      </c>
      <c r="F1168" s="51" t="s">
        <v>624</v>
      </c>
      <c r="G1168" s="4">
        <v>3</v>
      </c>
      <c r="H1168" s="17" t="s">
        <v>160</v>
      </c>
      <c r="I1168" s="1">
        <v>100</v>
      </c>
      <c r="J1168" s="2" t="s">
        <v>160</v>
      </c>
      <c r="K1168" s="1">
        <v>100</v>
      </c>
      <c r="L1168" s="2" t="s">
        <v>160</v>
      </c>
      <c r="M1168" s="15" t="s">
        <v>160</v>
      </c>
    </row>
    <row r="1169" spans="4:13" ht="26" x14ac:dyDescent="0.2">
      <c r="D1169" s="59"/>
      <c r="E1169" s="5" t="s">
        <v>66</v>
      </c>
      <c r="F1169" s="51" t="s">
        <v>623</v>
      </c>
      <c r="G1169" s="4">
        <v>1024</v>
      </c>
      <c r="H1169" s="10">
        <v>3.515625</v>
      </c>
      <c r="I1169" s="1">
        <v>78.41796875</v>
      </c>
      <c r="J1169" s="1">
        <v>5.17578125</v>
      </c>
      <c r="K1169" s="1">
        <v>87.109375</v>
      </c>
      <c r="L1169" s="1">
        <v>12.5</v>
      </c>
      <c r="M1169" s="8">
        <v>0.390625</v>
      </c>
    </row>
    <row r="1170" spans="4:13" x14ac:dyDescent="0.2">
      <c r="D1170" s="58" t="s">
        <v>67</v>
      </c>
      <c r="E1170" s="7" t="s">
        <v>68</v>
      </c>
      <c r="F1170" s="50" t="s">
        <v>623</v>
      </c>
      <c r="G1170" s="6">
        <v>483</v>
      </c>
      <c r="H1170" s="14">
        <v>2.898550724638</v>
      </c>
      <c r="I1170" s="3">
        <v>79.710144927536007</v>
      </c>
      <c r="J1170" s="3">
        <v>5.1759834368530004</v>
      </c>
      <c r="K1170" s="3">
        <v>87.784679089026994</v>
      </c>
      <c r="L1170" s="3">
        <v>12.008281573499</v>
      </c>
      <c r="M1170" s="13">
        <v>0.207039337474</v>
      </c>
    </row>
    <row r="1171" spans="4:13" x14ac:dyDescent="0.2">
      <c r="D1171" s="59"/>
      <c r="E1171" s="5" t="s">
        <v>69</v>
      </c>
      <c r="F1171" s="51" t="s">
        <v>623</v>
      </c>
      <c r="G1171" s="4">
        <v>168</v>
      </c>
      <c r="H1171" s="10">
        <v>4.166666666667</v>
      </c>
      <c r="I1171" s="1">
        <v>74.404761904761997</v>
      </c>
      <c r="J1171" s="1">
        <v>6.5476190476190004</v>
      </c>
      <c r="K1171" s="1">
        <v>85.119047619048004</v>
      </c>
      <c r="L1171" s="1">
        <v>14.285714285714</v>
      </c>
      <c r="M1171" s="8">
        <v>0.59523809523799998</v>
      </c>
    </row>
    <row r="1172" spans="4:13" ht="26" x14ac:dyDescent="0.2">
      <c r="D1172" s="59"/>
      <c r="E1172" s="5" t="s">
        <v>70</v>
      </c>
      <c r="F1172" s="51" t="s">
        <v>623</v>
      </c>
      <c r="G1172" s="4">
        <v>470</v>
      </c>
      <c r="H1172" s="10">
        <v>4.4680851063829996</v>
      </c>
      <c r="I1172" s="1">
        <v>77.446808510637993</v>
      </c>
      <c r="J1172" s="1">
        <v>6.5957446808510003</v>
      </c>
      <c r="K1172" s="1">
        <v>88.510638297872006</v>
      </c>
      <c r="L1172" s="1">
        <v>10.851063829787</v>
      </c>
      <c r="M1172" s="8">
        <v>0.63829787234000002</v>
      </c>
    </row>
    <row r="1173" spans="4:13" ht="26" x14ac:dyDescent="0.2">
      <c r="D1173" s="59"/>
      <c r="E1173" s="5" t="s">
        <v>71</v>
      </c>
      <c r="F1173" s="51" t="s">
        <v>623</v>
      </c>
      <c r="G1173" s="4">
        <v>67</v>
      </c>
      <c r="H1173" s="10">
        <v>2.985074626866</v>
      </c>
      <c r="I1173" s="1">
        <v>76.119402985074998</v>
      </c>
      <c r="J1173" s="1">
        <v>4.477611940299</v>
      </c>
      <c r="K1173" s="1">
        <v>83.582089552238997</v>
      </c>
      <c r="L1173" s="1">
        <v>16.417910447760999</v>
      </c>
      <c r="M1173" s="15" t="s">
        <v>160</v>
      </c>
    </row>
    <row r="1174" spans="4:13" x14ac:dyDescent="0.2">
      <c r="D1174" s="59"/>
      <c r="E1174" s="5" t="s">
        <v>72</v>
      </c>
      <c r="F1174" s="51" t="s">
        <v>623</v>
      </c>
      <c r="G1174" s="4">
        <v>314</v>
      </c>
      <c r="H1174" s="10">
        <v>2.5477707006369998</v>
      </c>
      <c r="I1174" s="1">
        <v>76.751592356687993</v>
      </c>
      <c r="J1174" s="1">
        <v>6.050955414013</v>
      </c>
      <c r="K1174" s="1">
        <v>85.350318471337999</v>
      </c>
      <c r="L1174" s="1">
        <v>14.331210191083001</v>
      </c>
      <c r="M1174" s="8">
        <v>0.31847133758000001</v>
      </c>
    </row>
    <row r="1175" spans="4:13" x14ac:dyDescent="0.2">
      <c r="D1175" s="59"/>
      <c r="E1175" s="5" t="s">
        <v>73</v>
      </c>
      <c r="F1175" s="51" t="s">
        <v>623</v>
      </c>
      <c r="G1175" s="4">
        <v>187</v>
      </c>
      <c r="H1175" s="10">
        <v>5.3475935828879999</v>
      </c>
      <c r="I1175" s="1">
        <v>78.609625668448999</v>
      </c>
      <c r="J1175" s="1">
        <v>5.8823529411760003</v>
      </c>
      <c r="K1175" s="1">
        <v>89.839572192513003</v>
      </c>
      <c r="L1175" s="1">
        <v>9.6256684491980007</v>
      </c>
      <c r="M1175" s="8">
        <v>0.53475935828900001</v>
      </c>
    </row>
    <row r="1176" spans="4:13" ht="26" x14ac:dyDescent="0.2">
      <c r="D1176" s="59"/>
      <c r="E1176" s="5" t="s">
        <v>74</v>
      </c>
      <c r="F1176" s="51" t="s">
        <v>623</v>
      </c>
      <c r="G1176" s="4">
        <v>472</v>
      </c>
      <c r="H1176" s="10">
        <v>3.6016949152539999</v>
      </c>
      <c r="I1176" s="1">
        <v>78.813559322033996</v>
      </c>
      <c r="J1176" s="1">
        <v>4.0254237288140002</v>
      </c>
      <c r="K1176" s="1">
        <v>86.440677966102001</v>
      </c>
      <c r="L1176" s="1">
        <v>13.135593220339</v>
      </c>
      <c r="M1176" s="8">
        <v>0.42372881355899999</v>
      </c>
    </row>
    <row r="1177" spans="4:13" x14ac:dyDescent="0.2">
      <c r="D1177" s="59"/>
      <c r="E1177" s="5" t="s">
        <v>36</v>
      </c>
      <c r="F1177" s="51" t="s">
        <v>624</v>
      </c>
      <c r="G1177" s="4">
        <v>28</v>
      </c>
      <c r="H1177" s="10">
        <v>10.714285714286</v>
      </c>
      <c r="I1177" s="1">
        <v>89.285714285713993</v>
      </c>
      <c r="J1177" s="2" t="s">
        <v>160</v>
      </c>
      <c r="K1177" s="1">
        <v>100</v>
      </c>
      <c r="L1177" s="2" t="s">
        <v>160</v>
      </c>
      <c r="M1177" s="15" t="s">
        <v>160</v>
      </c>
    </row>
    <row r="1178" spans="4:13" x14ac:dyDescent="0.2">
      <c r="D1178" s="59"/>
      <c r="E1178" s="5" t="s">
        <v>23</v>
      </c>
      <c r="F1178" s="51" t="s">
        <v>624</v>
      </c>
      <c r="G1178" s="4">
        <v>6</v>
      </c>
      <c r="H1178" s="17" t="s">
        <v>160</v>
      </c>
      <c r="I1178" s="1">
        <v>83.333333333333002</v>
      </c>
      <c r="J1178" s="1">
        <v>16.666666666666998</v>
      </c>
      <c r="K1178" s="1">
        <v>100</v>
      </c>
      <c r="L1178" s="2" t="s">
        <v>160</v>
      </c>
      <c r="M1178" s="15" t="s">
        <v>160</v>
      </c>
    </row>
    <row r="1179" spans="4:13" ht="26" x14ac:dyDescent="0.2">
      <c r="D1179" s="58" t="s">
        <v>75</v>
      </c>
      <c r="E1179" s="7" t="s">
        <v>76</v>
      </c>
      <c r="F1179" s="50" t="s">
        <v>624</v>
      </c>
      <c r="G1179" s="6">
        <v>32</v>
      </c>
      <c r="H1179" s="14">
        <v>3.125</v>
      </c>
      <c r="I1179" s="3">
        <v>71.875</v>
      </c>
      <c r="J1179" s="3">
        <v>18.75</v>
      </c>
      <c r="K1179" s="3">
        <v>93.75</v>
      </c>
      <c r="L1179" s="3">
        <v>3.125</v>
      </c>
      <c r="M1179" s="13">
        <v>3.125</v>
      </c>
    </row>
    <row r="1180" spans="4:13" x14ac:dyDescent="0.2">
      <c r="D1180" s="59"/>
      <c r="E1180" s="5" t="s">
        <v>77</v>
      </c>
      <c r="F1180" s="51" t="s">
        <v>623</v>
      </c>
      <c r="G1180" s="4">
        <v>60</v>
      </c>
      <c r="H1180" s="10">
        <v>6.666666666667</v>
      </c>
      <c r="I1180" s="1">
        <v>73.333333333333002</v>
      </c>
      <c r="J1180" s="1">
        <v>10</v>
      </c>
      <c r="K1180" s="1">
        <v>90</v>
      </c>
      <c r="L1180" s="1">
        <v>10</v>
      </c>
      <c r="M1180" s="15" t="s">
        <v>160</v>
      </c>
    </row>
    <row r="1181" spans="4:13" x14ac:dyDescent="0.2">
      <c r="D1181" s="59"/>
      <c r="E1181" s="5" t="s">
        <v>78</v>
      </c>
      <c r="F1181" s="51" t="s">
        <v>623</v>
      </c>
      <c r="G1181" s="4">
        <v>82</v>
      </c>
      <c r="H1181" s="10">
        <v>2.4390243902440001</v>
      </c>
      <c r="I1181" s="1">
        <v>78.048780487805004</v>
      </c>
      <c r="J1181" s="1">
        <v>8.5365853658540001</v>
      </c>
      <c r="K1181" s="1">
        <v>89.024390243902005</v>
      </c>
      <c r="L1181" s="1">
        <v>9.7560975609760003</v>
      </c>
      <c r="M1181" s="8">
        <v>1.219512195122</v>
      </c>
    </row>
    <row r="1182" spans="4:13" ht="26" x14ac:dyDescent="0.2">
      <c r="D1182" s="59"/>
      <c r="E1182" s="5" t="s">
        <v>79</v>
      </c>
      <c r="F1182" s="51" t="s">
        <v>624</v>
      </c>
      <c r="G1182" s="4">
        <v>11</v>
      </c>
      <c r="H1182" s="17" t="s">
        <v>160</v>
      </c>
      <c r="I1182" s="1">
        <v>90.909090909091006</v>
      </c>
      <c r="J1182" s="1">
        <v>9.0909090909089993</v>
      </c>
      <c r="K1182" s="1">
        <v>100</v>
      </c>
      <c r="L1182" s="2" t="s">
        <v>160</v>
      </c>
      <c r="M1182" s="15" t="s">
        <v>160</v>
      </c>
    </row>
    <row r="1183" spans="4:13" ht="26" x14ac:dyDescent="0.2">
      <c r="D1183" s="59"/>
      <c r="E1183" s="5" t="s">
        <v>80</v>
      </c>
      <c r="F1183" s="51" t="s">
        <v>624</v>
      </c>
      <c r="G1183" s="4">
        <v>35</v>
      </c>
      <c r="H1183" s="10">
        <v>5.7142857142860004</v>
      </c>
      <c r="I1183" s="1">
        <v>74.285714285713993</v>
      </c>
      <c r="J1183" s="1">
        <v>14.285714285714</v>
      </c>
      <c r="K1183" s="1">
        <v>94.285714285713993</v>
      </c>
      <c r="L1183" s="1">
        <v>5.7142857142860004</v>
      </c>
      <c r="M1183" s="15" t="s">
        <v>160</v>
      </c>
    </row>
    <row r="1184" spans="4:13" ht="26" x14ac:dyDescent="0.2">
      <c r="D1184" s="59"/>
      <c r="E1184" s="5" t="s">
        <v>81</v>
      </c>
      <c r="F1184" s="51" t="s">
        <v>624</v>
      </c>
      <c r="G1184" s="4">
        <v>48</v>
      </c>
      <c r="H1184" s="10">
        <v>8.333333333333</v>
      </c>
      <c r="I1184" s="1">
        <v>85.416666666666998</v>
      </c>
      <c r="J1184" s="1">
        <v>2.083333333333</v>
      </c>
      <c r="K1184" s="1">
        <v>95.833333333333002</v>
      </c>
      <c r="L1184" s="1">
        <v>4.166666666667</v>
      </c>
      <c r="M1184" s="15" t="s">
        <v>160</v>
      </c>
    </row>
    <row r="1185" spans="4:13" ht="26" x14ac:dyDescent="0.2">
      <c r="D1185" s="59"/>
      <c r="E1185" s="5" t="s">
        <v>82</v>
      </c>
      <c r="F1185" s="51" t="s">
        <v>624</v>
      </c>
      <c r="G1185" s="4">
        <v>39</v>
      </c>
      <c r="H1185" s="17" t="s">
        <v>160</v>
      </c>
      <c r="I1185" s="1">
        <v>76.923076923077005</v>
      </c>
      <c r="J1185" s="1">
        <v>12.820512820513001</v>
      </c>
      <c r="K1185" s="1">
        <v>89.743589743589993</v>
      </c>
      <c r="L1185" s="1">
        <v>10.25641025641</v>
      </c>
      <c r="M1185" s="15" t="s">
        <v>160</v>
      </c>
    </row>
    <row r="1186" spans="4:13" ht="26" x14ac:dyDescent="0.2">
      <c r="D1186" s="59"/>
      <c r="E1186" s="5" t="s">
        <v>83</v>
      </c>
      <c r="F1186" s="51" t="s">
        <v>624</v>
      </c>
      <c r="G1186" s="4">
        <v>12</v>
      </c>
      <c r="H1186" s="17" t="s">
        <v>160</v>
      </c>
      <c r="I1186" s="1">
        <v>75</v>
      </c>
      <c r="J1186" s="1">
        <v>16.666666666666998</v>
      </c>
      <c r="K1186" s="1">
        <v>91.666666666666998</v>
      </c>
      <c r="L1186" s="1">
        <v>8.333333333333</v>
      </c>
      <c r="M1186" s="15" t="s">
        <v>160</v>
      </c>
    </row>
    <row r="1187" spans="4:13" x14ac:dyDescent="0.2">
      <c r="D1187" s="59"/>
      <c r="E1187" s="5" t="s">
        <v>84</v>
      </c>
      <c r="F1187" s="51" t="s">
        <v>624</v>
      </c>
      <c r="G1187" s="4">
        <v>15</v>
      </c>
      <c r="H1187" s="10">
        <v>6.666666666667</v>
      </c>
      <c r="I1187" s="1">
        <v>86.666666666666998</v>
      </c>
      <c r="J1187" s="1">
        <v>6.666666666667</v>
      </c>
      <c r="K1187" s="1">
        <v>100</v>
      </c>
      <c r="L1187" s="2" t="s">
        <v>160</v>
      </c>
      <c r="M1187" s="15" t="s">
        <v>160</v>
      </c>
    </row>
    <row r="1188" spans="4:13" x14ac:dyDescent="0.2">
      <c r="D1188" s="59"/>
      <c r="E1188" s="5" t="s">
        <v>85</v>
      </c>
      <c r="F1188" s="51" t="s">
        <v>624</v>
      </c>
      <c r="G1188" s="4">
        <v>5</v>
      </c>
      <c r="H1188" s="17" t="s">
        <v>160</v>
      </c>
      <c r="I1188" s="1">
        <v>40</v>
      </c>
      <c r="J1188" s="1">
        <v>40</v>
      </c>
      <c r="K1188" s="1">
        <v>80</v>
      </c>
      <c r="L1188" s="1">
        <v>20</v>
      </c>
      <c r="M1188" s="15" t="s">
        <v>160</v>
      </c>
    </row>
    <row r="1189" spans="4:13" x14ac:dyDescent="0.2">
      <c r="D1189" s="59"/>
      <c r="E1189" s="5" t="s">
        <v>86</v>
      </c>
      <c r="F1189" s="51" t="s">
        <v>623</v>
      </c>
      <c r="G1189" s="4">
        <v>87</v>
      </c>
      <c r="H1189" s="10">
        <v>6.8965517241379999</v>
      </c>
      <c r="I1189" s="1">
        <v>74.712643678161001</v>
      </c>
      <c r="J1189" s="1">
        <v>5.7471264367819996</v>
      </c>
      <c r="K1189" s="1">
        <v>87.356321839079996</v>
      </c>
      <c r="L1189" s="1">
        <v>12.64367816092</v>
      </c>
      <c r="M1189" s="15" t="s">
        <v>160</v>
      </c>
    </row>
    <row r="1190" spans="4:13" ht="26" x14ac:dyDescent="0.2">
      <c r="D1190" s="59"/>
      <c r="E1190" s="5" t="s">
        <v>87</v>
      </c>
      <c r="F1190" s="51" t="s">
        <v>623</v>
      </c>
      <c r="G1190" s="4">
        <v>118</v>
      </c>
      <c r="H1190" s="10">
        <v>4.2372881355930003</v>
      </c>
      <c r="I1190" s="1">
        <v>75.423728813558995</v>
      </c>
      <c r="J1190" s="1">
        <v>5.9322033898309998</v>
      </c>
      <c r="K1190" s="1">
        <v>85.593220338983002</v>
      </c>
      <c r="L1190" s="1">
        <v>12.71186440678</v>
      </c>
      <c r="M1190" s="8">
        <v>1.6949152542370001</v>
      </c>
    </row>
    <row r="1191" spans="4:13" x14ac:dyDescent="0.2">
      <c r="D1191" s="59"/>
      <c r="E1191" s="5" t="s">
        <v>36</v>
      </c>
      <c r="F1191" s="51" t="s">
        <v>624</v>
      </c>
      <c r="G1191" s="4">
        <v>47</v>
      </c>
      <c r="H1191" s="10">
        <v>2.1276595744679998</v>
      </c>
      <c r="I1191" s="1">
        <v>82.978723404255007</v>
      </c>
      <c r="J1191" s="1">
        <v>8.5106382978719992</v>
      </c>
      <c r="K1191" s="1">
        <v>93.617021276596006</v>
      </c>
      <c r="L1191" s="1">
        <v>6.3829787234040003</v>
      </c>
      <c r="M1191" s="15" t="s">
        <v>160</v>
      </c>
    </row>
    <row r="1192" spans="4:13" ht="26" x14ac:dyDescent="0.2">
      <c r="D1192" s="59"/>
      <c r="E1192" s="5" t="s">
        <v>88</v>
      </c>
      <c r="F1192" s="51" t="s">
        <v>623</v>
      </c>
      <c r="G1192" s="4">
        <v>255</v>
      </c>
      <c r="H1192" s="10">
        <v>1.1764705882349999</v>
      </c>
      <c r="I1192" s="1">
        <v>84.313725490196006</v>
      </c>
      <c r="J1192" s="1">
        <v>3.9215686274510002</v>
      </c>
      <c r="K1192" s="1">
        <v>89.411764705882007</v>
      </c>
      <c r="L1192" s="1">
        <v>10.196078431373</v>
      </c>
      <c r="M1192" s="8">
        <v>0.392156862745</v>
      </c>
    </row>
    <row r="1193" spans="4:13" x14ac:dyDescent="0.2">
      <c r="D1193" s="59"/>
      <c r="E1193" s="5" t="s">
        <v>89</v>
      </c>
      <c r="F1193" s="51" t="s">
        <v>623</v>
      </c>
      <c r="G1193" s="4">
        <v>434</v>
      </c>
      <c r="H1193" s="10">
        <v>3.4562211981569999</v>
      </c>
      <c r="I1193" s="1">
        <v>76.497695852535003</v>
      </c>
      <c r="J1193" s="1">
        <v>4.147465437788</v>
      </c>
      <c r="K1193" s="1">
        <v>84.101382488479004</v>
      </c>
      <c r="L1193" s="1">
        <v>15.668202764977</v>
      </c>
      <c r="M1193" s="8">
        <v>0.23041474654399999</v>
      </c>
    </row>
    <row r="1194" spans="4:13" x14ac:dyDescent="0.2">
      <c r="D1194" s="59"/>
      <c r="E1194" s="5" t="s">
        <v>23</v>
      </c>
      <c r="F1194" s="51" t="s">
        <v>624</v>
      </c>
      <c r="G1194" s="4">
        <v>9</v>
      </c>
      <c r="H1194" s="10">
        <v>11.111111111111001</v>
      </c>
      <c r="I1194" s="1">
        <v>77.777777777777999</v>
      </c>
      <c r="J1194" s="1">
        <v>11.111111111111001</v>
      </c>
      <c r="K1194" s="1">
        <v>100</v>
      </c>
      <c r="L1194" s="2" t="s">
        <v>160</v>
      </c>
      <c r="M1194" s="15" t="s">
        <v>160</v>
      </c>
    </row>
    <row r="1195" spans="4:13" ht="26" x14ac:dyDescent="0.2">
      <c r="D1195" s="59"/>
      <c r="E1195" s="5" t="s">
        <v>90</v>
      </c>
      <c r="F1195" s="51" t="s">
        <v>623</v>
      </c>
      <c r="G1195" s="4">
        <v>345</v>
      </c>
      <c r="H1195" s="10">
        <v>4.9275362318839999</v>
      </c>
      <c r="I1195" s="1">
        <v>77.391304347825994</v>
      </c>
      <c r="J1195" s="1">
        <v>7.2463768115939997</v>
      </c>
      <c r="K1195" s="1">
        <v>89.565217391304003</v>
      </c>
      <c r="L1195" s="1">
        <v>9.8550724637679998</v>
      </c>
      <c r="M1195" s="8">
        <v>0.57971014492799999</v>
      </c>
    </row>
    <row r="1196" spans="4:13" ht="26" x14ac:dyDescent="0.2">
      <c r="D1196" s="58" t="s">
        <v>91</v>
      </c>
      <c r="E1196" s="7" t="s">
        <v>92</v>
      </c>
      <c r="F1196" s="50" t="s">
        <v>623</v>
      </c>
      <c r="G1196" s="6">
        <v>70</v>
      </c>
      <c r="H1196" s="32" t="s">
        <v>160</v>
      </c>
      <c r="I1196" s="3">
        <v>80</v>
      </c>
      <c r="J1196" s="3">
        <v>7.1428571428570002</v>
      </c>
      <c r="K1196" s="3">
        <v>87.142857142856997</v>
      </c>
      <c r="L1196" s="3">
        <v>12.857142857143</v>
      </c>
      <c r="M1196" s="19" t="s">
        <v>160</v>
      </c>
    </row>
    <row r="1197" spans="4:13" ht="39" x14ac:dyDescent="0.2">
      <c r="D1197" s="59"/>
      <c r="E1197" s="5" t="s">
        <v>93</v>
      </c>
      <c r="F1197" s="51" t="s">
        <v>623</v>
      </c>
      <c r="G1197" s="4">
        <v>430</v>
      </c>
      <c r="H1197" s="10">
        <v>4.1860465116279997</v>
      </c>
      <c r="I1197" s="1">
        <v>77.441860465115994</v>
      </c>
      <c r="J1197" s="1">
        <v>6.0465116279069999</v>
      </c>
      <c r="K1197" s="1">
        <v>87.674418604650995</v>
      </c>
      <c r="L1197" s="1">
        <v>11.860465116279</v>
      </c>
      <c r="M1197" s="8">
        <v>0.46511627907000003</v>
      </c>
    </row>
    <row r="1198" spans="4:13" ht="39" x14ac:dyDescent="0.2">
      <c r="D1198" s="59"/>
      <c r="E1198" s="5" t="s">
        <v>94</v>
      </c>
      <c r="F1198" s="51" t="s">
        <v>623</v>
      </c>
      <c r="G1198" s="4">
        <v>824</v>
      </c>
      <c r="H1198" s="10">
        <v>3.398058252427</v>
      </c>
      <c r="I1198" s="1">
        <v>80.218446601942006</v>
      </c>
      <c r="J1198" s="1">
        <v>5.0970873786409996</v>
      </c>
      <c r="K1198" s="1">
        <v>88.713592233010004</v>
      </c>
      <c r="L1198" s="1">
        <v>10.800970873786</v>
      </c>
      <c r="M1198" s="8">
        <v>0.48543689320400002</v>
      </c>
    </row>
    <row r="1199" spans="4:13" ht="39" x14ac:dyDescent="0.2">
      <c r="D1199" s="59"/>
      <c r="E1199" s="5" t="s">
        <v>95</v>
      </c>
      <c r="F1199" s="51" t="s">
        <v>623</v>
      </c>
      <c r="G1199" s="4">
        <v>593</v>
      </c>
      <c r="H1199" s="10">
        <v>3.5413153457000002</v>
      </c>
      <c r="I1199" s="1">
        <v>79.258010118043998</v>
      </c>
      <c r="J1199" s="1">
        <v>5.2276559865090002</v>
      </c>
      <c r="K1199" s="1">
        <v>88.026981450253004</v>
      </c>
      <c r="L1199" s="1">
        <v>11.804384485666001</v>
      </c>
      <c r="M1199" s="8">
        <v>0.16863406408100001</v>
      </c>
    </row>
    <row r="1200" spans="4:13" ht="39" x14ac:dyDescent="0.2">
      <c r="D1200" s="59"/>
      <c r="E1200" s="5" t="s">
        <v>96</v>
      </c>
      <c r="F1200" s="51" t="s">
        <v>623</v>
      </c>
      <c r="G1200" s="4">
        <v>261</v>
      </c>
      <c r="H1200" s="10">
        <v>3.8314176245209999</v>
      </c>
      <c r="I1200" s="1">
        <v>76.628352490420994</v>
      </c>
      <c r="J1200" s="1">
        <v>4.5977011494250002</v>
      </c>
      <c r="K1200" s="1">
        <v>85.057471264368004</v>
      </c>
      <c r="L1200" s="1">
        <v>14.176245210728</v>
      </c>
      <c r="M1200" s="8">
        <v>0.76628352490399998</v>
      </c>
    </row>
    <row r="1201" spans="4:13" ht="39" x14ac:dyDescent="0.2">
      <c r="D1201" s="59"/>
      <c r="E1201" s="5" t="s">
        <v>97</v>
      </c>
      <c r="F1201" s="51" t="s">
        <v>623</v>
      </c>
      <c r="G1201" s="4">
        <v>63</v>
      </c>
      <c r="H1201" s="10">
        <v>4.7619047619049999</v>
      </c>
      <c r="I1201" s="1">
        <v>76.190476190476005</v>
      </c>
      <c r="J1201" s="1">
        <v>4.7619047619049999</v>
      </c>
      <c r="K1201" s="1">
        <v>85.714285714286007</v>
      </c>
      <c r="L1201" s="1">
        <v>14.285714285714</v>
      </c>
      <c r="M1201" s="15" t="s">
        <v>160</v>
      </c>
    </row>
    <row r="1202" spans="4:13" ht="39" x14ac:dyDescent="0.2">
      <c r="D1202" s="59"/>
      <c r="E1202" s="5" t="s">
        <v>98</v>
      </c>
      <c r="F1202" s="51" t="s">
        <v>623</v>
      </c>
      <c r="G1202" s="4">
        <v>345</v>
      </c>
      <c r="H1202" s="10">
        <v>4.3478260869570002</v>
      </c>
      <c r="I1202" s="1">
        <v>80</v>
      </c>
      <c r="J1202" s="1">
        <v>4.3478260869570002</v>
      </c>
      <c r="K1202" s="1">
        <v>88.695652173913004</v>
      </c>
      <c r="L1202" s="1">
        <v>11.014492753622999</v>
      </c>
      <c r="M1202" s="8">
        <v>0.289855072464</v>
      </c>
    </row>
    <row r="1203" spans="4:13" ht="39" x14ac:dyDescent="0.2">
      <c r="D1203" s="59"/>
      <c r="E1203" s="5" t="s">
        <v>99</v>
      </c>
      <c r="F1203" s="51" t="s">
        <v>623</v>
      </c>
      <c r="G1203" s="4">
        <v>202</v>
      </c>
      <c r="H1203" s="10">
        <v>5.4455445544550001</v>
      </c>
      <c r="I1203" s="1">
        <v>79.207920792078994</v>
      </c>
      <c r="J1203" s="1">
        <v>4.4554455445540002</v>
      </c>
      <c r="K1203" s="1">
        <v>89.108910891088996</v>
      </c>
      <c r="L1203" s="1">
        <v>10.891089108911</v>
      </c>
      <c r="M1203" s="15" t="s">
        <v>160</v>
      </c>
    </row>
    <row r="1204" spans="4:13" x14ac:dyDescent="0.2">
      <c r="D1204" s="59"/>
      <c r="E1204" s="5" t="s">
        <v>100</v>
      </c>
      <c r="F1204" s="51" t="s">
        <v>623</v>
      </c>
      <c r="G1204" s="4">
        <v>143</v>
      </c>
      <c r="H1204" s="10">
        <v>4.8951048951049998</v>
      </c>
      <c r="I1204" s="1">
        <v>71.328671328671007</v>
      </c>
      <c r="J1204" s="1">
        <v>6.2937062937060002</v>
      </c>
      <c r="K1204" s="1">
        <v>82.517482517483003</v>
      </c>
      <c r="L1204" s="1">
        <v>17.482517482517</v>
      </c>
      <c r="M1204" s="15" t="s">
        <v>160</v>
      </c>
    </row>
    <row r="1205" spans="4:13" x14ac:dyDescent="0.2">
      <c r="D1205" s="59"/>
      <c r="E1205" s="5" t="s">
        <v>23</v>
      </c>
      <c r="F1205" s="51" t="s">
        <v>624</v>
      </c>
      <c r="G1205" s="4">
        <v>5</v>
      </c>
      <c r="H1205" s="17" t="s">
        <v>160</v>
      </c>
      <c r="I1205" s="1">
        <v>100</v>
      </c>
      <c r="J1205" s="2" t="s">
        <v>160</v>
      </c>
      <c r="K1205" s="1">
        <v>100</v>
      </c>
      <c r="L1205" s="2" t="s">
        <v>160</v>
      </c>
      <c r="M1205" s="15" t="s">
        <v>160</v>
      </c>
    </row>
    <row r="1206" spans="4:13" ht="26" x14ac:dyDescent="0.2">
      <c r="D1206" s="59"/>
      <c r="E1206" s="5" t="s">
        <v>101</v>
      </c>
      <c r="F1206" s="51" t="s">
        <v>623</v>
      </c>
      <c r="G1206" s="4">
        <v>883</v>
      </c>
      <c r="H1206" s="10">
        <v>3.2842582106460001</v>
      </c>
      <c r="I1206" s="1">
        <v>79.841449603624</v>
      </c>
      <c r="J1206" s="1">
        <v>5.096262740657</v>
      </c>
      <c r="K1206" s="1">
        <v>88.221970554926003</v>
      </c>
      <c r="L1206" s="1">
        <v>11.325028312571</v>
      </c>
      <c r="M1206" s="8">
        <v>0.453001132503</v>
      </c>
    </row>
    <row r="1207" spans="4:13" ht="26" x14ac:dyDescent="0.2">
      <c r="D1207" s="59"/>
      <c r="E1207" s="5" t="s">
        <v>102</v>
      </c>
      <c r="F1207" s="51" t="s">
        <v>623</v>
      </c>
      <c r="G1207" s="4">
        <v>453</v>
      </c>
      <c r="H1207" s="10">
        <v>3.7527593818980001</v>
      </c>
      <c r="I1207" s="1">
        <v>79.028697571744004</v>
      </c>
      <c r="J1207" s="1">
        <v>4.6357615894039998</v>
      </c>
      <c r="K1207" s="1">
        <v>87.417218543046005</v>
      </c>
      <c r="L1207" s="1">
        <v>11.920529801324999</v>
      </c>
      <c r="M1207" s="8">
        <v>0.66225165562900001</v>
      </c>
    </row>
    <row r="1208" spans="4:13" x14ac:dyDescent="0.2">
      <c r="D1208" s="58" t="s">
        <v>103</v>
      </c>
      <c r="E1208" s="7" t="s">
        <v>104</v>
      </c>
      <c r="F1208" s="50" t="s">
        <v>623</v>
      </c>
      <c r="G1208" s="6">
        <v>265</v>
      </c>
      <c r="H1208" s="14">
        <v>4.9056603773580001</v>
      </c>
      <c r="I1208" s="3">
        <v>81.509433962263998</v>
      </c>
      <c r="J1208" s="3">
        <v>3.396226415094</v>
      </c>
      <c r="K1208" s="3">
        <v>89.811320754717002</v>
      </c>
      <c r="L1208" s="3">
        <v>9.8113207547170003</v>
      </c>
      <c r="M1208" s="13">
        <v>0.37735849056600002</v>
      </c>
    </row>
    <row r="1209" spans="4:13" x14ac:dyDescent="0.2">
      <c r="D1209" s="59"/>
      <c r="E1209" s="5" t="s">
        <v>105</v>
      </c>
      <c r="F1209" s="51" t="s">
        <v>623</v>
      </c>
      <c r="G1209" s="4">
        <v>314</v>
      </c>
      <c r="H1209" s="10">
        <v>2.2292993630570002</v>
      </c>
      <c r="I1209" s="1">
        <v>78.343949044585997</v>
      </c>
      <c r="J1209" s="1">
        <v>5.7324840764329998</v>
      </c>
      <c r="K1209" s="1">
        <v>86.305732484076003</v>
      </c>
      <c r="L1209" s="1">
        <v>13.375796178344</v>
      </c>
      <c r="M1209" s="8">
        <v>0.31847133758000001</v>
      </c>
    </row>
    <row r="1210" spans="4:13" x14ac:dyDescent="0.2">
      <c r="D1210" s="59"/>
      <c r="E1210" s="5" t="s">
        <v>106</v>
      </c>
      <c r="F1210" s="51" t="s">
        <v>623</v>
      </c>
      <c r="G1210" s="4">
        <v>333</v>
      </c>
      <c r="H1210" s="10">
        <v>4.2042042042040002</v>
      </c>
      <c r="I1210" s="1">
        <v>77.177177177177001</v>
      </c>
      <c r="J1210" s="1">
        <v>5.4054054054050003</v>
      </c>
      <c r="K1210" s="1">
        <v>86.786786786787005</v>
      </c>
      <c r="L1210" s="1">
        <v>12.612612612613001</v>
      </c>
      <c r="M1210" s="8">
        <v>0.60060060060099996</v>
      </c>
    </row>
    <row r="1211" spans="4:13" x14ac:dyDescent="0.2">
      <c r="D1211" s="59"/>
      <c r="E1211" s="5" t="s">
        <v>107</v>
      </c>
      <c r="F1211" s="51" t="s">
        <v>623</v>
      </c>
      <c r="G1211" s="4">
        <v>108</v>
      </c>
      <c r="H1211" s="10">
        <v>1.851851851852</v>
      </c>
      <c r="I1211" s="1">
        <v>76.851851851852004</v>
      </c>
      <c r="J1211" s="1">
        <v>7.4074074074069998</v>
      </c>
      <c r="K1211" s="1">
        <v>86.111111111111001</v>
      </c>
      <c r="L1211" s="1">
        <v>13.888888888888999</v>
      </c>
      <c r="M1211" s="15" t="s">
        <v>160</v>
      </c>
    </row>
    <row r="1212" spans="4:13" x14ac:dyDescent="0.2">
      <c r="D1212" s="59"/>
      <c r="E1212" s="5" t="s">
        <v>108</v>
      </c>
      <c r="F1212" s="51" t="s">
        <v>624</v>
      </c>
      <c r="G1212" s="4">
        <v>21</v>
      </c>
      <c r="H1212" s="17" t="s">
        <v>160</v>
      </c>
      <c r="I1212" s="1">
        <v>80.952380952381006</v>
      </c>
      <c r="J1212" s="1">
        <v>4.7619047619049999</v>
      </c>
      <c r="K1212" s="1">
        <v>85.714285714286007</v>
      </c>
      <c r="L1212" s="1">
        <v>14.285714285714</v>
      </c>
      <c r="M1212" s="15" t="s">
        <v>160</v>
      </c>
    </row>
    <row r="1213" spans="4:13" x14ac:dyDescent="0.2">
      <c r="D1213" s="59"/>
      <c r="E1213" s="5" t="s">
        <v>23</v>
      </c>
      <c r="F1213" s="51" t="s">
        <v>624</v>
      </c>
      <c r="G1213" s="4">
        <v>2</v>
      </c>
      <c r="H1213" s="17" t="s">
        <v>160</v>
      </c>
      <c r="I1213" s="1">
        <v>100</v>
      </c>
      <c r="J1213" s="2" t="s">
        <v>160</v>
      </c>
      <c r="K1213" s="1">
        <v>100</v>
      </c>
      <c r="L1213" s="2" t="s">
        <v>160</v>
      </c>
      <c r="M1213" s="15" t="s">
        <v>160</v>
      </c>
    </row>
    <row r="1214" spans="4:13" x14ac:dyDescent="0.2">
      <c r="D1214" s="59"/>
      <c r="E1214" s="5" t="s">
        <v>109</v>
      </c>
      <c r="F1214" s="51" t="s">
        <v>623</v>
      </c>
      <c r="G1214" s="4">
        <v>579</v>
      </c>
      <c r="H1214" s="10">
        <v>3.454231433506</v>
      </c>
      <c r="I1214" s="1">
        <v>79.792746113990006</v>
      </c>
      <c r="J1214" s="1">
        <v>4.6632124352330004</v>
      </c>
      <c r="K1214" s="1">
        <v>87.910189982728994</v>
      </c>
      <c r="L1214" s="1">
        <v>11.744386873921</v>
      </c>
      <c r="M1214" s="8">
        <v>0.34542314335099999</v>
      </c>
    </row>
    <row r="1215" spans="4:13" x14ac:dyDescent="0.2">
      <c r="D1215" s="59"/>
      <c r="E1215" s="5" t="s">
        <v>110</v>
      </c>
      <c r="F1215" s="51" t="s">
        <v>623</v>
      </c>
      <c r="G1215" s="4">
        <v>129</v>
      </c>
      <c r="H1215" s="10">
        <v>1.550387596899</v>
      </c>
      <c r="I1215" s="1">
        <v>77.519379844960994</v>
      </c>
      <c r="J1215" s="1">
        <v>6.9767441860470001</v>
      </c>
      <c r="K1215" s="1">
        <v>86.046511627906995</v>
      </c>
      <c r="L1215" s="1">
        <v>13.953488372093</v>
      </c>
      <c r="M1215" s="15" t="s">
        <v>160</v>
      </c>
    </row>
    <row r="1216" spans="4:13" x14ac:dyDescent="0.2">
      <c r="D1216" s="58" t="s">
        <v>111</v>
      </c>
      <c r="E1216" s="7" t="s">
        <v>112</v>
      </c>
      <c r="F1216" s="50" t="s">
        <v>623</v>
      </c>
      <c r="G1216" s="6">
        <v>192</v>
      </c>
      <c r="H1216" s="14">
        <v>4.166666666667</v>
      </c>
      <c r="I1216" s="3">
        <v>70.833333333333002</v>
      </c>
      <c r="J1216" s="3">
        <v>7.8125</v>
      </c>
      <c r="K1216" s="3">
        <v>82.8125</v>
      </c>
      <c r="L1216" s="3">
        <v>16.145833333333002</v>
      </c>
      <c r="M1216" s="13">
        <v>1.041666666667</v>
      </c>
    </row>
    <row r="1217" spans="4:13" ht="26" x14ac:dyDescent="0.2">
      <c r="D1217" s="59"/>
      <c r="E1217" s="5" t="s">
        <v>113</v>
      </c>
      <c r="F1217" s="51" t="s">
        <v>623</v>
      </c>
      <c r="G1217" s="4">
        <v>149</v>
      </c>
      <c r="H1217" s="10">
        <v>4.0268456375839996</v>
      </c>
      <c r="I1217" s="1">
        <v>73.825503355704996</v>
      </c>
      <c r="J1217" s="1">
        <v>7.3825503355700004</v>
      </c>
      <c r="K1217" s="1">
        <v>85.234899328859001</v>
      </c>
      <c r="L1217" s="1">
        <v>14.093959731544</v>
      </c>
      <c r="M1217" s="8">
        <v>0.67114093959700005</v>
      </c>
    </row>
    <row r="1218" spans="4:13" x14ac:dyDescent="0.2">
      <c r="D1218" s="59"/>
      <c r="E1218" s="5" t="s">
        <v>114</v>
      </c>
      <c r="F1218" s="51" t="s">
        <v>623</v>
      </c>
      <c r="G1218" s="4">
        <v>530</v>
      </c>
      <c r="H1218" s="10">
        <v>2.8301886792449999</v>
      </c>
      <c r="I1218" s="1">
        <v>79.245283018867994</v>
      </c>
      <c r="J1218" s="1">
        <v>4.9056603773580001</v>
      </c>
      <c r="K1218" s="1">
        <v>86.981132075472004</v>
      </c>
      <c r="L1218" s="1">
        <v>12.452830188679</v>
      </c>
      <c r="M1218" s="8">
        <v>0.56603773584899997</v>
      </c>
    </row>
    <row r="1219" spans="4:13" x14ac:dyDescent="0.2">
      <c r="D1219" s="59"/>
      <c r="E1219" s="5" t="s">
        <v>115</v>
      </c>
      <c r="F1219" s="51" t="s">
        <v>623</v>
      </c>
      <c r="G1219" s="4">
        <v>225</v>
      </c>
      <c r="H1219" s="10">
        <v>4.4444444444439997</v>
      </c>
      <c r="I1219" s="1">
        <v>76.444444444444002</v>
      </c>
      <c r="J1219" s="1">
        <v>4.8888888888890003</v>
      </c>
      <c r="K1219" s="1">
        <v>85.777777777777999</v>
      </c>
      <c r="L1219" s="1">
        <v>13.777777777778001</v>
      </c>
      <c r="M1219" s="8">
        <v>0.444444444444</v>
      </c>
    </row>
    <row r="1220" spans="4:13" x14ac:dyDescent="0.2">
      <c r="D1220" s="59"/>
      <c r="E1220" s="5" t="s">
        <v>116</v>
      </c>
      <c r="F1220" s="51" t="s">
        <v>623</v>
      </c>
      <c r="G1220" s="4">
        <v>467</v>
      </c>
      <c r="H1220" s="10">
        <v>2.9978586723770002</v>
      </c>
      <c r="I1220" s="1">
        <v>84.582441113490006</v>
      </c>
      <c r="J1220" s="1">
        <v>4.0685224839399998</v>
      </c>
      <c r="K1220" s="1">
        <v>91.648822269806999</v>
      </c>
      <c r="L1220" s="1">
        <v>8.1370449678799996</v>
      </c>
      <c r="M1220" s="8">
        <v>0.21413276231299999</v>
      </c>
    </row>
    <row r="1221" spans="4:13" ht="26" x14ac:dyDescent="0.2">
      <c r="D1221" s="59"/>
      <c r="E1221" s="5" t="s">
        <v>117</v>
      </c>
      <c r="F1221" s="51" t="s">
        <v>623</v>
      </c>
      <c r="G1221" s="4">
        <v>732</v>
      </c>
      <c r="H1221" s="10">
        <v>3.415300546448</v>
      </c>
      <c r="I1221" s="1">
        <v>89.480874316940003</v>
      </c>
      <c r="J1221" s="1">
        <v>6.0109289617490003</v>
      </c>
      <c r="K1221" s="1">
        <v>98.907103825137</v>
      </c>
      <c r="L1221" s="1">
        <v>0.68306010929000005</v>
      </c>
      <c r="M1221" s="8">
        <v>0.40983606557399999</v>
      </c>
    </row>
    <row r="1222" spans="4:13" ht="26" x14ac:dyDescent="0.2">
      <c r="D1222" s="59"/>
      <c r="E1222" s="5" t="s">
        <v>118</v>
      </c>
      <c r="F1222" s="51" t="s">
        <v>623</v>
      </c>
      <c r="G1222" s="4">
        <v>662</v>
      </c>
      <c r="H1222" s="10">
        <v>3.1722054380659999</v>
      </c>
      <c r="I1222" s="1">
        <v>79.758308157100004</v>
      </c>
      <c r="J1222" s="1">
        <v>4.0785498489430001</v>
      </c>
      <c r="K1222" s="1">
        <v>87.009063444109003</v>
      </c>
      <c r="L1222" s="1">
        <v>12.537764350452999</v>
      </c>
      <c r="M1222" s="8">
        <v>0.45317220543800002</v>
      </c>
    </row>
    <row r="1223" spans="4:13" ht="26" x14ac:dyDescent="0.2">
      <c r="D1223" s="59"/>
      <c r="E1223" s="5" t="s">
        <v>119</v>
      </c>
      <c r="F1223" s="51" t="s">
        <v>623</v>
      </c>
      <c r="G1223" s="4">
        <v>471</v>
      </c>
      <c r="H1223" s="10">
        <v>1.9108280254779999</v>
      </c>
      <c r="I1223" s="1">
        <v>79.617834394903994</v>
      </c>
      <c r="J1223" s="1">
        <v>5.0955414012739997</v>
      </c>
      <c r="K1223" s="1">
        <v>86.624203821655996</v>
      </c>
      <c r="L1223" s="1">
        <v>13.163481953291001</v>
      </c>
      <c r="M1223" s="8">
        <v>0.21231422505299999</v>
      </c>
    </row>
    <row r="1224" spans="4:13" ht="26" x14ac:dyDescent="0.2">
      <c r="D1224" s="59"/>
      <c r="E1224" s="5" t="s">
        <v>120</v>
      </c>
      <c r="F1224" s="51" t="s">
        <v>623</v>
      </c>
      <c r="G1224" s="4">
        <v>165</v>
      </c>
      <c r="H1224" s="10">
        <v>4.2424242424239997</v>
      </c>
      <c r="I1224" s="1">
        <v>81.818181818181998</v>
      </c>
      <c r="J1224" s="1">
        <v>6.0606060606060002</v>
      </c>
      <c r="K1224" s="1">
        <v>92.121212121211997</v>
      </c>
      <c r="L1224" s="1">
        <v>7.2727272727269998</v>
      </c>
      <c r="M1224" s="8">
        <v>0.60606060606099998</v>
      </c>
    </row>
    <row r="1225" spans="4:13" x14ac:dyDescent="0.2">
      <c r="D1225" s="59"/>
      <c r="E1225" s="5" t="s">
        <v>121</v>
      </c>
      <c r="F1225" s="51" t="s">
        <v>623</v>
      </c>
      <c r="G1225" s="4">
        <v>553</v>
      </c>
      <c r="H1225" s="10">
        <v>3.0741410488250001</v>
      </c>
      <c r="I1225" s="1">
        <v>79.927667269438999</v>
      </c>
      <c r="J1225" s="1">
        <v>4.1591320072329996</v>
      </c>
      <c r="K1225" s="1">
        <v>87.160940325496995</v>
      </c>
      <c r="L1225" s="1">
        <v>12.296564195298</v>
      </c>
      <c r="M1225" s="8">
        <v>0.54249547920399999</v>
      </c>
    </row>
    <row r="1226" spans="4:13" x14ac:dyDescent="0.2">
      <c r="D1226" s="59"/>
      <c r="E1226" s="5" t="s">
        <v>122</v>
      </c>
      <c r="F1226" s="51" t="s">
        <v>623</v>
      </c>
      <c r="G1226" s="4">
        <v>471</v>
      </c>
      <c r="H1226" s="10">
        <v>3.8216560509550002</v>
      </c>
      <c r="I1226" s="1">
        <v>78.980891719745003</v>
      </c>
      <c r="J1226" s="1">
        <v>5.9447983014860002</v>
      </c>
      <c r="K1226" s="1">
        <v>88.747346072187</v>
      </c>
      <c r="L1226" s="1">
        <v>10.828025477707</v>
      </c>
      <c r="M1226" s="8">
        <v>0.42462845010599998</v>
      </c>
    </row>
    <row r="1227" spans="4:13" x14ac:dyDescent="0.2">
      <c r="D1227" s="59"/>
      <c r="E1227" s="5" t="s">
        <v>123</v>
      </c>
      <c r="F1227" s="51" t="s">
        <v>623</v>
      </c>
      <c r="G1227" s="4">
        <v>275</v>
      </c>
      <c r="H1227" s="10">
        <v>3.2727272727269998</v>
      </c>
      <c r="I1227" s="1">
        <v>77.818181818181998</v>
      </c>
      <c r="J1227" s="1">
        <v>6.9090909090909998</v>
      </c>
      <c r="K1227" s="1">
        <v>88</v>
      </c>
      <c r="L1227" s="1">
        <v>11.272727272727</v>
      </c>
      <c r="M1227" s="8">
        <v>0.72727272727299996</v>
      </c>
    </row>
    <row r="1228" spans="4:13" x14ac:dyDescent="0.2">
      <c r="D1228" s="59"/>
      <c r="E1228" s="5" t="s">
        <v>124</v>
      </c>
      <c r="F1228" s="51" t="s">
        <v>623</v>
      </c>
      <c r="G1228" s="4">
        <v>647</v>
      </c>
      <c r="H1228" s="10">
        <v>2.6275115919630001</v>
      </c>
      <c r="I1228" s="1">
        <v>77.897990726429995</v>
      </c>
      <c r="J1228" s="1">
        <v>5.4095826893350001</v>
      </c>
      <c r="K1228" s="1">
        <v>85.935085007728006</v>
      </c>
      <c r="L1228" s="1">
        <v>13.601236476043001</v>
      </c>
      <c r="M1228" s="8">
        <v>0.46367851622900003</v>
      </c>
    </row>
    <row r="1229" spans="4:13" x14ac:dyDescent="0.2">
      <c r="D1229" s="59"/>
      <c r="E1229" s="5" t="s">
        <v>125</v>
      </c>
      <c r="F1229" s="51" t="s">
        <v>623</v>
      </c>
      <c r="G1229" s="4">
        <v>249</v>
      </c>
      <c r="H1229" s="10">
        <v>3.2128514056220001</v>
      </c>
      <c r="I1229" s="1">
        <v>81.124497991967999</v>
      </c>
      <c r="J1229" s="1">
        <v>6.4257028112450003</v>
      </c>
      <c r="K1229" s="1">
        <v>90.763052208835006</v>
      </c>
      <c r="L1229" s="1">
        <v>8.4337349397590007</v>
      </c>
      <c r="M1229" s="8">
        <v>0.80321285140599996</v>
      </c>
    </row>
    <row r="1230" spans="4:13" x14ac:dyDescent="0.2">
      <c r="D1230" s="59"/>
      <c r="E1230" s="5" t="s">
        <v>126</v>
      </c>
      <c r="F1230" s="51" t="s">
        <v>623</v>
      </c>
      <c r="G1230" s="4">
        <v>279</v>
      </c>
      <c r="H1230" s="10">
        <v>4.3010752688169998</v>
      </c>
      <c r="I1230" s="1">
        <v>80.286738351254002</v>
      </c>
      <c r="J1230" s="1">
        <v>3.9426523297489999</v>
      </c>
      <c r="K1230" s="1">
        <v>88.530465949820993</v>
      </c>
      <c r="L1230" s="1">
        <v>11.111111111111001</v>
      </c>
      <c r="M1230" s="8">
        <v>0.35842293906799999</v>
      </c>
    </row>
    <row r="1231" spans="4:13" ht="26" x14ac:dyDescent="0.2">
      <c r="D1231" s="59"/>
      <c r="E1231" s="5" t="s">
        <v>127</v>
      </c>
      <c r="F1231" s="51" t="s">
        <v>623</v>
      </c>
      <c r="G1231" s="4">
        <v>195</v>
      </c>
      <c r="H1231" s="10">
        <v>2.564102564103</v>
      </c>
      <c r="I1231" s="1">
        <v>75.897435897435997</v>
      </c>
      <c r="J1231" s="1">
        <v>7.1794871794870003</v>
      </c>
      <c r="K1231" s="1">
        <v>85.641025641026005</v>
      </c>
      <c r="L1231" s="1">
        <v>13.846153846153999</v>
      </c>
      <c r="M1231" s="8">
        <v>0.51282051282100005</v>
      </c>
    </row>
    <row r="1232" spans="4:13" x14ac:dyDescent="0.2">
      <c r="D1232" s="59"/>
      <c r="E1232" s="5" t="s">
        <v>36</v>
      </c>
      <c r="F1232" s="51" t="s">
        <v>624</v>
      </c>
      <c r="G1232" s="4">
        <v>24</v>
      </c>
      <c r="H1232" s="10">
        <v>4.166666666667</v>
      </c>
      <c r="I1232" s="1">
        <v>70.833333333333002</v>
      </c>
      <c r="J1232" s="1">
        <v>8.333333333333</v>
      </c>
      <c r="K1232" s="1">
        <v>83.333333333333002</v>
      </c>
      <c r="L1232" s="1">
        <v>16.666666666666998</v>
      </c>
      <c r="M1232" s="15" t="s">
        <v>160</v>
      </c>
    </row>
    <row r="1233" spans="4:13" x14ac:dyDescent="0.2">
      <c r="D1233" s="59"/>
      <c r="E1233" s="5" t="s">
        <v>128</v>
      </c>
      <c r="F1233" s="51" t="s">
        <v>624</v>
      </c>
      <c r="G1233" s="4">
        <v>14</v>
      </c>
      <c r="H1233" s="17" t="s">
        <v>160</v>
      </c>
      <c r="I1233" s="1">
        <v>85.714285714286007</v>
      </c>
      <c r="J1233" s="2" t="s">
        <v>160</v>
      </c>
      <c r="K1233" s="1">
        <v>85.714285714286007</v>
      </c>
      <c r="L1233" s="1">
        <v>14.285714285714</v>
      </c>
      <c r="M1233" s="15" t="s">
        <v>160</v>
      </c>
    </row>
    <row r="1234" spans="4:13" x14ac:dyDescent="0.2">
      <c r="D1234" s="59"/>
      <c r="E1234" s="5" t="s">
        <v>23</v>
      </c>
      <c r="F1234" s="51" t="s">
        <v>624</v>
      </c>
      <c r="G1234" s="4">
        <v>4</v>
      </c>
      <c r="H1234" s="10">
        <v>25</v>
      </c>
      <c r="I1234" s="1">
        <v>75</v>
      </c>
      <c r="J1234" s="2" t="s">
        <v>160</v>
      </c>
      <c r="K1234" s="1">
        <v>100</v>
      </c>
      <c r="L1234" s="2" t="s">
        <v>160</v>
      </c>
      <c r="M1234" s="15" t="s">
        <v>160</v>
      </c>
    </row>
    <row r="1235" spans="4:13" x14ac:dyDescent="0.2">
      <c r="D1235" s="58" t="s">
        <v>129</v>
      </c>
      <c r="E1235" s="7" t="s">
        <v>130</v>
      </c>
      <c r="F1235" s="50" t="s">
        <v>623</v>
      </c>
      <c r="G1235" s="6">
        <v>544</v>
      </c>
      <c r="H1235" s="14">
        <v>3.4926470588240002</v>
      </c>
      <c r="I1235" s="3">
        <v>79.044117647058997</v>
      </c>
      <c r="J1235" s="3">
        <v>4.5955882352939996</v>
      </c>
      <c r="K1235" s="3">
        <v>87.132352941175995</v>
      </c>
      <c r="L1235" s="3">
        <v>12.5</v>
      </c>
      <c r="M1235" s="13">
        <v>0.36764705882400001</v>
      </c>
    </row>
    <row r="1236" spans="4:13" x14ac:dyDescent="0.2">
      <c r="D1236" s="59"/>
      <c r="E1236" s="5" t="s">
        <v>131</v>
      </c>
      <c r="F1236" s="51" t="s">
        <v>623</v>
      </c>
      <c r="G1236" s="4">
        <v>411</v>
      </c>
      <c r="H1236" s="10">
        <v>3.1630170316299999</v>
      </c>
      <c r="I1236" s="1">
        <v>78.832116788321002</v>
      </c>
      <c r="J1236" s="1">
        <v>6.0827250608270003</v>
      </c>
      <c r="K1236" s="1">
        <v>88.077858880779004</v>
      </c>
      <c r="L1236" s="1">
        <v>11.435523114355</v>
      </c>
      <c r="M1236" s="8">
        <v>0.48661800486599999</v>
      </c>
    </row>
    <row r="1237" spans="4:13" x14ac:dyDescent="0.2">
      <c r="D1237" s="59"/>
      <c r="E1237" s="5" t="s">
        <v>132</v>
      </c>
      <c r="F1237" s="51" t="s">
        <v>623</v>
      </c>
      <c r="G1237" s="4">
        <v>65</v>
      </c>
      <c r="H1237" s="10">
        <v>6.1538461538459996</v>
      </c>
      <c r="I1237" s="1">
        <v>78.461538461537998</v>
      </c>
      <c r="J1237" s="1">
        <v>3.0769230769229998</v>
      </c>
      <c r="K1237" s="1">
        <v>87.692307692308006</v>
      </c>
      <c r="L1237" s="1">
        <v>12.307692307691999</v>
      </c>
      <c r="M1237" s="15" t="s">
        <v>160</v>
      </c>
    </row>
    <row r="1238" spans="4:13" x14ac:dyDescent="0.2">
      <c r="D1238" s="59"/>
      <c r="E1238" s="5" t="s">
        <v>133</v>
      </c>
      <c r="F1238" s="51" t="s">
        <v>624</v>
      </c>
      <c r="G1238" s="4">
        <v>21</v>
      </c>
      <c r="H1238" s="17" t="s">
        <v>160</v>
      </c>
      <c r="I1238" s="1">
        <v>66.666666666666998</v>
      </c>
      <c r="J1238" s="1">
        <v>9.5238095238099998</v>
      </c>
      <c r="K1238" s="1">
        <v>76.190476190476005</v>
      </c>
      <c r="L1238" s="1">
        <v>23.809523809523998</v>
      </c>
      <c r="M1238" s="15" t="s">
        <v>160</v>
      </c>
    </row>
    <row r="1239" spans="4:13" x14ac:dyDescent="0.2">
      <c r="D1239" s="59"/>
      <c r="E1239" s="5" t="s">
        <v>23</v>
      </c>
      <c r="F1239" s="51" t="s">
        <v>624</v>
      </c>
      <c r="G1239" s="4">
        <v>2</v>
      </c>
      <c r="H1239" s="17" t="s">
        <v>160</v>
      </c>
      <c r="I1239" s="1">
        <v>100</v>
      </c>
      <c r="J1239" s="2" t="s">
        <v>160</v>
      </c>
      <c r="K1239" s="1">
        <v>100</v>
      </c>
      <c r="L1239" s="2" t="s">
        <v>160</v>
      </c>
      <c r="M1239" s="15" t="s">
        <v>160</v>
      </c>
    </row>
    <row r="1240" spans="4:13" x14ac:dyDescent="0.2">
      <c r="D1240" s="59"/>
      <c r="E1240" s="5" t="s">
        <v>134</v>
      </c>
      <c r="F1240" s="51" t="s">
        <v>623</v>
      </c>
      <c r="G1240" s="4">
        <v>955</v>
      </c>
      <c r="H1240" s="10">
        <v>3.3507853403140002</v>
      </c>
      <c r="I1240" s="1">
        <v>78.952879581152004</v>
      </c>
      <c r="J1240" s="1">
        <v>5.235602094241</v>
      </c>
      <c r="K1240" s="1">
        <v>87.539267015706997</v>
      </c>
      <c r="L1240" s="1">
        <v>12.041884816753999</v>
      </c>
      <c r="M1240" s="8">
        <v>0.418848167539</v>
      </c>
    </row>
    <row r="1241" spans="4:13" x14ac:dyDescent="0.2">
      <c r="D1241" s="59"/>
      <c r="E1241" s="5" t="s">
        <v>135</v>
      </c>
      <c r="F1241" s="51" t="s">
        <v>623</v>
      </c>
      <c r="G1241" s="4">
        <v>86</v>
      </c>
      <c r="H1241" s="10">
        <v>4.6511627906979998</v>
      </c>
      <c r="I1241" s="1">
        <v>75.581395348837006</v>
      </c>
      <c r="J1241" s="1">
        <v>4.6511627906979998</v>
      </c>
      <c r="K1241" s="1">
        <v>84.883720930232997</v>
      </c>
      <c r="L1241" s="1">
        <v>15.116279069767</v>
      </c>
      <c r="M1241" s="15" t="s">
        <v>160</v>
      </c>
    </row>
    <row r="1242" spans="4:13" x14ac:dyDescent="0.2">
      <c r="D1242" s="58" t="s">
        <v>136</v>
      </c>
      <c r="E1242" s="7" t="s">
        <v>137</v>
      </c>
      <c r="F1242" s="50" t="s">
        <v>623</v>
      </c>
      <c r="G1242" s="6">
        <v>421</v>
      </c>
      <c r="H1242" s="14">
        <v>2.8503562945369998</v>
      </c>
      <c r="I1242" s="3">
        <v>77.909738717340005</v>
      </c>
      <c r="J1242" s="3">
        <v>4.9881235154389998</v>
      </c>
      <c r="K1242" s="3">
        <v>85.748218527315998</v>
      </c>
      <c r="L1242" s="3">
        <v>13.53919239905</v>
      </c>
      <c r="M1242" s="13">
        <v>0.71258907363400004</v>
      </c>
    </row>
    <row r="1243" spans="4:13" x14ac:dyDescent="0.2">
      <c r="D1243" s="59"/>
      <c r="E1243" s="5" t="s">
        <v>138</v>
      </c>
      <c r="F1243" s="51" t="s">
        <v>623</v>
      </c>
      <c r="G1243" s="4">
        <v>362</v>
      </c>
      <c r="H1243" s="10">
        <v>3.3149171270719999</v>
      </c>
      <c r="I1243" s="1">
        <v>80.110497237569007</v>
      </c>
      <c r="J1243" s="1">
        <v>4.9723756906079997</v>
      </c>
      <c r="K1243" s="1">
        <v>88.397790055249004</v>
      </c>
      <c r="L1243" s="1">
        <v>11.325966850828999</v>
      </c>
      <c r="M1243" s="8">
        <v>0.276243093923</v>
      </c>
    </row>
    <row r="1244" spans="4:13" x14ac:dyDescent="0.2">
      <c r="D1244" s="59"/>
      <c r="E1244" s="5" t="s">
        <v>139</v>
      </c>
      <c r="F1244" s="51" t="s">
        <v>623</v>
      </c>
      <c r="G1244" s="4">
        <v>175</v>
      </c>
      <c r="H1244" s="10">
        <v>5.1428571428570002</v>
      </c>
      <c r="I1244" s="1">
        <v>76.571428571428996</v>
      </c>
      <c r="J1244" s="1">
        <v>6.8571428571429998</v>
      </c>
      <c r="K1244" s="1">
        <v>88.571428571428996</v>
      </c>
      <c r="L1244" s="1">
        <v>11.428571428571001</v>
      </c>
      <c r="M1244" s="15" t="s">
        <v>160</v>
      </c>
    </row>
    <row r="1245" spans="4:13" x14ac:dyDescent="0.2">
      <c r="D1245" s="59"/>
      <c r="E1245" s="5" t="s">
        <v>128</v>
      </c>
      <c r="F1245" s="51" t="s">
        <v>623</v>
      </c>
      <c r="G1245" s="4">
        <v>60</v>
      </c>
      <c r="H1245" s="10">
        <v>3.333333333333</v>
      </c>
      <c r="I1245" s="1">
        <v>86.666666666666998</v>
      </c>
      <c r="J1245" s="1">
        <v>3.333333333333</v>
      </c>
      <c r="K1245" s="1">
        <v>93.333333333333002</v>
      </c>
      <c r="L1245" s="1">
        <v>6.666666666667</v>
      </c>
      <c r="M1245" s="15" t="s">
        <v>160</v>
      </c>
    </row>
    <row r="1246" spans="4:13" x14ac:dyDescent="0.2">
      <c r="D1246" s="59"/>
      <c r="E1246" s="5" t="s">
        <v>23</v>
      </c>
      <c r="F1246" s="51" t="s">
        <v>624</v>
      </c>
      <c r="G1246" s="4">
        <v>25</v>
      </c>
      <c r="H1246" s="10">
        <v>4</v>
      </c>
      <c r="I1246" s="1">
        <v>68</v>
      </c>
      <c r="J1246" s="1">
        <v>4</v>
      </c>
      <c r="K1246" s="1">
        <v>76</v>
      </c>
      <c r="L1246" s="1">
        <v>24</v>
      </c>
      <c r="M1246" s="15" t="s">
        <v>160</v>
      </c>
    </row>
    <row r="1247" spans="4:13" ht="26" x14ac:dyDescent="0.2">
      <c r="D1247" s="58" t="s">
        <v>140</v>
      </c>
      <c r="E1247" s="7" t="s">
        <v>141</v>
      </c>
      <c r="F1247" s="50" t="s">
        <v>624</v>
      </c>
      <c r="G1247" s="6">
        <v>12</v>
      </c>
      <c r="H1247" s="14">
        <v>16.666666666666998</v>
      </c>
      <c r="I1247" s="3">
        <v>58.333333333333002</v>
      </c>
      <c r="J1247" s="9" t="s">
        <v>160</v>
      </c>
      <c r="K1247" s="3">
        <v>75</v>
      </c>
      <c r="L1247" s="3">
        <v>25</v>
      </c>
      <c r="M1247" s="19" t="s">
        <v>160</v>
      </c>
    </row>
    <row r="1248" spans="4:13" ht="26" x14ac:dyDescent="0.2">
      <c r="D1248" s="59"/>
      <c r="E1248" s="5" t="s">
        <v>142</v>
      </c>
      <c r="F1248" s="51" t="s">
        <v>623</v>
      </c>
      <c r="G1248" s="4">
        <v>87</v>
      </c>
      <c r="H1248" s="10">
        <v>3.4482758620689999</v>
      </c>
      <c r="I1248" s="1">
        <v>75.862068965516997</v>
      </c>
      <c r="J1248" s="1">
        <v>5.7471264367819996</v>
      </c>
      <c r="K1248" s="1">
        <v>85.057471264368004</v>
      </c>
      <c r="L1248" s="1">
        <v>13.793103448276</v>
      </c>
      <c r="M1248" s="8">
        <v>1.149425287356</v>
      </c>
    </row>
    <row r="1249" spans="4:13" ht="26" x14ac:dyDescent="0.2">
      <c r="D1249" s="59"/>
      <c r="E1249" s="5" t="s">
        <v>143</v>
      </c>
      <c r="F1249" s="51" t="s">
        <v>623</v>
      </c>
      <c r="G1249" s="4">
        <v>67</v>
      </c>
      <c r="H1249" s="10">
        <v>5.9701492537309999</v>
      </c>
      <c r="I1249" s="1">
        <v>79.104477611939998</v>
      </c>
      <c r="J1249" s="1">
        <v>5.9701492537309999</v>
      </c>
      <c r="K1249" s="1">
        <v>91.044776119402997</v>
      </c>
      <c r="L1249" s="1">
        <v>8.9552238805969999</v>
      </c>
      <c r="M1249" s="15" t="s">
        <v>160</v>
      </c>
    </row>
    <row r="1250" spans="4:13" ht="26" x14ac:dyDescent="0.2">
      <c r="D1250" s="59"/>
      <c r="E1250" s="5" t="s">
        <v>144</v>
      </c>
      <c r="F1250" s="51" t="s">
        <v>623</v>
      </c>
      <c r="G1250" s="4">
        <v>78</v>
      </c>
      <c r="H1250" s="10">
        <v>6.4102564102560002</v>
      </c>
      <c r="I1250" s="1">
        <v>78.205128205128005</v>
      </c>
      <c r="J1250" s="1">
        <v>6.4102564102560002</v>
      </c>
      <c r="K1250" s="1">
        <v>91.025641025640994</v>
      </c>
      <c r="L1250" s="1">
        <v>8.9743589743589993</v>
      </c>
      <c r="M1250" s="15" t="s">
        <v>160</v>
      </c>
    </row>
    <row r="1251" spans="4:13" ht="26" x14ac:dyDescent="0.2">
      <c r="D1251" s="59"/>
      <c r="E1251" s="5" t="s">
        <v>145</v>
      </c>
      <c r="F1251" s="51" t="s">
        <v>623</v>
      </c>
      <c r="G1251" s="4">
        <v>735</v>
      </c>
      <c r="H1251" s="10">
        <v>2.993197278912</v>
      </c>
      <c r="I1251" s="1">
        <v>80.408163265306001</v>
      </c>
      <c r="J1251" s="1">
        <v>4.4897959183670002</v>
      </c>
      <c r="K1251" s="1">
        <v>87.891156462585002</v>
      </c>
      <c r="L1251" s="1">
        <v>11.564625850340001</v>
      </c>
      <c r="M1251" s="8">
        <v>0.54421768707499996</v>
      </c>
    </row>
    <row r="1252" spans="4:13" ht="26" x14ac:dyDescent="0.2">
      <c r="D1252" s="59"/>
      <c r="E1252" s="5" t="s">
        <v>146</v>
      </c>
      <c r="F1252" s="51" t="s">
        <v>623</v>
      </c>
      <c r="G1252" s="4">
        <v>751</v>
      </c>
      <c r="H1252" s="10">
        <v>2.9294274300929999</v>
      </c>
      <c r="I1252" s="1">
        <v>80.825565912117</v>
      </c>
      <c r="J1252" s="1">
        <v>3.9946737683090001</v>
      </c>
      <c r="K1252" s="1">
        <v>87.749667110518999</v>
      </c>
      <c r="L1252" s="1">
        <v>11.717709720373</v>
      </c>
      <c r="M1252" s="8">
        <v>0.53262316910800001</v>
      </c>
    </row>
    <row r="1253" spans="4:13" ht="26" x14ac:dyDescent="0.2">
      <c r="D1253" s="59"/>
      <c r="E1253" s="5" t="s">
        <v>147</v>
      </c>
      <c r="F1253" s="51" t="s">
        <v>623</v>
      </c>
      <c r="G1253" s="4">
        <v>587</v>
      </c>
      <c r="H1253" s="10">
        <v>2.0442930153319998</v>
      </c>
      <c r="I1253" s="1">
        <v>84.156729131174998</v>
      </c>
      <c r="J1253" s="1">
        <v>4.0885860306639996</v>
      </c>
      <c r="K1253" s="1">
        <v>90.289608177171999</v>
      </c>
      <c r="L1253" s="1">
        <v>9.0289608177169995</v>
      </c>
      <c r="M1253" s="8">
        <v>0.68143100511099997</v>
      </c>
    </row>
    <row r="1254" spans="4:13" x14ac:dyDescent="0.2">
      <c r="D1254" s="59"/>
      <c r="E1254" s="5" t="s">
        <v>148</v>
      </c>
      <c r="F1254" s="51" t="s">
        <v>623</v>
      </c>
      <c r="G1254" s="4">
        <v>187</v>
      </c>
      <c r="H1254" s="10">
        <v>7.4866310160429999</v>
      </c>
      <c r="I1254" s="1">
        <v>73.796791443849997</v>
      </c>
      <c r="J1254" s="1">
        <v>9.0909090909089993</v>
      </c>
      <c r="K1254" s="1">
        <v>90.374331550801998</v>
      </c>
      <c r="L1254" s="1">
        <v>9.6256684491980007</v>
      </c>
      <c r="M1254" s="15" t="s">
        <v>160</v>
      </c>
    </row>
    <row r="1255" spans="4:13" ht="26" x14ac:dyDescent="0.2">
      <c r="D1255" s="59"/>
      <c r="E1255" s="5" t="s">
        <v>149</v>
      </c>
      <c r="F1255" s="51" t="s">
        <v>623</v>
      </c>
      <c r="G1255" s="4">
        <v>75</v>
      </c>
      <c r="H1255" s="10">
        <v>1.333333333333</v>
      </c>
      <c r="I1255" s="1">
        <v>78.666666666666998</v>
      </c>
      <c r="J1255" s="1">
        <v>5.333333333333</v>
      </c>
      <c r="K1255" s="1">
        <v>85.333333333333002</v>
      </c>
      <c r="L1255" s="1">
        <v>13.333333333333</v>
      </c>
      <c r="M1255" s="8">
        <v>1.333333333333</v>
      </c>
    </row>
    <row r="1256" spans="4:13" ht="26" x14ac:dyDescent="0.2">
      <c r="D1256" s="59"/>
      <c r="E1256" s="5" t="s">
        <v>150</v>
      </c>
      <c r="F1256" s="51" t="s">
        <v>623</v>
      </c>
      <c r="G1256" s="4">
        <v>66</v>
      </c>
      <c r="H1256" s="10">
        <v>7.5757575757579998</v>
      </c>
      <c r="I1256" s="1">
        <v>72.727272727273004</v>
      </c>
      <c r="J1256" s="1">
        <v>4.5454545454549997</v>
      </c>
      <c r="K1256" s="1">
        <v>84.848484848485</v>
      </c>
      <c r="L1256" s="1">
        <v>15.151515151515</v>
      </c>
      <c r="M1256" s="15" t="s">
        <v>160</v>
      </c>
    </row>
    <row r="1257" spans="4:13" ht="26" x14ac:dyDescent="0.2">
      <c r="D1257" s="59"/>
      <c r="E1257" s="5" t="s">
        <v>151</v>
      </c>
      <c r="F1257" s="51" t="s">
        <v>624</v>
      </c>
      <c r="G1257" s="4">
        <v>12</v>
      </c>
      <c r="H1257" s="10">
        <v>8.333333333333</v>
      </c>
      <c r="I1257" s="1">
        <v>75</v>
      </c>
      <c r="J1257" s="1">
        <v>8.333333333333</v>
      </c>
      <c r="K1257" s="1">
        <v>91.666666666666998</v>
      </c>
      <c r="L1257" s="1">
        <v>8.333333333333</v>
      </c>
      <c r="M1257" s="15" t="s">
        <v>160</v>
      </c>
    </row>
    <row r="1258" spans="4:13" ht="26" x14ac:dyDescent="0.2">
      <c r="D1258" s="59"/>
      <c r="E1258" s="5" t="s">
        <v>152</v>
      </c>
      <c r="F1258" s="51" t="s">
        <v>623</v>
      </c>
      <c r="G1258" s="4">
        <v>443</v>
      </c>
      <c r="H1258" s="10">
        <v>2.4830699774270002</v>
      </c>
      <c r="I1258" s="1">
        <v>81.038374717832994</v>
      </c>
      <c r="J1258" s="1">
        <v>3.8374717832959999</v>
      </c>
      <c r="K1258" s="1">
        <v>87.358916478555003</v>
      </c>
      <c r="L1258" s="1">
        <v>12.189616252822001</v>
      </c>
      <c r="M1258" s="8">
        <v>0.45146726862300002</v>
      </c>
    </row>
    <row r="1259" spans="4:13" x14ac:dyDescent="0.2">
      <c r="D1259" s="59"/>
      <c r="E1259" s="5" t="s">
        <v>153</v>
      </c>
      <c r="F1259" s="51" t="s">
        <v>623</v>
      </c>
      <c r="G1259" s="4">
        <v>80</v>
      </c>
      <c r="H1259" s="10">
        <v>3.75</v>
      </c>
      <c r="I1259" s="1">
        <v>75</v>
      </c>
      <c r="J1259" s="1">
        <v>7.5</v>
      </c>
      <c r="K1259" s="1">
        <v>86.25</v>
      </c>
      <c r="L1259" s="1">
        <v>13.75</v>
      </c>
      <c r="M1259" s="15" t="s">
        <v>160</v>
      </c>
    </row>
    <row r="1260" spans="4:13" ht="26" x14ac:dyDescent="0.2">
      <c r="D1260" s="59"/>
      <c r="E1260" s="5" t="s">
        <v>154</v>
      </c>
      <c r="F1260" s="51" t="s">
        <v>623</v>
      </c>
      <c r="G1260" s="4">
        <v>123</v>
      </c>
      <c r="H1260" s="10">
        <v>1.6260162601629999</v>
      </c>
      <c r="I1260" s="1">
        <v>74.796747967480002</v>
      </c>
      <c r="J1260" s="1">
        <v>6.5040650406499996</v>
      </c>
      <c r="K1260" s="1">
        <v>82.926829268293005</v>
      </c>
      <c r="L1260" s="1">
        <v>17.073170731706998</v>
      </c>
      <c r="M1260" s="15" t="s">
        <v>160</v>
      </c>
    </row>
    <row r="1261" spans="4:13" x14ac:dyDescent="0.2">
      <c r="D1261" s="59"/>
      <c r="E1261" s="5" t="s">
        <v>23</v>
      </c>
      <c r="F1261" s="51" t="s">
        <v>624</v>
      </c>
      <c r="G1261" s="4">
        <v>10</v>
      </c>
      <c r="H1261" s="17" t="s">
        <v>160</v>
      </c>
      <c r="I1261" s="1">
        <v>80</v>
      </c>
      <c r="J1261" s="1">
        <v>10</v>
      </c>
      <c r="K1261" s="1">
        <v>90</v>
      </c>
      <c r="L1261" s="1">
        <v>10</v>
      </c>
      <c r="M1261" s="15" t="s">
        <v>160</v>
      </c>
    </row>
    <row r="1262" spans="4:13" ht="26" x14ac:dyDescent="0.2">
      <c r="D1262" s="59"/>
      <c r="E1262" s="5" t="s">
        <v>155</v>
      </c>
      <c r="F1262" s="51" t="s">
        <v>623</v>
      </c>
      <c r="G1262" s="4">
        <v>910</v>
      </c>
      <c r="H1262" s="10">
        <v>3.7362637362640001</v>
      </c>
      <c r="I1262" s="1">
        <v>79.230769230768999</v>
      </c>
      <c r="J1262" s="1">
        <v>4.9450549450550003</v>
      </c>
      <c r="K1262" s="1">
        <v>87.912087912087998</v>
      </c>
      <c r="L1262" s="1">
        <v>11.648351648352</v>
      </c>
      <c r="M1262" s="8">
        <v>0.43956043956000002</v>
      </c>
    </row>
    <row r="1263" spans="4:13" ht="26" x14ac:dyDescent="0.2">
      <c r="D1263" s="59"/>
      <c r="E1263" s="5" t="s">
        <v>156</v>
      </c>
      <c r="F1263" s="51" t="s">
        <v>623</v>
      </c>
      <c r="G1263" s="4">
        <v>98</v>
      </c>
      <c r="H1263" s="10">
        <v>5.1020408163270003</v>
      </c>
      <c r="I1263" s="1">
        <v>73.469387755102005</v>
      </c>
      <c r="J1263" s="1">
        <v>5.1020408163270003</v>
      </c>
      <c r="K1263" s="1">
        <v>83.673469387755006</v>
      </c>
      <c r="L1263" s="1">
        <v>15.30612244898</v>
      </c>
      <c r="M1263" s="8">
        <v>1.0204081632649999</v>
      </c>
    </row>
    <row r="1264" spans="4:13" ht="26" x14ac:dyDescent="0.2">
      <c r="D1264" s="59"/>
      <c r="E1264" s="5" t="s">
        <v>157</v>
      </c>
      <c r="F1264" s="51" t="s">
        <v>623</v>
      </c>
      <c r="G1264" s="4">
        <v>134</v>
      </c>
      <c r="H1264" s="10">
        <v>6.7164179104480004</v>
      </c>
      <c r="I1264" s="1">
        <v>78.358208955224001</v>
      </c>
      <c r="J1264" s="1">
        <v>6.7164179104480004</v>
      </c>
      <c r="K1264" s="1">
        <v>91.791044776118994</v>
      </c>
      <c r="L1264" s="1">
        <v>8.2089552238810004</v>
      </c>
      <c r="M1264" s="15" t="s">
        <v>160</v>
      </c>
    </row>
    <row r="1265" spans="2:22" ht="26" x14ac:dyDescent="0.2">
      <c r="D1265" s="59"/>
      <c r="E1265" s="5" t="s">
        <v>158</v>
      </c>
      <c r="F1265" s="51" t="s">
        <v>623</v>
      </c>
      <c r="G1265" s="4">
        <v>812</v>
      </c>
      <c r="H1265" s="10">
        <v>2.7093596059110001</v>
      </c>
      <c r="I1265" s="1">
        <v>80.788177339900997</v>
      </c>
      <c r="J1265" s="1">
        <v>4.4334975369459997</v>
      </c>
      <c r="K1265" s="1">
        <v>87.931034482759003</v>
      </c>
      <c r="L1265" s="1">
        <v>11.576354679803</v>
      </c>
      <c r="M1265" s="8">
        <v>0.49261083743799999</v>
      </c>
    </row>
    <row r="1266" spans="2:22" ht="26" x14ac:dyDescent="0.2">
      <c r="D1266" s="60"/>
      <c r="E1266" s="30" t="s">
        <v>159</v>
      </c>
      <c r="F1266" s="52" t="s">
        <v>623</v>
      </c>
      <c r="G1266" s="21">
        <v>136</v>
      </c>
      <c r="H1266" s="36">
        <v>4.4117647058819998</v>
      </c>
      <c r="I1266" s="18">
        <v>77.205882352941003</v>
      </c>
      <c r="J1266" s="18">
        <v>5.147058823529</v>
      </c>
      <c r="K1266" s="18">
        <v>86.764705882352999</v>
      </c>
      <c r="L1266" s="18">
        <v>12.5</v>
      </c>
      <c r="M1266" s="35">
        <v>0.73529411764700003</v>
      </c>
    </row>
    <row r="1267" spans="2:22" x14ac:dyDescent="0.2">
      <c r="D1267" s="45" t="s">
        <v>625</v>
      </c>
    </row>
    <row r="1268" spans="2:22" x14ac:dyDescent="0.2">
      <c r="B1268" s="24" t="str">
        <f xml:space="preserve"> HYPERLINK("#'目次'!B15", "[9]")</f>
        <v>[9]</v>
      </c>
      <c r="C1268" s="61" t="s">
        <v>222</v>
      </c>
      <c r="D1268" s="62"/>
      <c r="E1268" s="62"/>
      <c r="F1268" s="62"/>
      <c r="G1268" s="62"/>
      <c r="H1268" s="62"/>
      <c r="I1268" s="62"/>
      <c r="J1268" s="62"/>
      <c r="K1268" s="62"/>
      <c r="L1268" s="62"/>
      <c r="M1268" s="62"/>
      <c r="N1268" s="62"/>
      <c r="O1268" s="62"/>
      <c r="P1268" s="62"/>
      <c r="Q1268" s="62"/>
      <c r="R1268" s="62"/>
      <c r="S1268" s="62"/>
      <c r="T1268" s="62"/>
      <c r="U1268" s="62"/>
      <c r="V1268" s="62"/>
    </row>
    <row r="1271" spans="2:22" x14ac:dyDescent="0.2">
      <c r="C1271" s="61" t="s">
        <v>13</v>
      </c>
      <c r="D1271" s="62"/>
      <c r="E1271" s="62"/>
      <c r="F1271" s="62"/>
      <c r="G1271" s="62"/>
      <c r="H1271" s="62"/>
      <c r="I1271" s="62"/>
      <c r="J1271" s="62"/>
      <c r="K1271" s="62"/>
      <c r="L1271" s="62"/>
      <c r="M1271" s="62"/>
      <c r="N1271" s="62"/>
      <c r="O1271" s="62"/>
      <c r="P1271" s="62"/>
      <c r="Q1271" s="62"/>
      <c r="R1271" s="62"/>
      <c r="S1271" s="62"/>
      <c r="T1271" s="62"/>
      <c r="U1271" s="62"/>
      <c r="V1271" s="62"/>
    </row>
    <row r="1272" spans="2:22" ht="117" x14ac:dyDescent="0.2">
      <c r="D1272" s="63"/>
      <c r="E1272" s="64"/>
      <c r="F1272" s="64"/>
      <c r="G1272" s="27" t="s">
        <v>14</v>
      </c>
      <c r="H1272" s="26" t="s">
        <v>223</v>
      </c>
      <c r="I1272" s="11" t="s">
        <v>224</v>
      </c>
      <c r="J1272" s="11" t="s">
        <v>225</v>
      </c>
      <c r="K1272" s="11" t="s">
        <v>226</v>
      </c>
      <c r="L1272" s="11" t="s">
        <v>128</v>
      </c>
      <c r="M1272" s="20" t="s">
        <v>23</v>
      </c>
    </row>
    <row r="1273" spans="2:22" x14ac:dyDescent="0.2">
      <c r="D1273" s="65"/>
      <c r="E1273" s="66"/>
      <c r="F1273" s="66"/>
      <c r="G1273" s="22"/>
      <c r="H1273" s="31"/>
      <c r="I1273" s="12"/>
      <c r="J1273" s="12"/>
      <c r="K1273" s="12"/>
      <c r="L1273" s="12"/>
      <c r="M1273" s="29"/>
    </row>
    <row r="1274" spans="2:22" x14ac:dyDescent="0.2">
      <c r="D1274" s="23"/>
      <c r="E1274" s="28" t="s">
        <v>14</v>
      </c>
      <c r="F1274" s="49" t="s">
        <v>623</v>
      </c>
      <c r="G1274" s="25">
        <v>1043</v>
      </c>
      <c r="H1274" s="16">
        <v>53.883029721955999</v>
      </c>
      <c r="I1274" s="16">
        <v>32.118887823586</v>
      </c>
      <c r="J1274" s="16">
        <v>13.710450623202</v>
      </c>
      <c r="K1274" s="16">
        <v>0.19175455417100001</v>
      </c>
      <c r="L1274" s="41" t="s">
        <v>160</v>
      </c>
      <c r="M1274" s="34">
        <v>9.5877277085000004E-2</v>
      </c>
    </row>
    <row r="1275" spans="2:22" x14ac:dyDescent="0.2">
      <c r="D1275" s="58" t="s">
        <v>18</v>
      </c>
      <c r="E1275" s="7" t="s">
        <v>19</v>
      </c>
      <c r="F1275" s="50" t="s">
        <v>623</v>
      </c>
      <c r="G1275" s="6">
        <v>342</v>
      </c>
      <c r="H1275" s="14">
        <v>49.122807017543998</v>
      </c>
      <c r="I1275" s="3">
        <v>33.918128654970999</v>
      </c>
      <c r="J1275" s="3">
        <v>16.666666666666998</v>
      </c>
      <c r="K1275" s="9" t="s">
        <v>160</v>
      </c>
      <c r="L1275" s="9" t="s">
        <v>160</v>
      </c>
      <c r="M1275" s="13">
        <v>0.29239766081899998</v>
      </c>
    </row>
    <row r="1276" spans="2:22" ht="26" x14ac:dyDescent="0.2">
      <c r="D1276" s="59"/>
      <c r="E1276" s="5" t="s">
        <v>20</v>
      </c>
      <c r="F1276" s="51" t="s">
        <v>623</v>
      </c>
      <c r="G1276" s="4">
        <v>620</v>
      </c>
      <c r="H1276" s="10">
        <v>55.161290322581003</v>
      </c>
      <c r="I1276" s="1">
        <v>31.290322580645</v>
      </c>
      <c r="J1276" s="1">
        <v>13.387096774193999</v>
      </c>
      <c r="K1276" s="1">
        <v>0.16129032258100001</v>
      </c>
      <c r="L1276" s="2" t="s">
        <v>160</v>
      </c>
      <c r="M1276" s="15" t="s">
        <v>160</v>
      </c>
    </row>
    <row r="1277" spans="2:22" ht="26" x14ac:dyDescent="0.2">
      <c r="D1277" s="59"/>
      <c r="E1277" s="5" t="s">
        <v>21</v>
      </c>
      <c r="F1277" s="51" t="s">
        <v>623</v>
      </c>
      <c r="G1277" s="4">
        <v>76</v>
      </c>
      <c r="H1277" s="10">
        <v>67.105263157894996</v>
      </c>
      <c r="I1277" s="1">
        <v>30.263157894736999</v>
      </c>
      <c r="J1277" s="1">
        <v>2.6315789473679998</v>
      </c>
      <c r="K1277" s="2" t="s">
        <v>160</v>
      </c>
      <c r="L1277" s="2" t="s">
        <v>160</v>
      </c>
      <c r="M1277" s="15" t="s">
        <v>160</v>
      </c>
    </row>
    <row r="1278" spans="2:22" x14ac:dyDescent="0.2">
      <c r="D1278" s="59"/>
      <c r="E1278" s="5" t="s">
        <v>22</v>
      </c>
      <c r="F1278" s="51" t="s">
        <v>624</v>
      </c>
      <c r="G1278" s="4">
        <v>2</v>
      </c>
      <c r="H1278" s="10">
        <v>50</v>
      </c>
      <c r="I1278" s="1">
        <v>50</v>
      </c>
      <c r="J1278" s="2" t="s">
        <v>160</v>
      </c>
      <c r="K1278" s="2" t="s">
        <v>160</v>
      </c>
      <c r="L1278" s="2" t="s">
        <v>160</v>
      </c>
      <c r="M1278" s="15" t="s">
        <v>160</v>
      </c>
    </row>
    <row r="1279" spans="2:22" x14ac:dyDescent="0.2">
      <c r="D1279" s="59"/>
      <c r="E1279" s="5" t="s">
        <v>23</v>
      </c>
      <c r="F1279" s="51" t="s">
        <v>624</v>
      </c>
      <c r="G1279" s="4">
        <v>3</v>
      </c>
      <c r="H1279" s="17" t="s">
        <v>160</v>
      </c>
      <c r="I1279" s="1">
        <v>33.333333333333002</v>
      </c>
      <c r="J1279" s="1">
        <v>33.333333333333002</v>
      </c>
      <c r="K1279" s="1">
        <v>33.333333333333002</v>
      </c>
      <c r="L1279" s="2" t="s">
        <v>160</v>
      </c>
      <c r="M1279" s="15" t="s">
        <v>160</v>
      </c>
    </row>
    <row r="1280" spans="2:22" x14ac:dyDescent="0.2">
      <c r="D1280" s="58" t="s">
        <v>24</v>
      </c>
      <c r="E1280" s="7" t="s">
        <v>25</v>
      </c>
      <c r="F1280" s="50" t="s">
        <v>623</v>
      </c>
      <c r="G1280" s="6">
        <v>765</v>
      </c>
      <c r="H1280" s="14">
        <v>52.941176470587997</v>
      </c>
      <c r="I1280" s="3">
        <v>32.941176470587997</v>
      </c>
      <c r="J1280" s="3">
        <v>13.856209150327</v>
      </c>
      <c r="K1280" s="3">
        <v>0.13071895424800001</v>
      </c>
      <c r="L1280" s="9" t="s">
        <v>160</v>
      </c>
      <c r="M1280" s="13">
        <v>0.13071895424800001</v>
      </c>
    </row>
    <row r="1281" spans="4:13" x14ac:dyDescent="0.2">
      <c r="D1281" s="59"/>
      <c r="E1281" s="5" t="s">
        <v>26</v>
      </c>
      <c r="F1281" s="51" t="s">
        <v>623</v>
      </c>
      <c r="G1281" s="4">
        <v>796</v>
      </c>
      <c r="H1281" s="10">
        <v>52.512562814070002</v>
      </c>
      <c r="I1281" s="1">
        <v>33.291457286431999</v>
      </c>
      <c r="J1281" s="1">
        <v>13.819095477387</v>
      </c>
      <c r="K1281" s="1">
        <v>0.25125628140700002</v>
      </c>
      <c r="L1281" s="2" t="s">
        <v>160</v>
      </c>
      <c r="M1281" s="8">
        <v>0.125628140704</v>
      </c>
    </row>
    <row r="1282" spans="4:13" ht="26" x14ac:dyDescent="0.2">
      <c r="D1282" s="59"/>
      <c r="E1282" s="5" t="s">
        <v>27</v>
      </c>
      <c r="F1282" s="51" t="s">
        <v>623</v>
      </c>
      <c r="G1282" s="4">
        <v>683</v>
      </c>
      <c r="H1282" s="10">
        <v>53.879941434846003</v>
      </c>
      <c r="I1282" s="1">
        <v>31.478770131771999</v>
      </c>
      <c r="J1282" s="1">
        <v>14.494875549048</v>
      </c>
      <c r="K1282" s="1">
        <v>0.14641288433399999</v>
      </c>
      <c r="L1282" s="2" t="s">
        <v>160</v>
      </c>
      <c r="M1282" s="15" t="s">
        <v>160</v>
      </c>
    </row>
    <row r="1283" spans="4:13" x14ac:dyDescent="0.2">
      <c r="D1283" s="59"/>
      <c r="E1283" s="5" t="s">
        <v>28</v>
      </c>
      <c r="F1283" s="51" t="s">
        <v>623</v>
      </c>
      <c r="G1283" s="4">
        <v>438</v>
      </c>
      <c r="H1283" s="10">
        <v>54.794520547944998</v>
      </c>
      <c r="I1283" s="1">
        <v>32.648401826483997</v>
      </c>
      <c r="J1283" s="1">
        <v>12.328767123287999</v>
      </c>
      <c r="K1283" s="2" t="s">
        <v>160</v>
      </c>
      <c r="L1283" s="2" t="s">
        <v>160</v>
      </c>
      <c r="M1283" s="8">
        <v>0.22831050228300001</v>
      </c>
    </row>
    <row r="1284" spans="4:13" ht="26" x14ac:dyDescent="0.2">
      <c r="D1284" s="59"/>
      <c r="E1284" s="5" t="s">
        <v>29</v>
      </c>
      <c r="F1284" s="51" t="s">
        <v>623</v>
      </c>
      <c r="G1284" s="4">
        <v>680</v>
      </c>
      <c r="H1284" s="10">
        <v>53.235294117647001</v>
      </c>
      <c r="I1284" s="1">
        <v>32.941176470587997</v>
      </c>
      <c r="J1284" s="1">
        <v>13.676470588235</v>
      </c>
      <c r="K1284" s="1">
        <v>0.14705882352899999</v>
      </c>
      <c r="L1284" s="2" t="s">
        <v>160</v>
      </c>
      <c r="M1284" s="15" t="s">
        <v>160</v>
      </c>
    </row>
    <row r="1285" spans="4:13" x14ac:dyDescent="0.2">
      <c r="D1285" s="59"/>
      <c r="E1285" s="5" t="s">
        <v>30</v>
      </c>
      <c r="F1285" s="51" t="s">
        <v>623</v>
      </c>
      <c r="G1285" s="4">
        <v>242</v>
      </c>
      <c r="H1285" s="10">
        <v>54.132231404959001</v>
      </c>
      <c r="I1285" s="1">
        <v>28.512396694214999</v>
      </c>
      <c r="J1285" s="1">
        <v>17.355371900826</v>
      </c>
      <c r="K1285" s="2" t="s">
        <v>160</v>
      </c>
      <c r="L1285" s="2" t="s">
        <v>160</v>
      </c>
      <c r="M1285" s="15" t="s">
        <v>160</v>
      </c>
    </row>
    <row r="1286" spans="4:13" x14ac:dyDescent="0.2">
      <c r="D1286" s="59"/>
      <c r="E1286" s="5" t="s">
        <v>31</v>
      </c>
      <c r="F1286" s="51" t="s">
        <v>623</v>
      </c>
      <c r="G1286" s="4">
        <v>609</v>
      </c>
      <c r="H1286" s="10">
        <v>49.425287356322002</v>
      </c>
      <c r="I1286" s="1">
        <v>33.825944170771997</v>
      </c>
      <c r="J1286" s="1">
        <v>16.420361247947</v>
      </c>
      <c r="K1286" s="1">
        <v>0.16420361247900001</v>
      </c>
      <c r="L1286" s="2" t="s">
        <v>160</v>
      </c>
      <c r="M1286" s="8">
        <v>0.16420361247900001</v>
      </c>
    </row>
    <row r="1287" spans="4:13" x14ac:dyDescent="0.2">
      <c r="D1287" s="59"/>
      <c r="E1287" s="5" t="s">
        <v>32</v>
      </c>
      <c r="F1287" s="51" t="s">
        <v>623</v>
      </c>
      <c r="G1287" s="4">
        <v>343</v>
      </c>
      <c r="H1287" s="10">
        <v>52.186588921282997</v>
      </c>
      <c r="I1287" s="1">
        <v>31.486880466472002</v>
      </c>
      <c r="J1287" s="1">
        <v>16.326530612245001</v>
      </c>
      <c r="K1287" s="2" t="s">
        <v>160</v>
      </c>
      <c r="L1287" s="2" t="s">
        <v>160</v>
      </c>
      <c r="M1287" s="15" t="s">
        <v>160</v>
      </c>
    </row>
    <row r="1288" spans="4:13" x14ac:dyDescent="0.2">
      <c r="D1288" s="59"/>
      <c r="E1288" s="5" t="s">
        <v>33</v>
      </c>
      <c r="F1288" s="51" t="s">
        <v>623</v>
      </c>
      <c r="G1288" s="4">
        <v>754</v>
      </c>
      <c r="H1288" s="10">
        <v>48.806366047745001</v>
      </c>
      <c r="I1288" s="1">
        <v>34.880636604774999</v>
      </c>
      <c r="J1288" s="1">
        <v>16.180371352784999</v>
      </c>
      <c r="K1288" s="1">
        <v>0.132625994695</v>
      </c>
      <c r="L1288" s="2" t="s">
        <v>160</v>
      </c>
      <c r="M1288" s="15" t="s">
        <v>160</v>
      </c>
    </row>
    <row r="1289" spans="4:13" x14ac:dyDescent="0.2">
      <c r="D1289" s="59"/>
      <c r="E1289" s="5" t="s">
        <v>34</v>
      </c>
      <c r="F1289" s="51" t="s">
        <v>623</v>
      </c>
      <c r="G1289" s="4">
        <v>525</v>
      </c>
      <c r="H1289" s="10">
        <v>47.809523809524002</v>
      </c>
      <c r="I1289" s="1">
        <v>33.904761904761997</v>
      </c>
      <c r="J1289" s="1">
        <v>18.095238095237999</v>
      </c>
      <c r="K1289" s="1">
        <v>0.19047619047600001</v>
      </c>
      <c r="L1289" s="2" t="s">
        <v>160</v>
      </c>
      <c r="M1289" s="15" t="s">
        <v>160</v>
      </c>
    </row>
    <row r="1290" spans="4:13" x14ac:dyDescent="0.2">
      <c r="D1290" s="59"/>
      <c r="E1290" s="5" t="s">
        <v>35</v>
      </c>
      <c r="F1290" s="51" t="s">
        <v>623</v>
      </c>
      <c r="G1290" s="4">
        <v>142</v>
      </c>
      <c r="H1290" s="10">
        <v>47.887323943661997</v>
      </c>
      <c r="I1290" s="1">
        <v>28.169014084507001</v>
      </c>
      <c r="J1290" s="1">
        <v>23.239436619717999</v>
      </c>
      <c r="K1290" s="1">
        <v>0.70422535211299997</v>
      </c>
      <c r="L1290" s="2" t="s">
        <v>160</v>
      </c>
      <c r="M1290" s="15" t="s">
        <v>160</v>
      </c>
    </row>
    <row r="1291" spans="4:13" x14ac:dyDescent="0.2">
      <c r="D1291" s="59"/>
      <c r="E1291" s="5" t="s">
        <v>36</v>
      </c>
      <c r="F1291" s="51" t="s">
        <v>624</v>
      </c>
      <c r="G1291" s="4">
        <v>18</v>
      </c>
      <c r="H1291" s="10">
        <v>44.444444444444002</v>
      </c>
      <c r="I1291" s="1">
        <v>38.888888888888999</v>
      </c>
      <c r="J1291" s="1">
        <v>16.666666666666998</v>
      </c>
      <c r="K1291" s="2" t="s">
        <v>160</v>
      </c>
      <c r="L1291" s="2" t="s">
        <v>160</v>
      </c>
      <c r="M1291" s="15" t="s">
        <v>160</v>
      </c>
    </row>
    <row r="1292" spans="4:13" x14ac:dyDescent="0.2">
      <c r="D1292" s="59"/>
      <c r="E1292" s="5" t="s">
        <v>37</v>
      </c>
      <c r="F1292" s="51" t="s">
        <v>624</v>
      </c>
      <c r="G1292" s="4">
        <v>39</v>
      </c>
      <c r="H1292" s="10">
        <v>76.923076923077005</v>
      </c>
      <c r="I1292" s="1">
        <v>15.384615384615</v>
      </c>
      <c r="J1292" s="1">
        <v>7.6923076923079998</v>
      </c>
      <c r="K1292" s="2" t="s">
        <v>160</v>
      </c>
      <c r="L1292" s="2" t="s">
        <v>160</v>
      </c>
      <c r="M1292" s="15" t="s">
        <v>160</v>
      </c>
    </row>
    <row r="1293" spans="4:13" x14ac:dyDescent="0.2">
      <c r="D1293" s="59"/>
      <c r="E1293" s="5" t="s">
        <v>23</v>
      </c>
      <c r="F1293" s="51" t="s">
        <v>624</v>
      </c>
      <c r="G1293" s="4">
        <v>4</v>
      </c>
      <c r="H1293" s="10">
        <v>75</v>
      </c>
      <c r="I1293" s="2" t="s">
        <v>160</v>
      </c>
      <c r="J1293" s="1">
        <v>25</v>
      </c>
      <c r="K1293" s="2" t="s">
        <v>160</v>
      </c>
      <c r="L1293" s="2" t="s">
        <v>160</v>
      </c>
      <c r="M1293" s="15" t="s">
        <v>160</v>
      </c>
    </row>
    <row r="1294" spans="4:13" ht="26" x14ac:dyDescent="0.2">
      <c r="D1294" s="59"/>
      <c r="E1294" s="5" t="s">
        <v>38</v>
      </c>
      <c r="F1294" s="51" t="s">
        <v>623</v>
      </c>
      <c r="G1294" s="4">
        <v>1000</v>
      </c>
      <c r="H1294" s="10">
        <v>52.9</v>
      </c>
      <c r="I1294" s="1">
        <v>32.9</v>
      </c>
      <c r="J1294" s="1">
        <v>13.9</v>
      </c>
      <c r="K1294" s="1">
        <v>0.2</v>
      </c>
      <c r="L1294" s="2" t="s">
        <v>160</v>
      </c>
      <c r="M1294" s="8">
        <v>0.1</v>
      </c>
    </row>
    <row r="1295" spans="4:13" ht="26" x14ac:dyDescent="0.2">
      <c r="D1295" s="58" t="s">
        <v>39</v>
      </c>
      <c r="E1295" s="7" t="s">
        <v>40</v>
      </c>
      <c r="F1295" s="50" t="s">
        <v>624</v>
      </c>
      <c r="G1295" s="6">
        <v>4</v>
      </c>
      <c r="H1295" s="14">
        <v>75</v>
      </c>
      <c r="I1295" s="3">
        <v>25</v>
      </c>
      <c r="J1295" s="9" t="s">
        <v>160</v>
      </c>
      <c r="K1295" s="9" t="s">
        <v>160</v>
      </c>
      <c r="L1295" s="9" t="s">
        <v>160</v>
      </c>
      <c r="M1295" s="19" t="s">
        <v>160</v>
      </c>
    </row>
    <row r="1296" spans="4:13" ht="26" x14ac:dyDescent="0.2">
      <c r="D1296" s="59"/>
      <c r="E1296" s="5" t="s">
        <v>41</v>
      </c>
      <c r="F1296" s="51" t="s">
        <v>624</v>
      </c>
      <c r="G1296" s="4">
        <v>45</v>
      </c>
      <c r="H1296" s="10">
        <v>73.333333333333002</v>
      </c>
      <c r="I1296" s="1">
        <v>20</v>
      </c>
      <c r="J1296" s="1">
        <v>6.666666666667</v>
      </c>
      <c r="K1296" s="2" t="s">
        <v>160</v>
      </c>
      <c r="L1296" s="2" t="s">
        <v>160</v>
      </c>
      <c r="M1296" s="15" t="s">
        <v>160</v>
      </c>
    </row>
    <row r="1297" spans="4:13" ht="26" x14ac:dyDescent="0.2">
      <c r="D1297" s="59"/>
      <c r="E1297" s="5" t="s">
        <v>42</v>
      </c>
      <c r="F1297" s="51" t="s">
        <v>623</v>
      </c>
      <c r="G1297" s="4">
        <v>275</v>
      </c>
      <c r="H1297" s="10">
        <v>64.363636363636004</v>
      </c>
      <c r="I1297" s="1">
        <v>26.181818181817999</v>
      </c>
      <c r="J1297" s="1">
        <v>9.4545454545450003</v>
      </c>
      <c r="K1297" s="2" t="s">
        <v>160</v>
      </c>
      <c r="L1297" s="2" t="s">
        <v>160</v>
      </c>
      <c r="M1297" s="15" t="s">
        <v>160</v>
      </c>
    </row>
    <row r="1298" spans="4:13" ht="26" x14ac:dyDescent="0.2">
      <c r="D1298" s="59"/>
      <c r="E1298" s="5" t="s">
        <v>43</v>
      </c>
      <c r="F1298" s="51" t="s">
        <v>623</v>
      </c>
      <c r="G1298" s="4">
        <v>245</v>
      </c>
      <c r="H1298" s="10">
        <v>54.285714285714</v>
      </c>
      <c r="I1298" s="1">
        <v>33.877551020407999</v>
      </c>
      <c r="J1298" s="1">
        <v>11.428571428571001</v>
      </c>
      <c r="K1298" s="1">
        <v>0.408163265306</v>
      </c>
      <c r="L1298" s="2" t="s">
        <v>160</v>
      </c>
      <c r="M1298" s="15" t="s">
        <v>160</v>
      </c>
    </row>
    <row r="1299" spans="4:13" ht="26" x14ac:dyDescent="0.2">
      <c r="D1299" s="59"/>
      <c r="E1299" s="5" t="s">
        <v>44</v>
      </c>
      <c r="F1299" s="51" t="s">
        <v>623</v>
      </c>
      <c r="G1299" s="4">
        <v>167</v>
      </c>
      <c r="H1299" s="10">
        <v>55.688622754491</v>
      </c>
      <c r="I1299" s="1">
        <v>29.341317365268999</v>
      </c>
      <c r="J1299" s="1">
        <v>14.970059880239999</v>
      </c>
      <c r="K1299" s="2" t="s">
        <v>160</v>
      </c>
      <c r="L1299" s="2" t="s">
        <v>160</v>
      </c>
      <c r="M1299" s="15" t="s">
        <v>160</v>
      </c>
    </row>
    <row r="1300" spans="4:13" ht="26" x14ac:dyDescent="0.2">
      <c r="D1300" s="59"/>
      <c r="E1300" s="5" t="s">
        <v>45</v>
      </c>
      <c r="F1300" s="51" t="s">
        <v>623</v>
      </c>
      <c r="G1300" s="4">
        <v>90</v>
      </c>
      <c r="H1300" s="10">
        <v>41.111111111111001</v>
      </c>
      <c r="I1300" s="1">
        <v>45.555555555555998</v>
      </c>
      <c r="J1300" s="1">
        <v>13.333333333333</v>
      </c>
      <c r="K1300" s="2" t="s">
        <v>160</v>
      </c>
      <c r="L1300" s="2" t="s">
        <v>160</v>
      </c>
      <c r="M1300" s="15" t="s">
        <v>160</v>
      </c>
    </row>
    <row r="1301" spans="4:13" ht="26" x14ac:dyDescent="0.2">
      <c r="D1301" s="59"/>
      <c r="E1301" s="5" t="s">
        <v>46</v>
      </c>
      <c r="F1301" s="51" t="s">
        <v>624</v>
      </c>
      <c r="G1301" s="4">
        <v>46</v>
      </c>
      <c r="H1301" s="10">
        <v>39.130434782609001</v>
      </c>
      <c r="I1301" s="1">
        <v>41.304347826087003</v>
      </c>
      <c r="J1301" s="1">
        <v>19.565217391304</v>
      </c>
      <c r="K1301" s="2" t="s">
        <v>160</v>
      </c>
      <c r="L1301" s="2" t="s">
        <v>160</v>
      </c>
      <c r="M1301" s="15" t="s">
        <v>160</v>
      </c>
    </row>
    <row r="1302" spans="4:13" ht="26" x14ac:dyDescent="0.2">
      <c r="D1302" s="59"/>
      <c r="E1302" s="5" t="s">
        <v>47</v>
      </c>
      <c r="F1302" s="51" t="s">
        <v>623</v>
      </c>
      <c r="G1302" s="4">
        <v>68</v>
      </c>
      <c r="H1302" s="10">
        <v>27.941176470588001</v>
      </c>
      <c r="I1302" s="1">
        <v>30.882352941175998</v>
      </c>
      <c r="J1302" s="1">
        <v>41.176470588234999</v>
      </c>
      <c r="K1302" s="2" t="s">
        <v>160</v>
      </c>
      <c r="L1302" s="2" t="s">
        <v>160</v>
      </c>
      <c r="M1302" s="15" t="s">
        <v>160</v>
      </c>
    </row>
    <row r="1303" spans="4:13" x14ac:dyDescent="0.2">
      <c r="D1303" s="59"/>
      <c r="E1303" s="5" t="s">
        <v>48</v>
      </c>
      <c r="F1303" s="51" t="s">
        <v>624</v>
      </c>
      <c r="G1303" s="4">
        <v>4</v>
      </c>
      <c r="H1303" s="10">
        <v>50</v>
      </c>
      <c r="I1303" s="1">
        <v>50</v>
      </c>
      <c r="J1303" s="2" t="s">
        <v>160</v>
      </c>
      <c r="K1303" s="2" t="s">
        <v>160</v>
      </c>
      <c r="L1303" s="2" t="s">
        <v>160</v>
      </c>
      <c r="M1303" s="15" t="s">
        <v>160</v>
      </c>
    </row>
    <row r="1304" spans="4:13" x14ac:dyDescent="0.2">
      <c r="D1304" s="59"/>
      <c r="E1304" s="5" t="s">
        <v>23</v>
      </c>
      <c r="F1304" s="51" t="s">
        <v>623</v>
      </c>
      <c r="G1304" s="4">
        <v>99</v>
      </c>
      <c r="H1304" s="10">
        <v>47.474747474746998</v>
      </c>
      <c r="I1304" s="1">
        <v>38.383838383837997</v>
      </c>
      <c r="J1304" s="1">
        <v>12.121212121212</v>
      </c>
      <c r="K1304" s="1">
        <v>1.010101010101</v>
      </c>
      <c r="L1304" s="2" t="s">
        <v>160</v>
      </c>
      <c r="M1304" s="8">
        <v>1.010101010101</v>
      </c>
    </row>
    <row r="1305" spans="4:13" x14ac:dyDescent="0.2">
      <c r="D1305" s="58" t="s">
        <v>49</v>
      </c>
      <c r="E1305" s="7" t="s">
        <v>50</v>
      </c>
      <c r="F1305" s="50" t="s">
        <v>624</v>
      </c>
      <c r="G1305" s="6">
        <v>39</v>
      </c>
      <c r="H1305" s="14">
        <v>61.538461538462002</v>
      </c>
      <c r="I1305" s="3">
        <v>17.948717948717999</v>
      </c>
      <c r="J1305" s="3">
        <v>20.512820512821001</v>
      </c>
      <c r="K1305" s="9" t="s">
        <v>160</v>
      </c>
      <c r="L1305" s="9" t="s">
        <v>160</v>
      </c>
      <c r="M1305" s="19" t="s">
        <v>160</v>
      </c>
    </row>
    <row r="1306" spans="4:13" x14ac:dyDescent="0.2">
      <c r="D1306" s="59"/>
      <c r="E1306" s="5" t="s">
        <v>51</v>
      </c>
      <c r="F1306" s="51" t="s">
        <v>623</v>
      </c>
      <c r="G1306" s="4">
        <v>185</v>
      </c>
      <c r="H1306" s="10">
        <v>61.621621621621998</v>
      </c>
      <c r="I1306" s="1">
        <v>30.810810810810999</v>
      </c>
      <c r="J1306" s="1">
        <v>7.5675675675680001</v>
      </c>
      <c r="K1306" s="2" t="s">
        <v>160</v>
      </c>
      <c r="L1306" s="2" t="s">
        <v>160</v>
      </c>
      <c r="M1306" s="15" t="s">
        <v>160</v>
      </c>
    </row>
    <row r="1307" spans="4:13" x14ac:dyDescent="0.2">
      <c r="D1307" s="59"/>
      <c r="E1307" s="5" t="s">
        <v>52</v>
      </c>
      <c r="F1307" s="51" t="s">
        <v>623</v>
      </c>
      <c r="G1307" s="4">
        <v>324</v>
      </c>
      <c r="H1307" s="10">
        <v>56.790123456789999</v>
      </c>
      <c r="I1307" s="1">
        <v>32.716049382716001</v>
      </c>
      <c r="J1307" s="1">
        <v>10.185185185185</v>
      </c>
      <c r="K1307" s="1">
        <v>0.30864197530900001</v>
      </c>
      <c r="L1307" s="2" t="s">
        <v>160</v>
      </c>
      <c r="M1307" s="15" t="s">
        <v>160</v>
      </c>
    </row>
    <row r="1308" spans="4:13" x14ac:dyDescent="0.2">
      <c r="D1308" s="59"/>
      <c r="E1308" s="5" t="s">
        <v>53</v>
      </c>
      <c r="F1308" s="51" t="s">
        <v>623</v>
      </c>
      <c r="G1308" s="4">
        <v>491</v>
      </c>
      <c r="H1308" s="10">
        <v>48.47250509165</v>
      </c>
      <c r="I1308" s="1">
        <v>33.197556008146996</v>
      </c>
      <c r="J1308" s="1">
        <v>17.922606924644001</v>
      </c>
      <c r="K1308" s="1">
        <v>0.20366598778</v>
      </c>
      <c r="L1308" s="2" t="s">
        <v>160</v>
      </c>
      <c r="M1308" s="8">
        <v>0.20366598778</v>
      </c>
    </row>
    <row r="1309" spans="4:13" x14ac:dyDescent="0.2">
      <c r="D1309" s="59"/>
      <c r="E1309" s="5" t="s">
        <v>23</v>
      </c>
      <c r="F1309" s="51" t="s">
        <v>624</v>
      </c>
      <c r="G1309" s="4">
        <v>4</v>
      </c>
      <c r="H1309" s="10">
        <v>50</v>
      </c>
      <c r="I1309" s="1">
        <v>50</v>
      </c>
      <c r="J1309" s="2" t="s">
        <v>160</v>
      </c>
      <c r="K1309" s="2" t="s">
        <v>160</v>
      </c>
      <c r="L1309" s="2" t="s">
        <v>160</v>
      </c>
      <c r="M1309" s="15" t="s">
        <v>160</v>
      </c>
    </row>
    <row r="1310" spans="4:13" x14ac:dyDescent="0.2">
      <c r="D1310" s="59"/>
      <c r="E1310" s="5" t="s">
        <v>54</v>
      </c>
      <c r="F1310" s="51" t="s">
        <v>623</v>
      </c>
      <c r="G1310" s="4">
        <v>224</v>
      </c>
      <c r="H1310" s="10">
        <v>61.607142857143003</v>
      </c>
      <c r="I1310" s="1">
        <v>28.571428571428999</v>
      </c>
      <c r="J1310" s="1">
        <v>9.8214285714289993</v>
      </c>
      <c r="K1310" s="2" t="s">
        <v>160</v>
      </c>
      <c r="L1310" s="2" t="s">
        <v>160</v>
      </c>
      <c r="M1310" s="15" t="s">
        <v>160</v>
      </c>
    </row>
    <row r="1311" spans="4:13" x14ac:dyDescent="0.2">
      <c r="D1311" s="59"/>
      <c r="E1311" s="5" t="s">
        <v>55</v>
      </c>
      <c r="F1311" s="51" t="s">
        <v>623</v>
      </c>
      <c r="G1311" s="4">
        <v>815</v>
      </c>
      <c r="H1311" s="10">
        <v>51.779141104293998</v>
      </c>
      <c r="I1311" s="1">
        <v>33.006134969324997</v>
      </c>
      <c r="J1311" s="1">
        <v>14.846625766871</v>
      </c>
      <c r="K1311" s="1">
        <v>0.24539877300599999</v>
      </c>
      <c r="L1311" s="2" t="s">
        <v>160</v>
      </c>
      <c r="M1311" s="8">
        <v>0.122699386503</v>
      </c>
    </row>
    <row r="1312" spans="4:13" ht="26" x14ac:dyDescent="0.2">
      <c r="D1312" s="58" t="s">
        <v>56</v>
      </c>
      <c r="E1312" s="7" t="s">
        <v>57</v>
      </c>
      <c r="F1312" s="50" t="s">
        <v>624</v>
      </c>
      <c r="G1312" s="6">
        <v>8</v>
      </c>
      <c r="H1312" s="14">
        <v>87.5</v>
      </c>
      <c r="I1312" s="3">
        <v>12.5</v>
      </c>
      <c r="J1312" s="9" t="s">
        <v>160</v>
      </c>
      <c r="K1312" s="9" t="s">
        <v>160</v>
      </c>
      <c r="L1312" s="9" t="s">
        <v>160</v>
      </c>
      <c r="M1312" s="19" t="s">
        <v>160</v>
      </c>
    </row>
    <row r="1313" spans="4:13" ht="26" x14ac:dyDescent="0.2">
      <c r="D1313" s="59"/>
      <c r="E1313" s="5" t="s">
        <v>58</v>
      </c>
      <c r="F1313" s="51" t="s">
        <v>623</v>
      </c>
      <c r="G1313" s="4">
        <v>61</v>
      </c>
      <c r="H1313" s="10">
        <v>32.786885245901999</v>
      </c>
      <c r="I1313" s="1">
        <v>34.426229508196997</v>
      </c>
      <c r="J1313" s="1">
        <v>32.786885245901999</v>
      </c>
      <c r="K1313" s="2" t="s">
        <v>160</v>
      </c>
      <c r="L1313" s="2" t="s">
        <v>160</v>
      </c>
      <c r="M1313" s="15" t="s">
        <v>160</v>
      </c>
    </row>
    <row r="1314" spans="4:13" x14ac:dyDescent="0.2">
      <c r="D1314" s="59"/>
      <c r="E1314" s="5" t="s">
        <v>59</v>
      </c>
      <c r="F1314" s="51" t="s">
        <v>624</v>
      </c>
      <c r="G1314" s="4">
        <v>18</v>
      </c>
      <c r="H1314" s="10">
        <v>27.777777777777999</v>
      </c>
      <c r="I1314" s="1">
        <v>22.222222222222001</v>
      </c>
      <c r="J1314" s="1">
        <v>50</v>
      </c>
      <c r="K1314" s="2" t="s">
        <v>160</v>
      </c>
      <c r="L1314" s="2" t="s">
        <v>160</v>
      </c>
      <c r="M1314" s="15" t="s">
        <v>160</v>
      </c>
    </row>
    <row r="1315" spans="4:13" x14ac:dyDescent="0.2">
      <c r="D1315" s="59"/>
      <c r="E1315" s="5" t="s">
        <v>60</v>
      </c>
      <c r="F1315" s="51" t="s">
        <v>623</v>
      </c>
      <c r="G1315" s="4">
        <v>147</v>
      </c>
      <c r="H1315" s="10">
        <v>46.938775510204003</v>
      </c>
      <c r="I1315" s="1">
        <v>40.136054421769003</v>
      </c>
      <c r="J1315" s="1">
        <v>12.244897959184</v>
      </c>
      <c r="K1315" s="2" t="s">
        <v>160</v>
      </c>
      <c r="L1315" s="2" t="s">
        <v>160</v>
      </c>
      <c r="M1315" s="8">
        <v>0.68027210884400002</v>
      </c>
    </row>
    <row r="1316" spans="4:13" ht="26" x14ac:dyDescent="0.2">
      <c r="D1316" s="59"/>
      <c r="E1316" s="5" t="s">
        <v>61</v>
      </c>
      <c r="F1316" s="51" t="s">
        <v>623</v>
      </c>
      <c r="G1316" s="4">
        <v>85</v>
      </c>
      <c r="H1316" s="10">
        <v>48.235294117647001</v>
      </c>
      <c r="I1316" s="1">
        <v>38.823529411765001</v>
      </c>
      <c r="J1316" s="1">
        <v>11.764705882353001</v>
      </c>
      <c r="K1316" s="1">
        <v>1.1764705882349999</v>
      </c>
      <c r="L1316" s="2" t="s">
        <v>160</v>
      </c>
      <c r="M1316" s="15" t="s">
        <v>160</v>
      </c>
    </row>
    <row r="1317" spans="4:13" x14ac:dyDescent="0.2">
      <c r="D1317" s="59"/>
      <c r="E1317" s="5" t="s">
        <v>62</v>
      </c>
      <c r="F1317" s="51" t="s">
        <v>623</v>
      </c>
      <c r="G1317" s="4">
        <v>722</v>
      </c>
      <c r="H1317" s="10">
        <v>58.033240997230003</v>
      </c>
      <c r="I1317" s="1">
        <v>29.916897506925</v>
      </c>
      <c r="J1317" s="1">
        <v>11.91135734072</v>
      </c>
      <c r="K1317" s="1">
        <v>0.138504155125</v>
      </c>
      <c r="L1317" s="2" t="s">
        <v>160</v>
      </c>
      <c r="M1317" s="15" t="s">
        <v>160</v>
      </c>
    </row>
    <row r="1318" spans="4:13" x14ac:dyDescent="0.2">
      <c r="D1318" s="59"/>
      <c r="E1318" s="5" t="s">
        <v>23</v>
      </c>
      <c r="F1318" s="51" t="s">
        <v>624</v>
      </c>
      <c r="G1318" s="4">
        <v>2</v>
      </c>
      <c r="H1318" s="10">
        <v>50</v>
      </c>
      <c r="I1318" s="1">
        <v>50</v>
      </c>
      <c r="J1318" s="2" t="s">
        <v>160</v>
      </c>
      <c r="K1318" s="2" t="s">
        <v>160</v>
      </c>
      <c r="L1318" s="2" t="s">
        <v>160</v>
      </c>
      <c r="M1318" s="15" t="s">
        <v>160</v>
      </c>
    </row>
    <row r="1319" spans="4:13" ht="26" x14ac:dyDescent="0.2">
      <c r="D1319" s="59"/>
      <c r="E1319" s="5" t="s">
        <v>63</v>
      </c>
      <c r="F1319" s="51" t="s">
        <v>623</v>
      </c>
      <c r="G1319" s="4">
        <v>319</v>
      </c>
      <c r="H1319" s="10">
        <v>44.514106583072</v>
      </c>
      <c r="I1319" s="1">
        <v>36.990595611285002</v>
      </c>
      <c r="J1319" s="1">
        <v>17.868338557994001</v>
      </c>
      <c r="K1319" s="1">
        <v>0.31347962382400002</v>
      </c>
      <c r="L1319" s="2" t="s">
        <v>160</v>
      </c>
      <c r="M1319" s="8">
        <v>0.31347962382400002</v>
      </c>
    </row>
    <row r="1320" spans="4:13" ht="26" x14ac:dyDescent="0.2">
      <c r="D1320" s="58" t="s">
        <v>64</v>
      </c>
      <c r="E1320" s="7" t="s">
        <v>57</v>
      </c>
      <c r="F1320" s="50" t="s">
        <v>624</v>
      </c>
      <c r="G1320" s="6">
        <v>21</v>
      </c>
      <c r="H1320" s="14">
        <v>85.714285714286007</v>
      </c>
      <c r="I1320" s="3">
        <v>9.5238095238099998</v>
      </c>
      <c r="J1320" s="3">
        <v>4.7619047619049999</v>
      </c>
      <c r="K1320" s="9" t="s">
        <v>160</v>
      </c>
      <c r="L1320" s="9" t="s">
        <v>160</v>
      </c>
      <c r="M1320" s="19" t="s">
        <v>160</v>
      </c>
    </row>
    <row r="1321" spans="4:13" ht="26" x14ac:dyDescent="0.2">
      <c r="D1321" s="59"/>
      <c r="E1321" s="5" t="s">
        <v>58</v>
      </c>
      <c r="F1321" s="51" t="s">
        <v>623</v>
      </c>
      <c r="G1321" s="4">
        <v>103</v>
      </c>
      <c r="H1321" s="10">
        <v>48.543689320387998</v>
      </c>
      <c r="I1321" s="1">
        <v>30.097087378641</v>
      </c>
      <c r="J1321" s="1">
        <v>20.388349514563</v>
      </c>
      <c r="K1321" s="1">
        <v>0.97087378640800004</v>
      </c>
      <c r="L1321" s="2" t="s">
        <v>160</v>
      </c>
      <c r="M1321" s="15" t="s">
        <v>160</v>
      </c>
    </row>
    <row r="1322" spans="4:13" x14ac:dyDescent="0.2">
      <c r="D1322" s="59"/>
      <c r="E1322" s="5" t="s">
        <v>59</v>
      </c>
      <c r="F1322" s="51" t="s">
        <v>624</v>
      </c>
      <c r="G1322" s="4">
        <v>43</v>
      </c>
      <c r="H1322" s="10">
        <v>18.604651162791001</v>
      </c>
      <c r="I1322" s="1">
        <v>30.232558139535001</v>
      </c>
      <c r="J1322" s="1">
        <v>51.162790697673998</v>
      </c>
      <c r="K1322" s="2" t="s">
        <v>160</v>
      </c>
      <c r="L1322" s="2" t="s">
        <v>160</v>
      </c>
      <c r="M1322" s="15" t="s">
        <v>160</v>
      </c>
    </row>
    <row r="1323" spans="4:13" x14ac:dyDescent="0.2">
      <c r="D1323" s="59"/>
      <c r="E1323" s="5" t="s">
        <v>60</v>
      </c>
      <c r="F1323" s="51" t="s">
        <v>623</v>
      </c>
      <c r="G1323" s="4">
        <v>697</v>
      </c>
      <c r="H1323" s="10">
        <v>52.080344332854999</v>
      </c>
      <c r="I1323" s="1">
        <v>34.720229555236997</v>
      </c>
      <c r="J1323" s="1">
        <v>12.912482065997001</v>
      </c>
      <c r="K1323" s="1">
        <v>0.14347202295600001</v>
      </c>
      <c r="L1323" s="2" t="s">
        <v>160</v>
      </c>
      <c r="M1323" s="8">
        <v>0.14347202295600001</v>
      </c>
    </row>
    <row r="1324" spans="4:13" ht="26" x14ac:dyDescent="0.2">
      <c r="D1324" s="59"/>
      <c r="E1324" s="5" t="s">
        <v>61</v>
      </c>
      <c r="F1324" s="51" t="s">
        <v>623</v>
      </c>
      <c r="G1324" s="4">
        <v>160</v>
      </c>
      <c r="H1324" s="10">
        <v>66.25</v>
      </c>
      <c r="I1324" s="1">
        <v>28.125</v>
      </c>
      <c r="J1324" s="1">
        <v>5.625</v>
      </c>
      <c r="K1324" s="2" t="s">
        <v>160</v>
      </c>
      <c r="L1324" s="2" t="s">
        <v>160</v>
      </c>
      <c r="M1324" s="15" t="s">
        <v>160</v>
      </c>
    </row>
    <row r="1325" spans="4:13" ht="26" x14ac:dyDescent="0.2">
      <c r="D1325" s="59"/>
      <c r="E1325" s="5" t="s">
        <v>65</v>
      </c>
      <c r="F1325" s="51" t="s">
        <v>624</v>
      </c>
      <c r="G1325" s="4">
        <v>16</v>
      </c>
      <c r="H1325" s="10">
        <v>100</v>
      </c>
      <c r="I1325" s="2" t="s">
        <v>160</v>
      </c>
      <c r="J1325" s="2" t="s">
        <v>160</v>
      </c>
      <c r="K1325" s="2" t="s">
        <v>160</v>
      </c>
      <c r="L1325" s="2" t="s">
        <v>160</v>
      </c>
      <c r="M1325" s="15" t="s">
        <v>160</v>
      </c>
    </row>
    <row r="1326" spans="4:13" x14ac:dyDescent="0.2">
      <c r="D1326" s="59"/>
      <c r="E1326" s="5" t="s">
        <v>23</v>
      </c>
      <c r="F1326" s="51" t="s">
        <v>624</v>
      </c>
      <c r="G1326" s="4">
        <v>3</v>
      </c>
      <c r="H1326" s="10">
        <v>33.333333333333002</v>
      </c>
      <c r="I1326" s="1">
        <v>66.666666666666998</v>
      </c>
      <c r="J1326" s="2" t="s">
        <v>160</v>
      </c>
      <c r="K1326" s="2" t="s">
        <v>160</v>
      </c>
      <c r="L1326" s="2" t="s">
        <v>160</v>
      </c>
      <c r="M1326" s="15" t="s">
        <v>160</v>
      </c>
    </row>
    <row r="1327" spans="4:13" ht="26" x14ac:dyDescent="0.2">
      <c r="D1327" s="59"/>
      <c r="E1327" s="5" t="s">
        <v>66</v>
      </c>
      <c r="F1327" s="51" t="s">
        <v>623</v>
      </c>
      <c r="G1327" s="4">
        <v>1024</v>
      </c>
      <c r="H1327" s="10">
        <v>53.22265625</v>
      </c>
      <c r="I1327" s="1">
        <v>32.51953125</v>
      </c>
      <c r="J1327" s="1">
        <v>13.96484375</v>
      </c>
      <c r="K1327" s="1">
        <v>0.1953125</v>
      </c>
      <c r="L1327" s="2" t="s">
        <v>160</v>
      </c>
      <c r="M1327" s="8">
        <v>9.765625E-2</v>
      </c>
    </row>
    <row r="1328" spans="4:13" x14ac:dyDescent="0.2">
      <c r="D1328" s="58" t="s">
        <v>67</v>
      </c>
      <c r="E1328" s="7" t="s">
        <v>68</v>
      </c>
      <c r="F1328" s="50" t="s">
        <v>623</v>
      </c>
      <c r="G1328" s="6">
        <v>483</v>
      </c>
      <c r="H1328" s="14">
        <v>55.486542443064003</v>
      </c>
      <c r="I1328" s="3">
        <v>30.434782608696</v>
      </c>
      <c r="J1328" s="3">
        <v>13.871635610766001</v>
      </c>
      <c r="K1328" s="9" t="s">
        <v>160</v>
      </c>
      <c r="L1328" s="9" t="s">
        <v>160</v>
      </c>
      <c r="M1328" s="13">
        <v>0.207039337474</v>
      </c>
    </row>
    <row r="1329" spans="4:13" x14ac:dyDescent="0.2">
      <c r="D1329" s="59"/>
      <c r="E1329" s="5" t="s">
        <v>69</v>
      </c>
      <c r="F1329" s="51" t="s">
        <v>623</v>
      </c>
      <c r="G1329" s="4">
        <v>168</v>
      </c>
      <c r="H1329" s="10">
        <v>52.976190476189998</v>
      </c>
      <c r="I1329" s="1">
        <v>29.761904761905001</v>
      </c>
      <c r="J1329" s="1">
        <v>16.666666666666998</v>
      </c>
      <c r="K1329" s="2" t="s">
        <v>160</v>
      </c>
      <c r="L1329" s="2" t="s">
        <v>160</v>
      </c>
      <c r="M1329" s="8">
        <v>0.59523809523799998</v>
      </c>
    </row>
    <row r="1330" spans="4:13" ht="26" x14ac:dyDescent="0.2">
      <c r="D1330" s="59"/>
      <c r="E1330" s="5" t="s">
        <v>70</v>
      </c>
      <c r="F1330" s="51" t="s">
        <v>623</v>
      </c>
      <c r="G1330" s="4">
        <v>470</v>
      </c>
      <c r="H1330" s="10">
        <v>51.489361702128001</v>
      </c>
      <c r="I1330" s="1">
        <v>34.042553191488999</v>
      </c>
      <c r="J1330" s="1">
        <v>14.255319148936</v>
      </c>
      <c r="K1330" s="2" t="s">
        <v>160</v>
      </c>
      <c r="L1330" s="2" t="s">
        <v>160</v>
      </c>
      <c r="M1330" s="8">
        <v>0.212765957447</v>
      </c>
    </row>
    <row r="1331" spans="4:13" ht="26" x14ac:dyDescent="0.2">
      <c r="D1331" s="59"/>
      <c r="E1331" s="5" t="s">
        <v>71</v>
      </c>
      <c r="F1331" s="51" t="s">
        <v>623</v>
      </c>
      <c r="G1331" s="4">
        <v>67</v>
      </c>
      <c r="H1331" s="10">
        <v>61.194029850745999</v>
      </c>
      <c r="I1331" s="1">
        <v>20.895522388060002</v>
      </c>
      <c r="J1331" s="1">
        <v>17.910447761194</v>
      </c>
      <c r="K1331" s="2" t="s">
        <v>160</v>
      </c>
      <c r="L1331" s="2" t="s">
        <v>160</v>
      </c>
      <c r="M1331" s="15" t="s">
        <v>160</v>
      </c>
    </row>
    <row r="1332" spans="4:13" x14ac:dyDescent="0.2">
      <c r="D1332" s="59"/>
      <c r="E1332" s="5" t="s">
        <v>72</v>
      </c>
      <c r="F1332" s="51" t="s">
        <v>623</v>
      </c>
      <c r="G1332" s="4">
        <v>314</v>
      </c>
      <c r="H1332" s="10">
        <v>55.095541401273998</v>
      </c>
      <c r="I1332" s="1">
        <v>30.891719745223</v>
      </c>
      <c r="J1332" s="1">
        <v>14.012738853503</v>
      </c>
      <c r="K1332" s="2" t="s">
        <v>160</v>
      </c>
      <c r="L1332" s="2" t="s">
        <v>160</v>
      </c>
      <c r="M1332" s="15" t="s">
        <v>160</v>
      </c>
    </row>
    <row r="1333" spans="4:13" x14ac:dyDescent="0.2">
      <c r="D1333" s="59"/>
      <c r="E1333" s="5" t="s">
        <v>73</v>
      </c>
      <c r="F1333" s="51" t="s">
        <v>623</v>
      </c>
      <c r="G1333" s="4">
        <v>187</v>
      </c>
      <c r="H1333" s="10">
        <v>49.197860962566999</v>
      </c>
      <c r="I1333" s="1">
        <v>33.155080213904</v>
      </c>
      <c r="J1333" s="1">
        <v>17.647058823529001</v>
      </c>
      <c r="K1333" s="2" t="s">
        <v>160</v>
      </c>
      <c r="L1333" s="2" t="s">
        <v>160</v>
      </c>
      <c r="M1333" s="15" t="s">
        <v>160</v>
      </c>
    </row>
    <row r="1334" spans="4:13" ht="26" x14ac:dyDescent="0.2">
      <c r="D1334" s="59"/>
      <c r="E1334" s="5" t="s">
        <v>74</v>
      </c>
      <c r="F1334" s="51" t="s">
        <v>623</v>
      </c>
      <c r="G1334" s="4">
        <v>472</v>
      </c>
      <c r="H1334" s="10">
        <v>54.025423728813998</v>
      </c>
      <c r="I1334" s="1">
        <v>31.991525423729001</v>
      </c>
      <c r="J1334" s="1">
        <v>13.771186440677999</v>
      </c>
      <c r="K1334" s="1">
        <v>0.21186440677999999</v>
      </c>
      <c r="L1334" s="2" t="s">
        <v>160</v>
      </c>
      <c r="M1334" s="15" t="s">
        <v>160</v>
      </c>
    </row>
    <row r="1335" spans="4:13" x14ac:dyDescent="0.2">
      <c r="D1335" s="59"/>
      <c r="E1335" s="5" t="s">
        <v>36</v>
      </c>
      <c r="F1335" s="51" t="s">
        <v>624</v>
      </c>
      <c r="G1335" s="4">
        <v>28</v>
      </c>
      <c r="H1335" s="10">
        <v>50</v>
      </c>
      <c r="I1335" s="1">
        <v>35.714285714286</v>
      </c>
      <c r="J1335" s="1">
        <v>10.714285714286</v>
      </c>
      <c r="K1335" s="1">
        <v>3.5714285714290002</v>
      </c>
      <c r="L1335" s="2" t="s">
        <v>160</v>
      </c>
      <c r="M1335" s="15" t="s">
        <v>160</v>
      </c>
    </row>
    <row r="1336" spans="4:13" x14ac:dyDescent="0.2">
      <c r="D1336" s="59"/>
      <c r="E1336" s="5" t="s">
        <v>23</v>
      </c>
      <c r="F1336" s="51" t="s">
        <v>624</v>
      </c>
      <c r="G1336" s="4">
        <v>6</v>
      </c>
      <c r="H1336" s="10">
        <v>50</v>
      </c>
      <c r="I1336" s="1">
        <v>33.333333333333002</v>
      </c>
      <c r="J1336" s="1">
        <v>16.666666666666998</v>
      </c>
      <c r="K1336" s="2" t="s">
        <v>160</v>
      </c>
      <c r="L1336" s="2" t="s">
        <v>160</v>
      </c>
      <c r="M1336" s="15" t="s">
        <v>160</v>
      </c>
    </row>
    <row r="1337" spans="4:13" ht="26" x14ac:dyDescent="0.2">
      <c r="D1337" s="58" t="s">
        <v>75</v>
      </c>
      <c r="E1337" s="7" t="s">
        <v>76</v>
      </c>
      <c r="F1337" s="50" t="s">
        <v>624</v>
      </c>
      <c r="G1337" s="6">
        <v>32</v>
      </c>
      <c r="H1337" s="14">
        <v>53.125</v>
      </c>
      <c r="I1337" s="3">
        <v>25</v>
      </c>
      <c r="J1337" s="3">
        <v>21.875</v>
      </c>
      <c r="K1337" s="9" t="s">
        <v>160</v>
      </c>
      <c r="L1337" s="9" t="s">
        <v>160</v>
      </c>
      <c r="M1337" s="19" t="s">
        <v>160</v>
      </c>
    </row>
    <row r="1338" spans="4:13" x14ac:dyDescent="0.2">
      <c r="D1338" s="59"/>
      <c r="E1338" s="5" t="s">
        <v>77</v>
      </c>
      <c r="F1338" s="51" t="s">
        <v>623</v>
      </c>
      <c r="G1338" s="4">
        <v>60</v>
      </c>
      <c r="H1338" s="10">
        <v>50</v>
      </c>
      <c r="I1338" s="1">
        <v>25</v>
      </c>
      <c r="J1338" s="1">
        <v>25</v>
      </c>
      <c r="K1338" s="2" t="s">
        <v>160</v>
      </c>
      <c r="L1338" s="2" t="s">
        <v>160</v>
      </c>
      <c r="M1338" s="15" t="s">
        <v>160</v>
      </c>
    </row>
    <row r="1339" spans="4:13" x14ac:dyDescent="0.2">
      <c r="D1339" s="59"/>
      <c r="E1339" s="5" t="s">
        <v>78</v>
      </c>
      <c r="F1339" s="51" t="s">
        <v>623</v>
      </c>
      <c r="G1339" s="4">
        <v>82</v>
      </c>
      <c r="H1339" s="10">
        <v>50</v>
      </c>
      <c r="I1339" s="1">
        <v>26.829268292683</v>
      </c>
      <c r="J1339" s="1">
        <v>23.170731707317</v>
      </c>
      <c r="K1339" s="2" t="s">
        <v>160</v>
      </c>
      <c r="L1339" s="2" t="s">
        <v>160</v>
      </c>
      <c r="M1339" s="15" t="s">
        <v>160</v>
      </c>
    </row>
    <row r="1340" spans="4:13" ht="26" x14ac:dyDescent="0.2">
      <c r="D1340" s="59"/>
      <c r="E1340" s="5" t="s">
        <v>79</v>
      </c>
      <c r="F1340" s="51" t="s">
        <v>624</v>
      </c>
      <c r="G1340" s="4">
        <v>11</v>
      </c>
      <c r="H1340" s="10">
        <v>54.545454545455001</v>
      </c>
      <c r="I1340" s="1">
        <v>27.272727272727</v>
      </c>
      <c r="J1340" s="1">
        <v>18.181818181817999</v>
      </c>
      <c r="K1340" s="2" t="s">
        <v>160</v>
      </c>
      <c r="L1340" s="2" t="s">
        <v>160</v>
      </c>
      <c r="M1340" s="15" t="s">
        <v>160</v>
      </c>
    </row>
    <row r="1341" spans="4:13" ht="26" x14ac:dyDescent="0.2">
      <c r="D1341" s="59"/>
      <c r="E1341" s="5" t="s">
        <v>80</v>
      </c>
      <c r="F1341" s="51" t="s">
        <v>624</v>
      </c>
      <c r="G1341" s="4">
        <v>35</v>
      </c>
      <c r="H1341" s="10">
        <v>45.714285714286</v>
      </c>
      <c r="I1341" s="1">
        <v>28.571428571428999</v>
      </c>
      <c r="J1341" s="1">
        <v>25.714285714286</v>
      </c>
      <c r="K1341" s="2" t="s">
        <v>160</v>
      </c>
      <c r="L1341" s="2" t="s">
        <v>160</v>
      </c>
      <c r="M1341" s="15" t="s">
        <v>160</v>
      </c>
    </row>
    <row r="1342" spans="4:13" ht="26" x14ac:dyDescent="0.2">
      <c r="D1342" s="59"/>
      <c r="E1342" s="5" t="s">
        <v>81</v>
      </c>
      <c r="F1342" s="51" t="s">
        <v>624</v>
      </c>
      <c r="G1342" s="4">
        <v>48</v>
      </c>
      <c r="H1342" s="10">
        <v>27.083333333333002</v>
      </c>
      <c r="I1342" s="1">
        <v>41.666666666666998</v>
      </c>
      <c r="J1342" s="1">
        <v>31.25</v>
      </c>
      <c r="K1342" s="2" t="s">
        <v>160</v>
      </c>
      <c r="L1342" s="2" t="s">
        <v>160</v>
      </c>
      <c r="M1342" s="15" t="s">
        <v>160</v>
      </c>
    </row>
    <row r="1343" spans="4:13" ht="26" x14ac:dyDescent="0.2">
      <c r="D1343" s="59"/>
      <c r="E1343" s="5" t="s">
        <v>82</v>
      </c>
      <c r="F1343" s="51" t="s">
        <v>624</v>
      </c>
      <c r="G1343" s="4">
        <v>39</v>
      </c>
      <c r="H1343" s="10">
        <v>41.025641025641001</v>
      </c>
      <c r="I1343" s="1">
        <v>48.717948717949</v>
      </c>
      <c r="J1343" s="1">
        <v>10.25641025641</v>
      </c>
      <c r="K1343" s="2" t="s">
        <v>160</v>
      </c>
      <c r="L1343" s="2" t="s">
        <v>160</v>
      </c>
      <c r="M1343" s="15" t="s">
        <v>160</v>
      </c>
    </row>
    <row r="1344" spans="4:13" ht="26" x14ac:dyDescent="0.2">
      <c r="D1344" s="59"/>
      <c r="E1344" s="5" t="s">
        <v>83</v>
      </c>
      <c r="F1344" s="51" t="s">
        <v>624</v>
      </c>
      <c r="G1344" s="4">
        <v>12</v>
      </c>
      <c r="H1344" s="10">
        <v>75</v>
      </c>
      <c r="I1344" s="1">
        <v>16.666666666666998</v>
      </c>
      <c r="J1344" s="1">
        <v>8.333333333333</v>
      </c>
      <c r="K1344" s="2" t="s">
        <v>160</v>
      </c>
      <c r="L1344" s="2" t="s">
        <v>160</v>
      </c>
      <c r="M1344" s="15" t="s">
        <v>160</v>
      </c>
    </row>
    <row r="1345" spans="4:13" x14ac:dyDescent="0.2">
      <c r="D1345" s="59"/>
      <c r="E1345" s="5" t="s">
        <v>84</v>
      </c>
      <c r="F1345" s="51" t="s">
        <v>624</v>
      </c>
      <c r="G1345" s="4">
        <v>15</v>
      </c>
      <c r="H1345" s="10">
        <v>40</v>
      </c>
      <c r="I1345" s="1">
        <v>26.666666666666998</v>
      </c>
      <c r="J1345" s="1">
        <v>33.333333333333002</v>
      </c>
      <c r="K1345" s="2" t="s">
        <v>160</v>
      </c>
      <c r="L1345" s="2" t="s">
        <v>160</v>
      </c>
      <c r="M1345" s="15" t="s">
        <v>160</v>
      </c>
    </row>
    <row r="1346" spans="4:13" x14ac:dyDescent="0.2">
      <c r="D1346" s="59"/>
      <c r="E1346" s="5" t="s">
        <v>85</v>
      </c>
      <c r="F1346" s="51" t="s">
        <v>624</v>
      </c>
      <c r="G1346" s="4">
        <v>5</v>
      </c>
      <c r="H1346" s="10">
        <v>20</v>
      </c>
      <c r="I1346" s="1">
        <v>40</v>
      </c>
      <c r="J1346" s="1">
        <v>40</v>
      </c>
      <c r="K1346" s="2" t="s">
        <v>160</v>
      </c>
      <c r="L1346" s="2" t="s">
        <v>160</v>
      </c>
      <c r="M1346" s="15" t="s">
        <v>160</v>
      </c>
    </row>
    <row r="1347" spans="4:13" x14ac:dyDescent="0.2">
      <c r="D1347" s="59"/>
      <c r="E1347" s="5" t="s">
        <v>86</v>
      </c>
      <c r="F1347" s="51" t="s">
        <v>623</v>
      </c>
      <c r="G1347" s="4">
        <v>87</v>
      </c>
      <c r="H1347" s="10">
        <v>49.425287356322002</v>
      </c>
      <c r="I1347" s="1">
        <v>28.735632183907999</v>
      </c>
      <c r="J1347" s="1">
        <v>21.839080459769999</v>
      </c>
      <c r="K1347" s="2" t="s">
        <v>160</v>
      </c>
      <c r="L1347" s="2" t="s">
        <v>160</v>
      </c>
      <c r="M1347" s="15" t="s">
        <v>160</v>
      </c>
    </row>
    <row r="1348" spans="4:13" ht="26" x14ac:dyDescent="0.2">
      <c r="D1348" s="59"/>
      <c r="E1348" s="5" t="s">
        <v>87</v>
      </c>
      <c r="F1348" s="51" t="s">
        <v>623</v>
      </c>
      <c r="G1348" s="4">
        <v>118</v>
      </c>
      <c r="H1348" s="10">
        <v>44.067796610168998</v>
      </c>
      <c r="I1348" s="1">
        <v>38.135593220338997</v>
      </c>
      <c r="J1348" s="1">
        <v>17.796610169491998</v>
      </c>
      <c r="K1348" s="2" t="s">
        <v>160</v>
      </c>
      <c r="L1348" s="2" t="s">
        <v>160</v>
      </c>
      <c r="M1348" s="15" t="s">
        <v>160</v>
      </c>
    </row>
    <row r="1349" spans="4:13" x14ac:dyDescent="0.2">
      <c r="D1349" s="59"/>
      <c r="E1349" s="5" t="s">
        <v>36</v>
      </c>
      <c r="F1349" s="51" t="s">
        <v>624</v>
      </c>
      <c r="G1349" s="4">
        <v>47</v>
      </c>
      <c r="H1349" s="10">
        <v>38.297872340425997</v>
      </c>
      <c r="I1349" s="1">
        <v>40.425531914894002</v>
      </c>
      <c r="J1349" s="1">
        <v>21.276595744681</v>
      </c>
      <c r="K1349" s="2" t="s">
        <v>160</v>
      </c>
      <c r="L1349" s="2" t="s">
        <v>160</v>
      </c>
      <c r="M1349" s="15" t="s">
        <v>160</v>
      </c>
    </row>
    <row r="1350" spans="4:13" ht="26" x14ac:dyDescent="0.2">
      <c r="D1350" s="59"/>
      <c r="E1350" s="5" t="s">
        <v>88</v>
      </c>
      <c r="F1350" s="51" t="s">
        <v>623</v>
      </c>
      <c r="G1350" s="4">
        <v>255</v>
      </c>
      <c r="H1350" s="10">
        <v>50.980392156862997</v>
      </c>
      <c r="I1350" s="1">
        <v>31.764705882352999</v>
      </c>
      <c r="J1350" s="1">
        <v>16.862745098038999</v>
      </c>
      <c r="K1350" s="1">
        <v>0.392156862745</v>
      </c>
      <c r="L1350" s="2" t="s">
        <v>160</v>
      </c>
      <c r="M1350" s="15" t="s">
        <v>160</v>
      </c>
    </row>
    <row r="1351" spans="4:13" x14ac:dyDescent="0.2">
      <c r="D1351" s="59"/>
      <c r="E1351" s="5" t="s">
        <v>89</v>
      </c>
      <c r="F1351" s="51" t="s">
        <v>623</v>
      </c>
      <c r="G1351" s="4">
        <v>434</v>
      </c>
      <c r="H1351" s="10">
        <v>61.751152073733003</v>
      </c>
      <c r="I1351" s="1">
        <v>30.414746543779</v>
      </c>
      <c r="J1351" s="1">
        <v>7.3732718894009999</v>
      </c>
      <c r="K1351" s="1">
        <v>0.23041474654399999</v>
      </c>
      <c r="L1351" s="2" t="s">
        <v>160</v>
      </c>
      <c r="M1351" s="8">
        <v>0.23041474654399999</v>
      </c>
    </row>
    <row r="1352" spans="4:13" x14ac:dyDescent="0.2">
      <c r="D1352" s="59"/>
      <c r="E1352" s="5" t="s">
        <v>23</v>
      </c>
      <c r="F1352" s="51" t="s">
        <v>624</v>
      </c>
      <c r="G1352" s="4">
        <v>9</v>
      </c>
      <c r="H1352" s="10">
        <v>88.888888888888999</v>
      </c>
      <c r="I1352" s="1">
        <v>11.111111111111001</v>
      </c>
      <c r="J1352" s="2" t="s">
        <v>160</v>
      </c>
      <c r="K1352" s="2" t="s">
        <v>160</v>
      </c>
      <c r="L1352" s="2" t="s">
        <v>160</v>
      </c>
      <c r="M1352" s="15" t="s">
        <v>160</v>
      </c>
    </row>
    <row r="1353" spans="4:13" ht="26" x14ac:dyDescent="0.2">
      <c r="D1353" s="59"/>
      <c r="E1353" s="5" t="s">
        <v>90</v>
      </c>
      <c r="F1353" s="51" t="s">
        <v>623</v>
      </c>
      <c r="G1353" s="4">
        <v>345</v>
      </c>
      <c r="H1353" s="10">
        <v>45.217391304347998</v>
      </c>
      <c r="I1353" s="1">
        <v>35.072463768116002</v>
      </c>
      <c r="J1353" s="1">
        <v>19.710144927536</v>
      </c>
      <c r="K1353" s="2" t="s">
        <v>160</v>
      </c>
      <c r="L1353" s="2" t="s">
        <v>160</v>
      </c>
      <c r="M1353" s="15" t="s">
        <v>160</v>
      </c>
    </row>
    <row r="1354" spans="4:13" ht="26" x14ac:dyDescent="0.2">
      <c r="D1354" s="58" t="s">
        <v>91</v>
      </c>
      <c r="E1354" s="7" t="s">
        <v>92</v>
      </c>
      <c r="F1354" s="50" t="s">
        <v>623</v>
      </c>
      <c r="G1354" s="6">
        <v>70</v>
      </c>
      <c r="H1354" s="14">
        <v>37.142857142856997</v>
      </c>
      <c r="I1354" s="3">
        <v>42.857142857143003</v>
      </c>
      <c r="J1354" s="3">
        <v>20</v>
      </c>
      <c r="K1354" s="9" t="s">
        <v>160</v>
      </c>
      <c r="L1354" s="9" t="s">
        <v>160</v>
      </c>
      <c r="M1354" s="19" t="s">
        <v>160</v>
      </c>
    </row>
    <row r="1355" spans="4:13" ht="39" x14ac:dyDescent="0.2">
      <c r="D1355" s="59"/>
      <c r="E1355" s="5" t="s">
        <v>93</v>
      </c>
      <c r="F1355" s="51" t="s">
        <v>623</v>
      </c>
      <c r="G1355" s="4">
        <v>430</v>
      </c>
      <c r="H1355" s="10">
        <v>38.139534883720998</v>
      </c>
      <c r="I1355" s="1">
        <v>39.069767441860002</v>
      </c>
      <c r="J1355" s="1">
        <v>22.325581395349001</v>
      </c>
      <c r="K1355" s="1">
        <v>0.46511627907000003</v>
      </c>
      <c r="L1355" s="2" t="s">
        <v>160</v>
      </c>
      <c r="M1355" s="15" t="s">
        <v>160</v>
      </c>
    </row>
    <row r="1356" spans="4:13" ht="39" x14ac:dyDescent="0.2">
      <c r="D1356" s="59"/>
      <c r="E1356" s="5" t="s">
        <v>94</v>
      </c>
      <c r="F1356" s="51" t="s">
        <v>623</v>
      </c>
      <c r="G1356" s="4">
        <v>824</v>
      </c>
      <c r="H1356" s="10">
        <v>49.635922330097003</v>
      </c>
      <c r="I1356" s="1">
        <v>35.315533980582998</v>
      </c>
      <c r="J1356" s="1">
        <v>14.805825242718001</v>
      </c>
      <c r="K1356" s="1">
        <v>0.121359223301</v>
      </c>
      <c r="L1356" s="2" t="s">
        <v>160</v>
      </c>
      <c r="M1356" s="8">
        <v>0.121359223301</v>
      </c>
    </row>
    <row r="1357" spans="4:13" ht="39" x14ac:dyDescent="0.2">
      <c r="D1357" s="59"/>
      <c r="E1357" s="5" t="s">
        <v>95</v>
      </c>
      <c r="F1357" s="51" t="s">
        <v>623</v>
      </c>
      <c r="G1357" s="4">
        <v>593</v>
      </c>
      <c r="H1357" s="10">
        <v>41.146711635750002</v>
      </c>
      <c r="I1357" s="1">
        <v>38.954468802698003</v>
      </c>
      <c r="J1357" s="1">
        <v>19.561551433390001</v>
      </c>
      <c r="K1357" s="1">
        <v>0.33726812816200002</v>
      </c>
      <c r="L1357" s="2" t="s">
        <v>160</v>
      </c>
      <c r="M1357" s="15" t="s">
        <v>160</v>
      </c>
    </row>
    <row r="1358" spans="4:13" ht="39" x14ac:dyDescent="0.2">
      <c r="D1358" s="59"/>
      <c r="E1358" s="5" t="s">
        <v>96</v>
      </c>
      <c r="F1358" s="51" t="s">
        <v>623</v>
      </c>
      <c r="G1358" s="4">
        <v>261</v>
      </c>
      <c r="H1358" s="10">
        <v>43.678160919539998</v>
      </c>
      <c r="I1358" s="1">
        <v>35.632183908046002</v>
      </c>
      <c r="J1358" s="1">
        <v>19.923371647509999</v>
      </c>
      <c r="K1358" s="1">
        <v>0.38314176245199999</v>
      </c>
      <c r="L1358" s="2" t="s">
        <v>160</v>
      </c>
      <c r="M1358" s="8">
        <v>0.38314176245199999</v>
      </c>
    </row>
    <row r="1359" spans="4:13" ht="39" x14ac:dyDescent="0.2">
      <c r="D1359" s="59"/>
      <c r="E1359" s="5" t="s">
        <v>97</v>
      </c>
      <c r="F1359" s="51" t="s">
        <v>623</v>
      </c>
      <c r="G1359" s="4">
        <v>63</v>
      </c>
      <c r="H1359" s="10">
        <v>39.682539682540003</v>
      </c>
      <c r="I1359" s="1">
        <v>26.984126984126998</v>
      </c>
      <c r="J1359" s="1">
        <v>33.333333333333002</v>
      </c>
      <c r="K1359" s="2" t="s">
        <v>160</v>
      </c>
      <c r="L1359" s="2" t="s">
        <v>160</v>
      </c>
      <c r="M1359" s="15" t="s">
        <v>160</v>
      </c>
    </row>
    <row r="1360" spans="4:13" ht="39" x14ac:dyDescent="0.2">
      <c r="D1360" s="59"/>
      <c r="E1360" s="5" t="s">
        <v>98</v>
      </c>
      <c r="F1360" s="51" t="s">
        <v>623</v>
      </c>
      <c r="G1360" s="4">
        <v>345</v>
      </c>
      <c r="H1360" s="10">
        <v>38.840579710145001</v>
      </c>
      <c r="I1360" s="1">
        <v>36.521739130435002</v>
      </c>
      <c r="J1360" s="1">
        <v>24.637681159420001</v>
      </c>
      <c r="K1360" s="2" t="s">
        <v>160</v>
      </c>
      <c r="L1360" s="2" t="s">
        <v>160</v>
      </c>
      <c r="M1360" s="15" t="s">
        <v>160</v>
      </c>
    </row>
    <row r="1361" spans="4:13" ht="39" x14ac:dyDescent="0.2">
      <c r="D1361" s="59"/>
      <c r="E1361" s="5" t="s">
        <v>99</v>
      </c>
      <c r="F1361" s="51" t="s">
        <v>623</v>
      </c>
      <c r="G1361" s="4">
        <v>202</v>
      </c>
      <c r="H1361" s="10">
        <v>38.613861386139</v>
      </c>
      <c r="I1361" s="1">
        <v>34.158415841584002</v>
      </c>
      <c r="J1361" s="1">
        <v>26.732673267327002</v>
      </c>
      <c r="K1361" s="1">
        <v>0.49504950495</v>
      </c>
      <c r="L1361" s="2" t="s">
        <v>160</v>
      </c>
      <c r="M1361" s="15" t="s">
        <v>160</v>
      </c>
    </row>
    <row r="1362" spans="4:13" x14ac:dyDescent="0.2">
      <c r="D1362" s="59"/>
      <c r="E1362" s="5" t="s">
        <v>100</v>
      </c>
      <c r="F1362" s="51" t="s">
        <v>623</v>
      </c>
      <c r="G1362" s="4">
        <v>143</v>
      </c>
      <c r="H1362" s="10">
        <v>80.419580419580001</v>
      </c>
      <c r="I1362" s="1">
        <v>14.685314685314999</v>
      </c>
      <c r="J1362" s="1">
        <v>4.8951048951049998</v>
      </c>
      <c r="K1362" s="2" t="s">
        <v>160</v>
      </c>
      <c r="L1362" s="2" t="s">
        <v>160</v>
      </c>
      <c r="M1362" s="15" t="s">
        <v>160</v>
      </c>
    </row>
    <row r="1363" spans="4:13" x14ac:dyDescent="0.2">
      <c r="D1363" s="59"/>
      <c r="E1363" s="5" t="s">
        <v>23</v>
      </c>
      <c r="F1363" s="51" t="s">
        <v>624</v>
      </c>
      <c r="G1363" s="4">
        <v>5</v>
      </c>
      <c r="H1363" s="10">
        <v>80</v>
      </c>
      <c r="I1363" s="1">
        <v>20</v>
      </c>
      <c r="J1363" s="2" t="s">
        <v>160</v>
      </c>
      <c r="K1363" s="2" t="s">
        <v>160</v>
      </c>
      <c r="L1363" s="2" t="s">
        <v>160</v>
      </c>
      <c r="M1363" s="15" t="s">
        <v>160</v>
      </c>
    </row>
    <row r="1364" spans="4:13" ht="26" x14ac:dyDescent="0.2">
      <c r="D1364" s="59"/>
      <c r="E1364" s="5" t="s">
        <v>101</v>
      </c>
      <c r="F1364" s="51" t="s">
        <v>623</v>
      </c>
      <c r="G1364" s="4">
        <v>883</v>
      </c>
      <c r="H1364" s="10">
        <v>49.377123442809001</v>
      </c>
      <c r="I1364" s="1">
        <v>35.107587768968997</v>
      </c>
      <c r="J1364" s="1">
        <v>15.175537938845</v>
      </c>
      <c r="K1364" s="1">
        <v>0.22650056625100001</v>
      </c>
      <c r="L1364" s="2" t="s">
        <v>160</v>
      </c>
      <c r="M1364" s="8">
        <v>0.113250283126</v>
      </c>
    </row>
    <row r="1365" spans="4:13" ht="26" x14ac:dyDescent="0.2">
      <c r="D1365" s="59"/>
      <c r="E1365" s="5" t="s">
        <v>102</v>
      </c>
      <c r="F1365" s="51" t="s">
        <v>623</v>
      </c>
      <c r="G1365" s="4">
        <v>453</v>
      </c>
      <c r="H1365" s="10">
        <v>41.280353200882999</v>
      </c>
      <c r="I1365" s="1">
        <v>36.203090507726003</v>
      </c>
      <c r="J1365" s="1">
        <v>22.075055187638</v>
      </c>
      <c r="K1365" s="1">
        <v>0.22075055187600001</v>
      </c>
      <c r="L1365" s="2" t="s">
        <v>160</v>
      </c>
      <c r="M1365" s="8">
        <v>0.22075055187600001</v>
      </c>
    </row>
    <row r="1366" spans="4:13" x14ac:dyDescent="0.2">
      <c r="D1366" s="58" t="s">
        <v>103</v>
      </c>
      <c r="E1366" s="7" t="s">
        <v>104</v>
      </c>
      <c r="F1366" s="50" t="s">
        <v>623</v>
      </c>
      <c r="G1366" s="6">
        <v>265</v>
      </c>
      <c r="H1366" s="14">
        <v>46.792452830188999</v>
      </c>
      <c r="I1366" s="3">
        <v>31.698113207546999</v>
      </c>
      <c r="J1366" s="3">
        <v>21.132075471697998</v>
      </c>
      <c r="K1366" s="3">
        <v>0.37735849056600002</v>
      </c>
      <c r="L1366" s="9" t="s">
        <v>160</v>
      </c>
      <c r="M1366" s="19" t="s">
        <v>160</v>
      </c>
    </row>
    <row r="1367" spans="4:13" x14ac:dyDescent="0.2">
      <c r="D1367" s="59"/>
      <c r="E1367" s="5" t="s">
        <v>105</v>
      </c>
      <c r="F1367" s="51" t="s">
        <v>623</v>
      </c>
      <c r="G1367" s="4">
        <v>314</v>
      </c>
      <c r="H1367" s="10">
        <v>57.006369426752002</v>
      </c>
      <c r="I1367" s="1">
        <v>29.936305732484001</v>
      </c>
      <c r="J1367" s="1">
        <v>12.738853503185</v>
      </c>
      <c r="K1367" s="2" t="s">
        <v>160</v>
      </c>
      <c r="L1367" s="2" t="s">
        <v>160</v>
      </c>
      <c r="M1367" s="8">
        <v>0.31847133758000001</v>
      </c>
    </row>
    <row r="1368" spans="4:13" x14ac:dyDescent="0.2">
      <c r="D1368" s="59"/>
      <c r="E1368" s="5" t="s">
        <v>106</v>
      </c>
      <c r="F1368" s="51" t="s">
        <v>623</v>
      </c>
      <c r="G1368" s="4">
        <v>333</v>
      </c>
      <c r="H1368" s="10">
        <v>53.753753753753998</v>
      </c>
      <c r="I1368" s="1">
        <v>35.435435435434997</v>
      </c>
      <c r="J1368" s="1">
        <v>10.810810810811001</v>
      </c>
      <c r="K1368" s="2" t="s">
        <v>160</v>
      </c>
      <c r="L1368" s="2" t="s">
        <v>160</v>
      </c>
      <c r="M1368" s="15" t="s">
        <v>160</v>
      </c>
    </row>
    <row r="1369" spans="4:13" x14ac:dyDescent="0.2">
      <c r="D1369" s="59"/>
      <c r="E1369" s="5" t="s">
        <v>107</v>
      </c>
      <c r="F1369" s="51" t="s">
        <v>623</v>
      </c>
      <c r="G1369" s="4">
        <v>108</v>
      </c>
      <c r="H1369" s="10">
        <v>62.962962962962997</v>
      </c>
      <c r="I1369" s="1">
        <v>26.851851851852</v>
      </c>
      <c r="J1369" s="1">
        <v>10.185185185185</v>
      </c>
      <c r="K1369" s="2" t="s">
        <v>160</v>
      </c>
      <c r="L1369" s="2" t="s">
        <v>160</v>
      </c>
      <c r="M1369" s="15" t="s">
        <v>160</v>
      </c>
    </row>
    <row r="1370" spans="4:13" x14ac:dyDescent="0.2">
      <c r="D1370" s="59"/>
      <c r="E1370" s="5" t="s">
        <v>108</v>
      </c>
      <c r="F1370" s="51" t="s">
        <v>624</v>
      </c>
      <c r="G1370" s="4">
        <v>21</v>
      </c>
      <c r="H1370" s="10">
        <v>57.142857142856997</v>
      </c>
      <c r="I1370" s="1">
        <v>42.857142857143003</v>
      </c>
      <c r="J1370" s="2" t="s">
        <v>160</v>
      </c>
      <c r="K1370" s="2" t="s">
        <v>160</v>
      </c>
      <c r="L1370" s="2" t="s">
        <v>160</v>
      </c>
      <c r="M1370" s="15" t="s">
        <v>160</v>
      </c>
    </row>
    <row r="1371" spans="4:13" x14ac:dyDescent="0.2">
      <c r="D1371" s="59"/>
      <c r="E1371" s="5" t="s">
        <v>23</v>
      </c>
      <c r="F1371" s="51" t="s">
        <v>624</v>
      </c>
      <c r="G1371" s="4">
        <v>2</v>
      </c>
      <c r="H1371" s="17" t="s">
        <v>160</v>
      </c>
      <c r="I1371" s="1">
        <v>50</v>
      </c>
      <c r="J1371" s="2" t="s">
        <v>160</v>
      </c>
      <c r="K1371" s="1">
        <v>50</v>
      </c>
      <c r="L1371" s="2" t="s">
        <v>160</v>
      </c>
      <c r="M1371" s="15" t="s">
        <v>160</v>
      </c>
    </row>
    <row r="1372" spans="4:13" x14ac:dyDescent="0.2">
      <c r="D1372" s="59"/>
      <c r="E1372" s="5" t="s">
        <v>109</v>
      </c>
      <c r="F1372" s="51" t="s">
        <v>623</v>
      </c>
      <c r="G1372" s="4">
        <v>579</v>
      </c>
      <c r="H1372" s="10">
        <v>52.331606217617001</v>
      </c>
      <c r="I1372" s="1">
        <v>30.742659758203999</v>
      </c>
      <c r="J1372" s="1">
        <v>16.580310880829</v>
      </c>
      <c r="K1372" s="1">
        <v>0.17271157167500001</v>
      </c>
      <c r="L1372" s="2" t="s">
        <v>160</v>
      </c>
      <c r="M1372" s="8">
        <v>0.17271157167500001</v>
      </c>
    </row>
    <row r="1373" spans="4:13" x14ac:dyDescent="0.2">
      <c r="D1373" s="59"/>
      <c r="E1373" s="5" t="s">
        <v>110</v>
      </c>
      <c r="F1373" s="51" t="s">
        <v>623</v>
      </c>
      <c r="G1373" s="4">
        <v>129</v>
      </c>
      <c r="H1373" s="10">
        <v>62.015503875969003</v>
      </c>
      <c r="I1373" s="1">
        <v>29.457364341085</v>
      </c>
      <c r="J1373" s="1">
        <v>8.5271317829460003</v>
      </c>
      <c r="K1373" s="2" t="s">
        <v>160</v>
      </c>
      <c r="L1373" s="2" t="s">
        <v>160</v>
      </c>
      <c r="M1373" s="15" t="s">
        <v>160</v>
      </c>
    </row>
    <row r="1374" spans="4:13" x14ac:dyDescent="0.2">
      <c r="D1374" s="58" t="s">
        <v>111</v>
      </c>
      <c r="E1374" s="7" t="s">
        <v>112</v>
      </c>
      <c r="F1374" s="50" t="s">
        <v>623</v>
      </c>
      <c r="G1374" s="6">
        <v>192</v>
      </c>
      <c r="H1374" s="14">
        <v>42.1875</v>
      </c>
      <c r="I1374" s="3">
        <v>37.5</v>
      </c>
      <c r="J1374" s="3">
        <v>20.3125</v>
      </c>
      <c r="K1374" s="9" t="s">
        <v>160</v>
      </c>
      <c r="L1374" s="9" t="s">
        <v>160</v>
      </c>
      <c r="M1374" s="19" t="s">
        <v>160</v>
      </c>
    </row>
    <row r="1375" spans="4:13" ht="26" x14ac:dyDescent="0.2">
      <c r="D1375" s="59"/>
      <c r="E1375" s="5" t="s">
        <v>113</v>
      </c>
      <c r="F1375" s="51" t="s">
        <v>623</v>
      </c>
      <c r="G1375" s="4">
        <v>149</v>
      </c>
      <c r="H1375" s="10">
        <v>39.597315436241999</v>
      </c>
      <c r="I1375" s="1">
        <v>38.255033557047</v>
      </c>
      <c r="J1375" s="1">
        <v>22.147651006711001</v>
      </c>
      <c r="K1375" s="2" t="s">
        <v>160</v>
      </c>
      <c r="L1375" s="2" t="s">
        <v>160</v>
      </c>
      <c r="M1375" s="15" t="s">
        <v>160</v>
      </c>
    </row>
    <row r="1376" spans="4:13" x14ac:dyDescent="0.2">
      <c r="D1376" s="59"/>
      <c r="E1376" s="5" t="s">
        <v>114</v>
      </c>
      <c r="F1376" s="51" t="s">
        <v>623</v>
      </c>
      <c r="G1376" s="4">
        <v>530</v>
      </c>
      <c r="H1376" s="10">
        <v>46.415094339623003</v>
      </c>
      <c r="I1376" s="1">
        <v>35.471698113207999</v>
      </c>
      <c r="J1376" s="1">
        <v>17.735849056604</v>
      </c>
      <c r="K1376" s="1">
        <v>0.37735849056600002</v>
      </c>
      <c r="L1376" s="2" t="s">
        <v>160</v>
      </c>
      <c r="M1376" s="15" t="s">
        <v>160</v>
      </c>
    </row>
    <row r="1377" spans="4:13" x14ac:dyDescent="0.2">
      <c r="D1377" s="59"/>
      <c r="E1377" s="5" t="s">
        <v>115</v>
      </c>
      <c r="F1377" s="51" t="s">
        <v>623</v>
      </c>
      <c r="G1377" s="4">
        <v>225</v>
      </c>
      <c r="H1377" s="10">
        <v>44.444444444444002</v>
      </c>
      <c r="I1377" s="1">
        <v>32</v>
      </c>
      <c r="J1377" s="1">
        <v>23.111111111111001</v>
      </c>
      <c r="K1377" s="1">
        <v>0.444444444444</v>
      </c>
      <c r="L1377" s="2" t="s">
        <v>160</v>
      </c>
      <c r="M1377" s="15" t="s">
        <v>160</v>
      </c>
    </row>
    <row r="1378" spans="4:13" x14ac:dyDescent="0.2">
      <c r="D1378" s="59"/>
      <c r="E1378" s="5" t="s">
        <v>116</v>
      </c>
      <c r="F1378" s="51" t="s">
        <v>623</v>
      </c>
      <c r="G1378" s="4">
        <v>467</v>
      </c>
      <c r="H1378" s="10">
        <v>46.252676659529001</v>
      </c>
      <c r="I1378" s="1">
        <v>35.760171306209998</v>
      </c>
      <c r="J1378" s="1">
        <v>17.773019271949</v>
      </c>
      <c r="K1378" s="1">
        <v>0.21413276231299999</v>
      </c>
      <c r="L1378" s="2" t="s">
        <v>160</v>
      </c>
      <c r="M1378" s="15" t="s">
        <v>160</v>
      </c>
    </row>
    <row r="1379" spans="4:13" ht="26" x14ac:dyDescent="0.2">
      <c r="D1379" s="59"/>
      <c r="E1379" s="5" t="s">
        <v>117</v>
      </c>
      <c r="F1379" s="51" t="s">
        <v>623</v>
      </c>
      <c r="G1379" s="4">
        <v>732</v>
      </c>
      <c r="H1379" s="10">
        <v>54.234972677595998</v>
      </c>
      <c r="I1379" s="1">
        <v>31.693989071038001</v>
      </c>
      <c r="J1379" s="1">
        <v>13.797814207649999</v>
      </c>
      <c r="K1379" s="1">
        <v>0.136612021858</v>
      </c>
      <c r="L1379" s="2" t="s">
        <v>160</v>
      </c>
      <c r="M1379" s="8">
        <v>0.136612021858</v>
      </c>
    </row>
    <row r="1380" spans="4:13" ht="26" x14ac:dyDescent="0.2">
      <c r="D1380" s="59"/>
      <c r="E1380" s="5" t="s">
        <v>118</v>
      </c>
      <c r="F1380" s="51" t="s">
        <v>623</v>
      </c>
      <c r="G1380" s="4">
        <v>662</v>
      </c>
      <c r="H1380" s="10">
        <v>49.546827794561999</v>
      </c>
      <c r="I1380" s="1">
        <v>33.685800604230003</v>
      </c>
      <c r="J1380" s="1">
        <v>16.465256797582999</v>
      </c>
      <c r="K1380" s="1">
        <v>0.15105740181300001</v>
      </c>
      <c r="L1380" s="2" t="s">
        <v>160</v>
      </c>
      <c r="M1380" s="8">
        <v>0.15105740181300001</v>
      </c>
    </row>
    <row r="1381" spans="4:13" ht="26" x14ac:dyDescent="0.2">
      <c r="D1381" s="59"/>
      <c r="E1381" s="5" t="s">
        <v>119</v>
      </c>
      <c r="F1381" s="51" t="s">
        <v>623</v>
      </c>
      <c r="G1381" s="4">
        <v>471</v>
      </c>
      <c r="H1381" s="10">
        <v>55.626326963906997</v>
      </c>
      <c r="I1381" s="1">
        <v>32.059447983014998</v>
      </c>
      <c r="J1381" s="1">
        <v>11.889596602972</v>
      </c>
      <c r="K1381" s="1">
        <v>0.42462845010599998</v>
      </c>
      <c r="L1381" s="2" t="s">
        <v>160</v>
      </c>
      <c r="M1381" s="15" t="s">
        <v>160</v>
      </c>
    </row>
    <row r="1382" spans="4:13" ht="26" x14ac:dyDescent="0.2">
      <c r="D1382" s="59"/>
      <c r="E1382" s="5" t="s">
        <v>120</v>
      </c>
      <c r="F1382" s="51" t="s">
        <v>623</v>
      </c>
      <c r="G1382" s="4">
        <v>165</v>
      </c>
      <c r="H1382" s="10">
        <v>46.666666666666998</v>
      </c>
      <c r="I1382" s="1">
        <v>32.727272727272997</v>
      </c>
      <c r="J1382" s="1">
        <v>20.606060606061</v>
      </c>
      <c r="K1382" s="2" t="s">
        <v>160</v>
      </c>
      <c r="L1382" s="2" t="s">
        <v>160</v>
      </c>
      <c r="M1382" s="15" t="s">
        <v>160</v>
      </c>
    </row>
    <row r="1383" spans="4:13" x14ac:dyDescent="0.2">
      <c r="D1383" s="59"/>
      <c r="E1383" s="5" t="s">
        <v>121</v>
      </c>
      <c r="F1383" s="51" t="s">
        <v>623</v>
      </c>
      <c r="G1383" s="4">
        <v>553</v>
      </c>
      <c r="H1383" s="10">
        <v>46.654611211572998</v>
      </c>
      <c r="I1383" s="1">
        <v>35.623869801085</v>
      </c>
      <c r="J1383" s="1">
        <v>17.540687160939999</v>
      </c>
      <c r="K1383" s="1">
        <v>0.18083182640100001</v>
      </c>
      <c r="L1383" s="2" t="s">
        <v>160</v>
      </c>
      <c r="M1383" s="15" t="s">
        <v>160</v>
      </c>
    </row>
    <row r="1384" spans="4:13" x14ac:dyDescent="0.2">
      <c r="D1384" s="59"/>
      <c r="E1384" s="5" t="s">
        <v>122</v>
      </c>
      <c r="F1384" s="51" t="s">
        <v>623</v>
      </c>
      <c r="G1384" s="4">
        <v>471</v>
      </c>
      <c r="H1384" s="10">
        <v>51.804670912951003</v>
      </c>
      <c r="I1384" s="1">
        <v>30.785562632695999</v>
      </c>
      <c r="J1384" s="1">
        <v>16.985138004246</v>
      </c>
      <c r="K1384" s="1">
        <v>0.42462845010599998</v>
      </c>
      <c r="L1384" s="2" t="s">
        <v>160</v>
      </c>
      <c r="M1384" s="15" t="s">
        <v>160</v>
      </c>
    </row>
    <row r="1385" spans="4:13" x14ac:dyDescent="0.2">
      <c r="D1385" s="59"/>
      <c r="E1385" s="5" t="s">
        <v>123</v>
      </c>
      <c r="F1385" s="51" t="s">
        <v>623</v>
      </c>
      <c r="G1385" s="4">
        <v>275</v>
      </c>
      <c r="H1385" s="10">
        <v>47.272727272727003</v>
      </c>
      <c r="I1385" s="1">
        <v>34.545454545455001</v>
      </c>
      <c r="J1385" s="1">
        <v>17.818181818182001</v>
      </c>
      <c r="K1385" s="1">
        <v>0.36363636363599999</v>
      </c>
      <c r="L1385" s="2" t="s">
        <v>160</v>
      </c>
      <c r="M1385" s="15" t="s">
        <v>160</v>
      </c>
    </row>
    <row r="1386" spans="4:13" x14ac:dyDescent="0.2">
      <c r="D1386" s="59"/>
      <c r="E1386" s="5" t="s">
        <v>124</v>
      </c>
      <c r="F1386" s="51" t="s">
        <v>623</v>
      </c>
      <c r="G1386" s="4">
        <v>647</v>
      </c>
      <c r="H1386" s="10">
        <v>50.540958268933998</v>
      </c>
      <c r="I1386" s="1">
        <v>33.075734157650999</v>
      </c>
      <c r="J1386" s="1">
        <v>16.074188562597001</v>
      </c>
      <c r="K1386" s="1">
        <v>0.15455950540999999</v>
      </c>
      <c r="L1386" s="2" t="s">
        <v>160</v>
      </c>
      <c r="M1386" s="8">
        <v>0.15455950540999999</v>
      </c>
    </row>
    <row r="1387" spans="4:13" x14ac:dyDescent="0.2">
      <c r="D1387" s="59"/>
      <c r="E1387" s="5" t="s">
        <v>125</v>
      </c>
      <c r="F1387" s="51" t="s">
        <v>623</v>
      </c>
      <c r="G1387" s="4">
        <v>249</v>
      </c>
      <c r="H1387" s="10">
        <v>47.389558232932004</v>
      </c>
      <c r="I1387" s="1">
        <v>33.333333333333002</v>
      </c>
      <c r="J1387" s="1">
        <v>18.875502008032001</v>
      </c>
      <c r="K1387" s="1">
        <v>0.40160642570299998</v>
      </c>
      <c r="L1387" s="2" t="s">
        <v>160</v>
      </c>
      <c r="M1387" s="15" t="s">
        <v>160</v>
      </c>
    </row>
    <row r="1388" spans="4:13" x14ac:dyDescent="0.2">
      <c r="D1388" s="59"/>
      <c r="E1388" s="5" t="s">
        <v>126</v>
      </c>
      <c r="F1388" s="51" t="s">
        <v>623</v>
      </c>
      <c r="G1388" s="4">
        <v>279</v>
      </c>
      <c r="H1388" s="10">
        <v>52.329749103943001</v>
      </c>
      <c r="I1388" s="1">
        <v>35.483870967742</v>
      </c>
      <c r="J1388" s="1">
        <v>11.827956989246999</v>
      </c>
      <c r="K1388" s="1">
        <v>0.35842293906799999</v>
      </c>
      <c r="L1388" s="2" t="s">
        <v>160</v>
      </c>
      <c r="M1388" s="15" t="s">
        <v>160</v>
      </c>
    </row>
    <row r="1389" spans="4:13" ht="26" x14ac:dyDescent="0.2">
      <c r="D1389" s="59"/>
      <c r="E1389" s="5" t="s">
        <v>127</v>
      </c>
      <c r="F1389" s="51" t="s">
        <v>623</v>
      </c>
      <c r="G1389" s="4">
        <v>195</v>
      </c>
      <c r="H1389" s="10">
        <v>51.794871794872002</v>
      </c>
      <c r="I1389" s="1">
        <v>37.435897435896997</v>
      </c>
      <c r="J1389" s="1">
        <v>10.769230769230999</v>
      </c>
      <c r="K1389" s="2" t="s">
        <v>160</v>
      </c>
      <c r="L1389" s="2" t="s">
        <v>160</v>
      </c>
      <c r="M1389" s="15" t="s">
        <v>160</v>
      </c>
    </row>
    <row r="1390" spans="4:13" x14ac:dyDescent="0.2">
      <c r="D1390" s="59"/>
      <c r="E1390" s="5" t="s">
        <v>36</v>
      </c>
      <c r="F1390" s="51" t="s">
        <v>624</v>
      </c>
      <c r="G1390" s="4">
        <v>24</v>
      </c>
      <c r="H1390" s="10">
        <v>66.666666666666998</v>
      </c>
      <c r="I1390" s="1">
        <v>25</v>
      </c>
      <c r="J1390" s="1">
        <v>8.333333333333</v>
      </c>
      <c r="K1390" s="2" t="s">
        <v>160</v>
      </c>
      <c r="L1390" s="2" t="s">
        <v>160</v>
      </c>
      <c r="M1390" s="15" t="s">
        <v>160</v>
      </c>
    </row>
    <row r="1391" spans="4:13" x14ac:dyDescent="0.2">
      <c r="D1391" s="59"/>
      <c r="E1391" s="5" t="s">
        <v>128</v>
      </c>
      <c r="F1391" s="51" t="s">
        <v>624</v>
      </c>
      <c r="G1391" s="4">
        <v>14</v>
      </c>
      <c r="H1391" s="10">
        <v>78.571428571428996</v>
      </c>
      <c r="I1391" s="1">
        <v>21.428571428571001</v>
      </c>
      <c r="J1391" s="2" t="s">
        <v>160</v>
      </c>
      <c r="K1391" s="2" t="s">
        <v>160</v>
      </c>
      <c r="L1391" s="2" t="s">
        <v>160</v>
      </c>
      <c r="M1391" s="15" t="s">
        <v>160</v>
      </c>
    </row>
    <row r="1392" spans="4:13" x14ac:dyDescent="0.2">
      <c r="D1392" s="59"/>
      <c r="E1392" s="5" t="s">
        <v>23</v>
      </c>
      <c r="F1392" s="51" t="s">
        <v>624</v>
      </c>
      <c r="G1392" s="4">
        <v>4</v>
      </c>
      <c r="H1392" s="10">
        <v>75</v>
      </c>
      <c r="I1392" s="1">
        <v>25</v>
      </c>
      <c r="J1392" s="2" t="s">
        <v>160</v>
      </c>
      <c r="K1392" s="2" t="s">
        <v>160</v>
      </c>
      <c r="L1392" s="2" t="s">
        <v>160</v>
      </c>
      <c r="M1392" s="15" t="s">
        <v>160</v>
      </c>
    </row>
    <row r="1393" spans="4:13" x14ac:dyDescent="0.2">
      <c r="D1393" s="58" t="s">
        <v>129</v>
      </c>
      <c r="E1393" s="7" t="s">
        <v>130</v>
      </c>
      <c r="F1393" s="50" t="s">
        <v>623</v>
      </c>
      <c r="G1393" s="6">
        <v>544</v>
      </c>
      <c r="H1393" s="14">
        <v>49.816176470587997</v>
      </c>
      <c r="I1393" s="3">
        <v>33.455882352941003</v>
      </c>
      <c r="J1393" s="3">
        <v>16.176470588234999</v>
      </c>
      <c r="K1393" s="3">
        <v>0.36764705882400001</v>
      </c>
      <c r="L1393" s="9" t="s">
        <v>160</v>
      </c>
      <c r="M1393" s="13">
        <v>0.183823529412</v>
      </c>
    </row>
    <row r="1394" spans="4:13" x14ac:dyDescent="0.2">
      <c r="D1394" s="59"/>
      <c r="E1394" s="5" t="s">
        <v>131</v>
      </c>
      <c r="F1394" s="51" t="s">
        <v>623</v>
      </c>
      <c r="G1394" s="4">
        <v>411</v>
      </c>
      <c r="H1394" s="10">
        <v>57.907542579074999</v>
      </c>
      <c r="I1394" s="1">
        <v>30.170316301703</v>
      </c>
      <c r="J1394" s="1">
        <v>11.922141119220999</v>
      </c>
      <c r="K1394" s="2" t="s">
        <v>160</v>
      </c>
      <c r="L1394" s="2" t="s">
        <v>160</v>
      </c>
      <c r="M1394" s="15" t="s">
        <v>160</v>
      </c>
    </row>
    <row r="1395" spans="4:13" x14ac:dyDescent="0.2">
      <c r="D1395" s="59"/>
      <c r="E1395" s="5" t="s">
        <v>132</v>
      </c>
      <c r="F1395" s="51" t="s">
        <v>623</v>
      </c>
      <c r="G1395" s="4">
        <v>65</v>
      </c>
      <c r="H1395" s="10">
        <v>60</v>
      </c>
      <c r="I1395" s="1">
        <v>32.307692307692001</v>
      </c>
      <c r="J1395" s="1">
        <v>7.6923076923079998</v>
      </c>
      <c r="K1395" s="2" t="s">
        <v>160</v>
      </c>
      <c r="L1395" s="2" t="s">
        <v>160</v>
      </c>
      <c r="M1395" s="15" t="s">
        <v>160</v>
      </c>
    </row>
    <row r="1396" spans="4:13" x14ac:dyDescent="0.2">
      <c r="D1396" s="59"/>
      <c r="E1396" s="5" t="s">
        <v>133</v>
      </c>
      <c r="F1396" s="51" t="s">
        <v>624</v>
      </c>
      <c r="G1396" s="4">
        <v>21</v>
      </c>
      <c r="H1396" s="10">
        <v>61.904761904761997</v>
      </c>
      <c r="I1396" s="1">
        <v>33.333333333333002</v>
      </c>
      <c r="J1396" s="1">
        <v>4.7619047619049999</v>
      </c>
      <c r="K1396" s="2" t="s">
        <v>160</v>
      </c>
      <c r="L1396" s="2" t="s">
        <v>160</v>
      </c>
      <c r="M1396" s="15" t="s">
        <v>160</v>
      </c>
    </row>
    <row r="1397" spans="4:13" x14ac:dyDescent="0.2">
      <c r="D1397" s="59"/>
      <c r="E1397" s="5" t="s">
        <v>23</v>
      </c>
      <c r="F1397" s="51" t="s">
        <v>624</v>
      </c>
      <c r="G1397" s="4">
        <v>2</v>
      </c>
      <c r="H1397" s="10">
        <v>50</v>
      </c>
      <c r="I1397" s="1">
        <v>50</v>
      </c>
      <c r="J1397" s="2" t="s">
        <v>160</v>
      </c>
      <c r="K1397" s="2" t="s">
        <v>160</v>
      </c>
      <c r="L1397" s="2" t="s">
        <v>160</v>
      </c>
      <c r="M1397" s="15" t="s">
        <v>160</v>
      </c>
    </row>
    <row r="1398" spans="4:13" x14ac:dyDescent="0.2">
      <c r="D1398" s="59"/>
      <c r="E1398" s="5" t="s">
        <v>134</v>
      </c>
      <c r="F1398" s="51" t="s">
        <v>623</v>
      </c>
      <c r="G1398" s="4">
        <v>955</v>
      </c>
      <c r="H1398" s="10">
        <v>53.298429319371998</v>
      </c>
      <c r="I1398" s="1">
        <v>32.041884816753999</v>
      </c>
      <c r="J1398" s="1">
        <v>14.345549738220001</v>
      </c>
      <c r="K1398" s="1">
        <v>0.20942408376999999</v>
      </c>
      <c r="L1398" s="2" t="s">
        <v>160</v>
      </c>
      <c r="M1398" s="8">
        <v>0.104712041885</v>
      </c>
    </row>
    <row r="1399" spans="4:13" x14ac:dyDescent="0.2">
      <c r="D1399" s="59"/>
      <c r="E1399" s="5" t="s">
        <v>135</v>
      </c>
      <c r="F1399" s="51" t="s">
        <v>623</v>
      </c>
      <c r="G1399" s="4">
        <v>86</v>
      </c>
      <c r="H1399" s="10">
        <v>60.465116279070003</v>
      </c>
      <c r="I1399" s="1">
        <v>32.558139534883999</v>
      </c>
      <c r="J1399" s="1">
        <v>6.9767441860470001</v>
      </c>
      <c r="K1399" s="2" t="s">
        <v>160</v>
      </c>
      <c r="L1399" s="2" t="s">
        <v>160</v>
      </c>
      <c r="M1399" s="15" t="s">
        <v>160</v>
      </c>
    </row>
    <row r="1400" spans="4:13" x14ac:dyDescent="0.2">
      <c r="D1400" s="58" t="s">
        <v>136</v>
      </c>
      <c r="E1400" s="7" t="s">
        <v>137</v>
      </c>
      <c r="F1400" s="50" t="s">
        <v>623</v>
      </c>
      <c r="G1400" s="6">
        <v>421</v>
      </c>
      <c r="H1400" s="14">
        <v>60.570071258906999</v>
      </c>
      <c r="I1400" s="3">
        <v>28.266033254157001</v>
      </c>
      <c r="J1400" s="3">
        <v>10.926365795723999</v>
      </c>
      <c r="K1400" s="9" t="s">
        <v>160</v>
      </c>
      <c r="L1400" s="9" t="s">
        <v>160</v>
      </c>
      <c r="M1400" s="13">
        <v>0.23752969121100001</v>
      </c>
    </row>
    <row r="1401" spans="4:13" x14ac:dyDescent="0.2">
      <c r="D1401" s="59"/>
      <c r="E1401" s="5" t="s">
        <v>138</v>
      </c>
      <c r="F1401" s="51" t="s">
        <v>623</v>
      </c>
      <c r="G1401" s="4">
        <v>362</v>
      </c>
      <c r="H1401" s="10">
        <v>51.657458563535997</v>
      </c>
      <c r="I1401" s="1">
        <v>33.701657458564</v>
      </c>
      <c r="J1401" s="1">
        <v>14.364640883978</v>
      </c>
      <c r="K1401" s="1">
        <v>0.276243093923</v>
      </c>
      <c r="L1401" s="2" t="s">
        <v>160</v>
      </c>
      <c r="M1401" s="15" t="s">
        <v>160</v>
      </c>
    </row>
    <row r="1402" spans="4:13" x14ac:dyDescent="0.2">
      <c r="D1402" s="59"/>
      <c r="E1402" s="5" t="s">
        <v>139</v>
      </c>
      <c r="F1402" s="51" t="s">
        <v>623</v>
      </c>
      <c r="G1402" s="4">
        <v>175</v>
      </c>
      <c r="H1402" s="10">
        <v>42.285714285714</v>
      </c>
      <c r="I1402" s="1">
        <v>37.714285714286</v>
      </c>
      <c r="J1402" s="1">
        <v>19.428571428571001</v>
      </c>
      <c r="K1402" s="1">
        <v>0.57142857142900005</v>
      </c>
      <c r="L1402" s="2" t="s">
        <v>160</v>
      </c>
      <c r="M1402" s="15" t="s">
        <v>160</v>
      </c>
    </row>
    <row r="1403" spans="4:13" x14ac:dyDescent="0.2">
      <c r="D1403" s="59"/>
      <c r="E1403" s="5" t="s">
        <v>128</v>
      </c>
      <c r="F1403" s="51" t="s">
        <v>623</v>
      </c>
      <c r="G1403" s="4">
        <v>60</v>
      </c>
      <c r="H1403" s="10">
        <v>61.666666666666998</v>
      </c>
      <c r="I1403" s="1">
        <v>28.333333333333002</v>
      </c>
      <c r="J1403" s="1">
        <v>10</v>
      </c>
      <c r="K1403" s="2" t="s">
        <v>160</v>
      </c>
      <c r="L1403" s="2" t="s">
        <v>160</v>
      </c>
      <c r="M1403" s="15" t="s">
        <v>160</v>
      </c>
    </row>
    <row r="1404" spans="4:13" x14ac:dyDescent="0.2">
      <c r="D1404" s="59"/>
      <c r="E1404" s="5" t="s">
        <v>23</v>
      </c>
      <c r="F1404" s="51" t="s">
        <v>624</v>
      </c>
      <c r="G1404" s="4">
        <v>25</v>
      </c>
      <c r="H1404" s="10">
        <v>36</v>
      </c>
      <c r="I1404" s="1">
        <v>44</v>
      </c>
      <c r="J1404" s="1">
        <v>20</v>
      </c>
      <c r="K1404" s="2" t="s">
        <v>160</v>
      </c>
      <c r="L1404" s="2" t="s">
        <v>160</v>
      </c>
      <c r="M1404" s="15" t="s">
        <v>160</v>
      </c>
    </row>
    <row r="1405" spans="4:13" ht="26" x14ac:dyDescent="0.2">
      <c r="D1405" s="58" t="s">
        <v>140</v>
      </c>
      <c r="E1405" s="7" t="s">
        <v>141</v>
      </c>
      <c r="F1405" s="50" t="s">
        <v>624</v>
      </c>
      <c r="G1405" s="6">
        <v>12</v>
      </c>
      <c r="H1405" s="14">
        <v>58.333333333333002</v>
      </c>
      <c r="I1405" s="3">
        <v>41.666666666666998</v>
      </c>
      <c r="J1405" s="9" t="s">
        <v>160</v>
      </c>
      <c r="K1405" s="9" t="s">
        <v>160</v>
      </c>
      <c r="L1405" s="9" t="s">
        <v>160</v>
      </c>
      <c r="M1405" s="19" t="s">
        <v>160</v>
      </c>
    </row>
    <row r="1406" spans="4:13" ht="26" x14ac:dyDescent="0.2">
      <c r="D1406" s="59"/>
      <c r="E1406" s="5" t="s">
        <v>142</v>
      </c>
      <c r="F1406" s="51" t="s">
        <v>623</v>
      </c>
      <c r="G1406" s="4">
        <v>87</v>
      </c>
      <c r="H1406" s="10">
        <v>40.229885057471002</v>
      </c>
      <c r="I1406" s="1">
        <v>39.080459770114999</v>
      </c>
      <c r="J1406" s="1">
        <v>20.689655172414</v>
      </c>
      <c r="K1406" s="2" t="s">
        <v>160</v>
      </c>
      <c r="L1406" s="2" t="s">
        <v>160</v>
      </c>
      <c r="M1406" s="15" t="s">
        <v>160</v>
      </c>
    </row>
    <row r="1407" spans="4:13" ht="26" x14ac:dyDescent="0.2">
      <c r="D1407" s="59"/>
      <c r="E1407" s="5" t="s">
        <v>143</v>
      </c>
      <c r="F1407" s="51" t="s">
        <v>623</v>
      </c>
      <c r="G1407" s="4">
        <v>67</v>
      </c>
      <c r="H1407" s="10">
        <v>47.761194029850998</v>
      </c>
      <c r="I1407" s="1">
        <v>34.328358208955002</v>
      </c>
      <c r="J1407" s="1">
        <v>17.910447761194</v>
      </c>
      <c r="K1407" s="2" t="s">
        <v>160</v>
      </c>
      <c r="L1407" s="2" t="s">
        <v>160</v>
      </c>
      <c r="M1407" s="15" t="s">
        <v>160</v>
      </c>
    </row>
    <row r="1408" spans="4:13" ht="26" x14ac:dyDescent="0.2">
      <c r="D1408" s="59"/>
      <c r="E1408" s="5" t="s">
        <v>144</v>
      </c>
      <c r="F1408" s="51" t="s">
        <v>623</v>
      </c>
      <c r="G1408" s="4">
        <v>78</v>
      </c>
      <c r="H1408" s="10">
        <v>46.153846153845997</v>
      </c>
      <c r="I1408" s="1">
        <v>34.615384615384997</v>
      </c>
      <c r="J1408" s="1">
        <v>19.230769230768999</v>
      </c>
      <c r="K1408" s="2" t="s">
        <v>160</v>
      </c>
      <c r="L1408" s="2" t="s">
        <v>160</v>
      </c>
      <c r="M1408" s="15" t="s">
        <v>160</v>
      </c>
    </row>
    <row r="1409" spans="4:13" ht="26" x14ac:dyDescent="0.2">
      <c r="D1409" s="59"/>
      <c r="E1409" s="5" t="s">
        <v>145</v>
      </c>
      <c r="F1409" s="51" t="s">
        <v>623</v>
      </c>
      <c r="G1409" s="4">
        <v>735</v>
      </c>
      <c r="H1409" s="10">
        <v>53.469387755101998</v>
      </c>
      <c r="I1409" s="1">
        <v>32.244897959184001</v>
      </c>
      <c r="J1409" s="1">
        <v>14.013605442177001</v>
      </c>
      <c r="K1409" s="1">
        <v>0.13605442176900001</v>
      </c>
      <c r="L1409" s="2" t="s">
        <v>160</v>
      </c>
      <c r="M1409" s="8">
        <v>0.13605442176900001</v>
      </c>
    </row>
    <row r="1410" spans="4:13" ht="26" x14ac:dyDescent="0.2">
      <c r="D1410" s="59"/>
      <c r="E1410" s="5" t="s">
        <v>146</v>
      </c>
      <c r="F1410" s="51" t="s">
        <v>623</v>
      </c>
      <c r="G1410" s="4">
        <v>751</v>
      </c>
      <c r="H1410" s="10">
        <v>53.129161118509003</v>
      </c>
      <c r="I1410" s="1">
        <v>32.223701731025002</v>
      </c>
      <c r="J1410" s="1">
        <v>14.380825565912</v>
      </c>
      <c r="K1410" s="1">
        <v>0.133155792277</v>
      </c>
      <c r="L1410" s="2" t="s">
        <v>160</v>
      </c>
      <c r="M1410" s="8">
        <v>0.133155792277</v>
      </c>
    </row>
    <row r="1411" spans="4:13" ht="26" x14ac:dyDescent="0.2">
      <c r="D1411" s="59"/>
      <c r="E1411" s="5" t="s">
        <v>147</v>
      </c>
      <c r="F1411" s="51" t="s">
        <v>623</v>
      </c>
      <c r="G1411" s="4">
        <v>587</v>
      </c>
      <c r="H1411" s="10">
        <v>52.299829642249001</v>
      </c>
      <c r="I1411" s="1">
        <v>33.219761499147999</v>
      </c>
      <c r="J1411" s="1">
        <v>14.139693356047999</v>
      </c>
      <c r="K1411" s="1">
        <v>0.17035775127800001</v>
      </c>
      <c r="L1411" s="2" t="s">
        <v>160</v>
      </c>
      <c r="M1411" s="8">
        <v>0.17035775127800001</v>
      </c>
    </row>
    <row r="1412" spans="4:13" x14ac:dyDescent="0.2">
      <c r="D1412" s="59"/>
      <c r="E1412" s="5" t="s">
        <v>148</v>
      </c>
      <c r="F1412" s="51" t="s">
        <v>623</v>
      </c>
      <c r="G1412" s="4">
        <v>187</v>
      </c>
      <c r="H1412" s="10">
        <v>55.080213903743001</v>
      </c>
      <c r="I1412" s="1">
        <v>32.085561497325997</v>
      </c>
      <c r="J1412" s="1">
        <v>12.299465240642</v>
      </c>
      <c r="K1412" s="1">
        <v>0.53475935828900001</v>
      </c>
      <c r="L1412" s="2" t="s">
        <v>160</v>
      </c>
      <c r="M1412" s="15" t="s">
        <v>160</v>
      </c>
    </row>
    <row r="1413" spans="4:13" ht="26" x14ac:dyDescent="0.2">
      <c r="D1413" s="59"/>
      <c r="E1413" s="5" t="s">
        <v>149</v>
      </c>
      <c r="F1413" s="51" t="s">
        <v>623</v>
      </c>
      <c r="G1413" s="4">
        <v>75</v>
      </c>
      <c r="H1413" s="10">
        <v>61.333333333333002</v>
      </c>
      <c r="I1413" s="1">
        <v>20</v>
      </c>
      <c r="J1413" s="1">
        <v>18.666666666666998</v>
      </c>
      <c r="K1413" s="2" t="s">
        <v>160</v>
      </c>
      <c r="L1413" s="2" t="s">
        <v>160</v>
      </c>
      <c r="M1413" s="15" t="s">
        <v>160</v>
      </c>
    </row>
    <row r="1414" spans="4:13" ht="26" x14ac:dyDescent="0.2">
      <c r="D1414" s="59"/>
      <c r="E1414" s="5" t="s">
        <v>150</v>
      </c>
      <c r="F1414" s="51" t="s">
        <v>623</v>
      </c>
      <c r="G1414" s="4">
        <v>66</v>
      </c>
      <c r="H1414" s="10">
        <v>57.575757575757997</v>
      </c>
      <c r="I1414" s="1">
        <v>33.333333333333002</v>
      </c>
      <c r="J1414" s="1">
        <v>9.0909090909089993</v>
      </c>
      <c r="K1414" s="2" t="s">
        <v>160</v>
      </c>
      <c r="L1414" s="2" t="s">
        <v>160</v>
      </c>
      <c r="M1414" s="15" t="s">
        <v>160</v>
      </c>
    </row>
    <row r="1415" spans="4:13" ht="26" x14ac:dyDescent="0.2">
      <c r="D1415" s="59"/>
      <c r="E1415" s="5" t="s">
        <v>151</v>
      </c>
      <c r="F1415" s="51" t="s">
        <v>624</v>
      </c>
      <c r="G1415" s="4">
        <v>12</v>
      </c>
      <c r="H1415" s="10">
        <v>83.333333333333002</v>
      </c>
      <c r="I1415" s="1">
        <v>16.666666666666998</v>
      </c>
      <c r="J1415" s="2" t="s">
        <v>160</v>
      </c>
      <c r="K1415" s="2" t="s">
        <v>160</v>
      </c>
      <c r="L1415" s="2" t="s">
        <v>160</v>
      </c>
      <c r="M1415" s="15" t="s">
        <v>160</v>
      </c>
    </row>
    <row r="1416" spans="4:13" ht="26" x14ac:dyDescent="0.2">
      <c r="D1416" s="59"/>
      <c r="E1416" s="5" t="s">
        <v>152</v>
      </c>
      <c r="F1416" s="51" t="s">
        <v>623</v>
      </c>
      <c r="G1416" s="4">
        <v>443</v>
      </c>
      <c r="H1416" s="10">
        <v>46.049661399549002</v>
      </c>
      <c r="I1416" s="1">
        <v>37.020316027088001</v>
      </c>
      <c r="J1416" s="1">
        <v>16.704288939051999</v>
      </c>
      <c r="K1416" s="1">
        <v>0.225733634312</v>
      </c>
      <c r="L1416" s="2" t="s">
        <v>160</v>
      </c>
      <c r="M1416" s="15" t="s">
        <v>160</v>
      </c>
    </row>
    <row r="1417" spans="4:13" x14ac:dyDescent="0.2">
      <c r="D1417" s="59"/>
      <c r="E1417" s="5" t="s">
        <v>153</v>
      </c>
      <c r="F1417" s="51" t="s">
        <v>623</v>
      </c>
      <c r="G1417" s="4">
        <v>80</v>
      </c>
      <c r="H1417" s="10">
        <v>48.75</v>
      </c>
      <c r="I1417" s="1">
        <v>35</v>
      </c>
      <c r="J1417" s="1">
        <v>16.25</v>
      </c>
      <c r="K1417" s="2" t="s">
        <v>160</v>
      </c>
      <c r="L1417" s="2" t="s">
        <v>160</v>
      </c>
      <c r="M1417" s="15" t="s">
        <v>160</v>
      </c>
    </row>
    <row r="1418" spans="4:13" ht="26" x14ac:dyDescent="0.2">
      <c r="D1418" s="59"/>
      <c r="E1418" s="5" t="s">
        <v>154</v>
      </c>
      <c r="F1418" s="51" t="s">
        <v>623</v>
      </c>
      <c r="G1418" s="4">
        <v>123</v>
      </c>
      <c r="H1418" s="10">
        <v>59.349593495934997</v>
      </c>
      <c r="I1418" s="1">
        <v>28.455284552845999</v>
      </c>
      <c r="J1418" s="1">
        <v>12.195121951220001</v>
      </c>
      <c r="K1418" s="2" t="s">
        <v>160</v>
      </c>
      <c r="L1418" s="2" t="s">
        <v>160</v>
      </c>
      <c r="M1418" s="15" t="s">
        <v>160</v>
      </c>
    </row>
    <row r="1419" spans="4:13" x14ac:dyDescent="0.2">
      <c r="D1419" s="59"/>
      <c r="E1419" s="5" t="s">
        <v>23</v>
      </c>
      <c r="F1419" s="51" t="s">
        <v>624</v>
      </c>
      <c r="G1419" s="4">
        <v>10</v>
      </c>
      <c r="H1419" s="10">
        <v>50</v>
      </c>
      <c r="I1419" s="1">
        <v>40</v>
      </c>
      <c r="J1419" s="2" t="s">
        <v>160</v>
      </c>
      <c r="K1419" s="1">
        <v>10</v>
      </c>
      <c r="L1419" s="2" t="s">
        <v>160</v>
      </c>
      <c r="M1419" s="15" t="s">
        <v>160</v>
      </c>
    </row>
    <row r="1420" spans="4:13" ht="26" x14ac:dyDescent="0.2">
      <c r="D1420" s="59"/>
      <c r="E1420" s="5" t="s">
        <v>155</v>
      </c>
      <c r="F1420" s="51" t="s">
        <v>623</v>
      </c>
      <c r="G1420" s="4">
        <v>910</v>
      </c>
      <c r="H1420" s="10">
        <v>53.186813186812998</v>
      </c>
      <c r="I1420" s="1">
        <v>32.527472527473002</v>
      </c>
      <c r="J1420" s="1">
        <v>14.065934065934</v>
      </c>
      <c r="K1420" s="1">
        <v>0.10989010989</v>
      </c>
      <c r="L1420" s="2" t="s">
        <v>160</v>
      </c>
      <c r="M1420" s="8">
        <v>0.10989010989</v>
      </c>
    </row>
    <row r="1421" spans="4:13" ht="26" x14ac:dyDescent="0.2">
      <c r="D1421" s="59"/>
      <c r="E1421" s="5" t="s">
        <v>156</v>
      </c>
      <c r="F1421" s="51" t="s">
        <v>623</v>
      </c>
      <c r="G1421" s="4">
        <v>98</v>
      </c>
      <c r="H1421" s="10">
        <v>42.857142857143003</v>
      </c>
      <c r="I1421" s="1">
        <v>38.775510204082003</v>
      </c>
      <c r="J1421" s="1">
        <v>18.367346938775999</v>
      </c>
      <c r="K1421" s="2" t="s">
        <v>160</v>
      </c>
      <c r="L1421" s="2" t="s">
        <v>160</v>
      </c>
      <c r="M1421" s="15" t="s">
        <v>160</v>
      </c>
    </row>
    <row r="1422" spans="4:13" ht="26" x14ac:dyDescent="0.2">
      <c r="D1422" s="59"/>
      <c r="E1422" s="5" t="s">
        <v>157</v>
      </c>
      <c r="F1422" s="51" t="s">
        <v>623</v>
      </c>
      <c r="G1422" s="4">
        <v>134</v>
      </c>
      <c r="H1422" s="10">
        <v>47.761194029850998</v>
      </c>
      <c r="I1422" s="1">
        <v>33.582089552238997</v>
      </c>
      <c r="J1422" s="1">
        <v>18.656716417910001</v>
      </c>
      <c r="K1422" s="2" t="s">
        <v>160</v>
      </c>
      <c r="L1422" s="2" t="s">
        <v>160</v>
      </c>
      <c r="M1422" s="15" t="s">
        <v>160</v>
      </c>
    </row>
    <row r="1423" spans="4:13" ht="26" x14ac:dyDescent="0.2">
      <c r="D1423" s="59"/>
      <c r="E1423" s="5" t="s">
        <v>158</v>
      </c>
      <c r="F1423" s="51" t="s">
        <v>623</v>
      </c>
      <c r="G1423" s="4">
        <v>812</v>
      </c>
      <c r="H1423" s="10">
        <v>52.832512315271003</v>
      </c>
      <c r="I1423" s="1">
        <v>32.758620689654997</v>
      </c>
      <c r="J1423" s="1">
        <v>14.162561576354999</v>
      </c>
      <c r="K1423" s="1">
        <v>0.12315270936</v>
      </c>
      <c r="L1423" s="2" t="s">
        <v>160</v>
      </c>
      <c r="M1423" s="8">
        <v>0.12315270936</v>
      </c>
    </row>
    <row r="1424" spans="4:13" ht="26" x14ac:dyDescent="0.2">
      <c r="D1424" s="60"/>
      <c r="E1424" s="30" t="s">
        <v>159</v>
      </c>
      <c r="F1424" s="52" t="s">
        <v>623</v>
      </c>
      <c r="G1424" s="21">
        <v>136</v>
      </c>
      <c r="H1424" s="36">
        <v>60.294117647058997</v>
      </c>
      <c r="I1424" s="18">
        <v>26.470588235293999</v>
      </c>
      <c r="J1424" s="18">
        <v>13.235294117646999</v>
      </c>
      <c r="K1424" s="37" t="s">
        <v>160</v>
      </c>
      <c r="L1424" s="37" t="s">
        <v>160</v>
      </c>
      <c r="M1424" s="42" t="s">
        <v>160</v>
      </c>
    </row>
    <row r="1425" spans="2:22" x14ac:dyDescent="0.2">
      <c r="D1425" s="45" t="s">
        <v>625</v>
      </c>
    </row>
    <row r="1426" spans="2:22" x14ac:dyDescent="0.2">
      <c r="B1426" s="24" t="str">
        <f xml:space="preserve"> HYPERLINK("#'目次'!B16", "[10]")</f>
        <v>[10]</v>
      </c>
      <c r="C1426" s="61" t="s">
        <v>229</v>
      </c>
      <c r="D1426" s="62"/>
      <c r="E1426" s="62"/>
      <c r="F1426" s="62"/>
      <c r="G1426" s="62"/>
      <c r="H1426" s="62"/>
      <c r="I1426" s="62"/>
      <c r="J1426" s="62"/>
      <c r="K1426" s="62"/>
      <c r="L1426" s="62"/>
      <c r="M1426" s="62"/>
      <c r="N1426" s="62"/>
      <c r="O1426" s="62"/>
      <c r="P1426" s="62"/>
      <c r="Q1426" s="62"/>
      <c r="R1426" s="62"/>
      <c r="S1426" s="62"/>
      <c r="T1426" s="62"/>
      <c r="U1426" s="62"/>
      <c r="V1426" s="62"/>
    </row>
    <row r="1429" spans="2:22" x14ac:dyDescent="0.2">
      <c r="C1429" s="61" t="s">
        <v>13</v>
      </c>
      <c r="D1429" s="62"/>
      <c r="E1429" s="62"/>
      <c r="F1429" s="62"/>
      <c r="G1429" s="62"/>
      <c r="H1429" s="62"/>
      <c r="I1429" s="62"/>
      <c r="J1429" s="62"/>
      <c r="K1429" s="62"/>
      <c r="L1429" s="62"/>
      <c r="M1429" s="62"/>
      <c r="N1429" s="62"/>
      <c r="O1429" s="62"/>
      <c r="P1429" s="62"/>
      <c r="Q1429" s="62"/>
      <c r="R1429" s="62"/>
      <c r="S1429" s="62"/>
      <c r="T1429" s="62"/>
      <c r="U1429" s="62"/>
      <c r="V1429" s="62"/>
    </row>
    <row r="1430" spans="2:22" ht="91" x14ac:dyDescent="0.2">
      <c r="D1430" s="63"/>
      <c r="E1430" s="64"/>
      <c r="F1430" s="64"/>
      <c r="G1430" s="27" t="s">
        <v>14</v>
      </c>
      <c r="H1430" s="26" t="s">
        <v>230</v>
      </c>
      <c r="I1430" s="11" t="s">
        <v>231</v>
      </c>
      <c r="J1430" s="11" t="s">
        <v>232</v>
      </c>
      <c r="K1430" s="11" t="s">
        <v>233</v>
      </c>
      <c r="L1430" s="11" t="s">
        <v>234</v>
      </c>
      <c r="M1430" s="11" t="s">
        <v>36</v>
      </c>
      <c r="N1430" s="11" t="s">
        <v>23</v>
      </c>
      <c r="O1430" s="11" t="s">
        <v>235</v>
      </c>
      <c r="P1430" s="20" t="s">
        <v>236</v>
      </c>
    </row>
    <row r="1431" spans="2:22" x14ac:dyDescent="0.2">
      <c r="D1431" s="65"/>
      <c r="E1431" s="66"/>
      <c r="F1431" s="66"/>
      <c r="G1431" s="22"/>
      <c r="H1431" s="31"/>
      <c r="I1431" s="12"/>
      <c r="J1431" s="12"/>
      <c r="K1431" s="12"/>
      <c r="L1431" s="12"/>
      <c r="M1431" s="12"/>
      <c r="N1431" s="12"/>
      <c r="O1431" s="12"/>
      <c r="P1431" s="29"/>
    </row>
    <row r="1432" spans="2:22" x14ac:dyDescent="0.2">
      <c r="D1432" s="23"/>
      <c r="E1432" s="28" t="s">
        <v>14</v>
      </c>
      <c r="F1432" s="49" t="s">
        <v>623</v>
      </c>
      <c r="G1432" s="25">
        <v>1043</v>
      </c>
      <c r="H1432" s="16">
        <v>37.967401725790999</v>
      </c>
      <c r="I1432" s="16">
        <v>18.504314477468998</v>
      </c>
      <c r="J1432" s="16">
        <v>3.7392138063279998</v>
      </c>
      <c r="K1432" s="16">
        <v>37.008628954937997</v>
      </c>
      <c r="L1432" s="16">
        <v>1.43815915628</v>
      </c>
      <c r="M1432" s="16">
        <v>1.342281879195</v>
      </c>
      <c r="N1432" s="41" t="s">
        <v>160</v>
      </c>
      <c r="O1432" s="16">
        <v>56.471716203260002</v>
      </c>
      <c r="P1432" s="34">
        <v>40.747842761266</v>
      </c>
    </row>
    <row r="1433" spans="2:22" x14ac:dyDescent="0.2">
      <c r="D1433" s="58" t="s">
        <v>18</v>
      </c>
      <c r="E1433" s="7" t="s">
        <v>19</v>
      </c>
      <c r="F1433" s="50" t="s">
        <v>623</v>
      </c>
      <c r="G1433" s="6">
        <v>342</v>
      </c>
      <c r="H1433" s="14">
        <v>40.643274853801003</v>
      </c>
      <c r="I1433" s="3">
        <v>20.467836257310001</v>
      </c>
      <c r="J1433" s="3">
        <v>3.8011695906430001</v>
      </c>
      <c r="K1433" s="3">
        <v>34.210526315788996</v>
      </c>
      <c r="L1433" s="9" t="s">
        <v>160</v>
      </c>
      <c r="M1433" s="3">
        <v>0.87719298245599997</v>
      </c>
      <c r="N1433" s="9" t="s">
        <v>160</v>
      </c>
      <c r="O1433" s="3">
        <v>61.111111111111001</v>
      </c>
      <c r="P1433" s="13">
        <v>38.011695906432998</v>
      </c>
    </row>
    <row r="1434" spans="2:22" ht="26" x14ac:dyDescent="0.2">
      <c r="D1434" s="59"/>
      <c r="E1434" s="5" t="s">
        <v>20</v>
      </c>
      <c r="F1434" s="51" t="s">
        <v>623</v>
      </c>
      <c r="G1434" s="4">
        <v>620</v>
      </c>
      <c r="H1434" s="10">
        <v>37.419354838709999</v>
      </c>
      <c r="I1434" s="1">
        <v>18.870967741935001</v>
      </c>
      <c r="J1434" s="1">
        <v>3.3870967741940001</v>
      </c>
      <c r="K1434" s="1">
        <v>36.935483870968</v>
      </c>
      <c r="L1434" s="1">
        <v>1.935483870968</v>
      </c>
      <c r="M1434" s="1">
        <v>1.4516129032259999</v>
      </c>
      <c r="N1434" s="2" t="s">
        <v>160</v>
      </c>
      <c r="O1434" s="1">
        <v>56.290322580644997</v>
      </c>
      <c r="P1434" s="8">
        <v>40.322580645160997</v>
      </c>
    </row>
    <row r="1435" spans="2:22" ht="26" x14ac:dyDescent="0.2">
      <c r="D1435" s="59"/>
      <c r="E1435" s="5" t="s">
        <v>21</v>
      </c>
      <c r="F1435" s="51" t="s">
        <v>623</v>
      </c>
      <c r="G1435" s="4">
        <v>76</v>
      </c>
      <c r="H1435" s="10">
        <v>30.263157894736999</v>
      </c>
      <c r="I1435" s="1">
        <v>7.8947368421049999</v>
      </c>
      <c r="J1435" s="1">
        <v>6.5789473684209998</v>
      </c>
      <c r="K1435" s="1">
        <v>51.315789473683999</v>
      </c>
      <c r="L1435" s="1">
        <v>3.947368421053</v>
      </c>
      <c r="M1435" s="2" t="s">
        <v>160</v>
      </c>
      <c r="N1435" s="2" t="s">
        <v>160</v>
      </c>
      <c r="O1435" s="1">
        <v>38.157894736842003</v>
      </c>
      <c r="P1435" s="8">
        <v>57.894736842104997</v>
      </c>
    </row>
    <row r="1436" spans="2:22" x14ac:dyDescent="0.2">
      <c r="D1436" s="59"/>
      <c r="E1436" s="5" t="s">
        <v>22</v>
      </c>
      <c r="F1436" s="51" t="s">
        <v>624</v>
      </c>
      <c r="G1436" s="4">
        <v>2</v>
      </c>
      <c r="H1436" s="10">
        <v>100</v>
      </c>
      <c r="I1436" s="2" t="s">
        <v>160</v>
      </c>
      <c r="J1436" s="2" t="s">
        <v>160</v>
      </c>
      <c r="K1436" s="2" t="s">
        <v>160</v>
      </c>
      <c r="L1436" s="2" t="s">
        <v>160</v>
      </c>
      <c r="M1436" s="2" t="s">
        <v>160</v>
      </c>
      <c r="N1436" s="2" t="s">
        <v>160</v>
      </c>
      <c r="O1436" s="1">
        <v>100</v>
      </c>
      <c r="P1436" s="15" t="s">
        <v>160</v>
      </c>
    </row>
    <row r="1437" spans="2:22" x14ac:dyDescent="0.2">
      <c r="D1437" s="59"/>
      <c r="E1437" s="5" t="s">
        <v>23</v>
      </c>
      <c r="F1437" s="51" t="s">
        <v>624</v>
      </c>
      <c r="G1437" s="4">
        <v>3</v>
      </c>
      <c r="H1437" s="17" t="s">
        <v>160</v>
      </c>
      <c r="I1437" s="2" t="s">
        <v>160</v>
      </c>
      <c r="J1437" s="2" t="s">
        <v>160</v>
      </c>
      <c r="K1437" s="1">
        <v>33.333333333333002</v>
      </c>
      <c r="L1437" s="2" t="s">
        <v>160</v>
      </c>
      <c r="M1437" s="1">
        <v>66.666666666666998</v>
      </c>
      <c r="N1437" s="2" t="s">
        <v>160</v>
      </c>
      <c r="O1437" s="2" t="s">
        <v>160</v>
      </c>
      <c r="P1437" s="8">
        <v>33.333333333333002</v>
      </c>
    </row>
    <row r="1438" spans="2:22" x14ac:dyDescent="0.2">
      <c r="D1438" s="58" t="s">
        <v>24</v>
      </c>
      <c r="E1438" s="7" t="s">
        <v>25</v>
      </c>
      <c r="F1438" s="50" t="s">
        <v>623</v>
      </c>
      <c r="G1438" s="6">
        <v>765</v>
      </c>
      <c r="H1438" s="14">
        <v>36.993464052287997</v>
      </c>
      <c r="I1438" s="3">
        <v>18.954248366013001</v>
      </c>
      <c r="J1438" s="3">
        <v>4.0522875816989998</v>
      </c>
      <c r="K1438" s="3">
        <v>37.516339869280998</v>
      </c>
      <c r="L1438" s="3">
        <v>1.1764705882349999</v>
      </c>
      <c r="M1438" s="3">
        <v>1.3071895424840001</v>
      </c>
      <c r="N1438" s="9" t="s">
        <v>160</v>
      </c>
      <c r="O1438" s="3">
        <v>55.947712418301002</v>
      </c>
      <c r="P1438" s="13">
        <v>41.568627450980003</v>
      </c>
    </row>
    <row r="1439" spans="2:22" x14ac:dyDescent="0.2">
      <c r="D1439" s="59"/>
      <c r="E1439" s="5" t="s">
        <v>26</v>
      </c>
      <c r="F1439" s="51" t="s">
        <v>623</v>
      </c>
      <c r="G1439" s="4">
        <v>796</v>
      </c>
      <c r="H1439" s="10">
        <v>39.070351758793997</v>
      </c>
      <c r="I1439" s="1">
        <v>18.718592964824001</v>
      </c>
      <c r="J1439" s="1">
        <v>4.0201005025130003</v>
      </c>
      <c r="K1439" s="1">
        <v>36.180904522612998</v>
      </c>
      <c r="L1439" s="1">
        <v>0.87939698492499996</v>
      </c>
      <c r="M1439" s="1">
        <v>1.1306532663319999</v>
      </c>
      <c r="N1439" s="2" t="s">
        <v>160</v>
      </c>
      <c r="O1439" s="1">
        <v>57.788944723618002</v>
      </c>
      <c r="P1439" s="8">
        <v>40.201005025126001</v>
      </c>
    </row>
    <row r="1440" spans="2:22" ht="26" x14ac:dyDescent="0.2">
      <c r="D1440" s="59"/>
      <c r="E1440" s="5" t="s">
        <v>27</v>
      </c>
      <c r="F1440" s="51" t="s">
        <v>623</v>
      </c>
      <c r="G1440" s="4">
        <v>683</v>
      </c>
      <c r="H1440" s="10">
        <v>38.799414348463003</v>
      </c>
      <c r="I1440" s="1">
        <v>19.765739385065999</v>
      </c>
      <c r="J1440" s="1">
        <v>3.953147877013</v>
      </c>
      <c r="K1440" s="1">
        <v>34.699853587116003</v>
      </c>
      <c r="L1440" s="1">
        <v>1.464128843338</v>
      </c>
      <c r="M1440" s="1">
        <v>1.317715959004</v>
      </c>
      <c r="N1440" s="2" t="s">
        <v>160</v>
      </c>
      <c r="O1440" s="1">
        <v>58.565153733529002</v>
      </c>
      <c r="P1440" s="8">
        <v>38.653001464128998</v>
      </c>
    </row>
    <row r="1441" spans="4:16" x14ac:dyDescent="0.2">
      <c r="D1441" s="59"/>
      <c r="E1441" s="5" t="s">
        <v>28</v>
      </c>
      <c r="F1441" s="51" t="s">
        <v>623</v>
      </c>
      <c r="G1441" s="4">
        <v>438</v>
      </c>
      <c r="H1441" s="10">
        <v>39.041095890411</v>
      </c>
      <c r="I1441" s="1">
        <v>19.178082191781002</v>
      </c>
      <c r="J1441" s="1">
        <v>3.4246575342469998</v>
      </c>
      <c r="K1441" s="1">
        <v>35.844748858446998</v>
      </c>
      <c r="L1441" s="1">
        <v>1.1415525114159999</v>
      </c>
      <c r="M1441" s="1">
        <v>1.369863013699</v>
      </c>
      <c r="N1441" s="2" t="s">
        <v>160</v>
      </c>
      <c r="O1441" s="1">
        <v>58.219178082192002</v>
      </c>
      <c r="P1441" s="8">
        <v>39.269406392694002</v>
      </c>
    </row>
    <row r="1442" spans="4:16" ht="26" x14ac:dyDescent="0.2">
      <c r="D1442" s="59"/>
      <c r="E1442" s="5" t="s">
        <v>29</v>
      </c>
      <c r="F1442" s="51" t="s">
        <v>623</v>
      </c>
      <c r="G1442" s="4">
        <v>680</v>
      </c>
      <c r="H1442" s="10">
        <v>38.382352941176002</v>
      </c>
      <c r="I1442" s="1">
        <v>19.117647058824002</v>
      </c>
      <c r="J1442" s="1">
        <v>3.9705882352940001</v>
      </c>
      <c r="K1442" s="1">
        <v>36.176470588234999</v>
      </c>
      <c r="L1442" s="1">
        <v>1.4705882352940001</v>
      </c>
      <c r="M1442" s="1">
        <v>0.88235294117600005</v>
      </c>
      <c r="N1442" s="2" t="s">
        <v>160</v>
      </c>
      <c r="O1442" s="1">
        <v>57.5</v>
      </c>
      <c r="P1442" s="8">
        <v>40.147058823529001</v>
      </c>
    </row>
    <row r="1443" spans="4:16" x14ac:dyDescent="0.2">
      <c r="D1443" s="59"/>
      <c r="E1443" s="5" t="s">
        <v>30</v>
      </c>
      <c r="F1443" s="51" t="s">
        <v>623</v>
      </c>
      <c r="G1443" s="4">
        <v>242</v>
      </c>
      <c r="H1443" s="10">
        <v>36.363636363635997</v>
      </c>
      <c r="I1443" s="1">
        <v>21.074380165289</v>
      </c>
      <c r="J1443" s="1">
        <v>3.719008264463</v>
      </c>
      <c r="K1443" s="1">
        <v>37.190082644627999</v>
      </c>
      <c r="L1443" s="1">
        <v>0.82644628099200002</v>
      </c>
      <c r="M1443" s="1">
        <v>0.82644628099200002</v>
      </c>
      <c r="N1443" s="2" t="s">
        <v>160</v>
      </c>
      <c r="O1443" s="1">
        <v>57.438016528925999</v>
      </c>
      <c r="P1443" s="8">
        <v>40.909090909090999</v>
      </c>
    </row>
    <row r="1444" spans="4:16" x14ac:dyDescent="0.2">
      <c r="D1444" s="59"/>
      <c r="E1444" s="5" t="s">
        <v>31</v>
      </c>
      <c r="F1444" s="51" t="s">
        <v>623</v>
      </c>
      <c r="G1444" s="4">
        <v>609</v>
      </c>
      <c r="H1444" s="10">
        <v>39.244663382593998</v>
      </c>
      <c r="I1444" s="1">
        <v>20.853858784892999</v>
      </c>
      <c r="J1444" s="1">
        <v>4.1050903119870004</v>
      </c>
      <c r="K1444" s="1">
        <v>33.990147783250997</v>
      </c>
      <c r="L1444" s="1">
        <v>0.65681444991799998</v>
      </c>
      <c r="M1444" s="1">
        <v>1.149425287356</v>
      </c>
      <c r="N1444" s="2" t="s">
        <v>160</v>
      </c>
      <c r="O1444" s="1">
        <v>60.098522167487999</v>
      </c>
      <c r="P1444" s="8">
        <v>38.095238095238003</v>
      </c>
    </row>
    <row r="1445" spans="4:16" x14ac:dyDescent="0.2">
      <c r="D1445" s="59"/>
      <c r="E1445" s="5" t="s">
        <v>32</v>
      </c>
      <c r="F1445" s="51" t="s">
        <v>623</v>
      </c>
      <c r="G1445" s="4">
        <v>343</v>
      </c>
      <c r="H1445" s="10">
        <v>42.274052478134003</v>
      </c>
      <c r="I1445" s="1">
        <v>20.991253644315002</v>
      </c>
      <c r="J1445" s="1">
        <v>4.3731778425660002</v>
      </c>
      <c r="K1445" s="1">
        <v>29.154518950437001</v>
      </c>
      <c r="L1445" s="1">
        <v>2.623906705539</v>
      </c>
      <c r="M1445" s="1">
        <v>0.58309037900899996</v>
      </c>
      <c r="N1445" s="2" t="s">
        <v>160</v>
      </c>
      <c r="O1445" s="1">
        <v>63.265306122448997</v>
      </c>
      <c r="P1445" s="8">
        <v>33.527696793003003</v>
      </c>
    </row>
    <row r="1446" spans="4:16" x14ac:dyDescent="0.2">
      <c r="D1446" s="59"/>
      <c r="E1446" s="5" t="s">
        <v>33</v>
      </c>
      <c r="F1446" s="51" t="s">
        <v>623</v>
      </c>
      <c r="G1446" s="4">
        <v>754</v>
      </c>
      <c r="H1446" s="10">
        <v>37.665782493369001</v>
      </c>
      <c r="I1446" s="1">
        <v>19.893899204244001</v>
      </c>
      <c r="J1446" s="1">
        <v>4.2440318302389999</v>
      </c>
      <c r="K1446" s="1">
        <v>35.543766578248999</v>
      </c>
      <c r="L1446" s="1">
        <v>1.06100795756</v>
      </c>
      <c r="M1446" s="1">
        <v>1.5915119363400001</v>
      </c>
      <c r="N1446" s="2" t="s">
        <v>160</v>
      </c>
      <c r="O1446" s="1">
        <v>57.559681697613001</v>
      </c>
      <c r="P1446" s="8">
        <v>39.787798408488001</v>
      </c>
    </row>
    <row r="1447" spans="4:16" x14ac:dyDescent="0.2">
      <c r="D1447" s="59"/>
      <c r="E1447" s="5" t="s">
        <v>34</v>
      </c>
      <c r="F1447" s="51" t="s">
        <v>623</v>
      </c>
      <c r="G1447" s="4">
        <v>525</v>
      </c>
      <c r="H1447" s="10">
        <v>40.380952380952003</v>
      </c>
      <c r="I1447" s="1">
        <v>20.190476190476002</v>
      </c>
      <c r="J1447" s="1">
        <v>4.5714285714290002</v>
      </c>
      <c r="K1447" s="1">
        <v>33.714285714286</v>
      </c>
      <c r="L1447" s="1">
        <v>0.38095238095200001</v>
      </c>
      <c r="M1447" s="1">
        <v>0.76190476190500001</v>
      </c>
      <c r="N1447" s="2" t="s">
        <v>160</v>
      </c>
      <c r="O1447" s="1">
        <v>60.571428571429003</v>
      </c>
      <c r="P1447" s="8">
        <v>38.285714285714</v>
      </c>
    </row>
    <row r="1448" spans="4:16" x14ac:dyDescent="0.2">
      <c r="D1448" s="59"/>
      <c r="E1448" s="5" t="s">
        <v>35</v>
      </c>
      <c r="F1448" s="51" t="s">
        <v>623</v>
      </c>
      <c r="G1448" s="4">
        <v>142</v>
      </c>
      <c r="H1448" s="10">
        <v>31.690140845070001</v>
      </c>
      <c r="I1448" s="1">
        <v>28.169014084507001</v>
      </c>
      <c r="J1448" s="1">
        <v>3.5211267605629999</v>
      </c>
      <c r="K1448" s="1">
        <v>35.915492957745997</v>
      </c>
      <c r="L1448" s="2" t="s">
        <v>160</v>
      </c>
      <c r="M1448" s="1">
        <v>0.70422535211299997</v>
      </c>
      <c r="N1448" s="2" t="s">
        <v>160</v>
      </c>
      <c r="O1448" s="1">
        <v>59.859154929577002</v>
      </c>
      <c r="P1448" s="8">
        <v>39.436619718309998</v>
      </c>
    </row>
    <row r="1449" spans="4:16" x14ac:dyDescent="0.2">
      <c r="D1449" s="59"/>
      <c r="E1449" s="5" t="s">
        <v>36</v>
      </c>
      <c r="F1449" s="51" t="s">
        <v>624</v>
      </c>
      <c r="G1449" s="4">
        <v>18</v>
      </c>
      <c r="H1449" s="10">
        <v>33.333333333333002</v>
      </c>
      <c r="I1449" s="1">
        <v>33.333333333333002</v>
      </c>
      <c r="J1449" s="2" t="s">
        <v>160</v>
      </c>
      <c r="K1449" s="1">
        <v>27.777777777777999</v>
      </c>
      <c r="L1449" s="2" t="s">
        <v>160</v>
      </c>
      <c r="M1449" s="1">
        <v>5.5555555555560003</v>
      </c>
      <c r="N1449" s="2" t="s">
        <v>160</v>
      </c>
      <c r="O1449" s="1">
        <v>66.666666666666998</v>
      </c>
      <c r="P1449" s="8">
        <v>27.777777777777999</v>
      </c>
    </row>
    <row r="1450" spans="4:16" x14ac:dyDescent="0.2">
      <c r="D1450" s="59"/>
      <c r="E1450" s="5" t="s">
        <v>37</v>
      </c>
      <c r="F1450" s="51" t="s">
        <v>624</v>
      </c>
      <c r="G1450" s="4">
        <v>39</v>
      </c>
      <c r="H1450" s="10">
        <v>46.153846153845997</v>
      </c>
      <c r="I1450" s="1">
        <v>5.1282051282049999</v>
      </c>
      <c r="J1450" s="2" t="s">
        <v>160</v>
      </c>
      <c r="K1450" s="1">
        <v>46.153846153845997</v>
      </c>
      <c r="L1450" s="1">
        <v>2.564102564103</v>
      </c>
      <c r="M1450" s="2" t="s">
        <v>160</v>
      </c>
      <c r="N1450" s="2" t="s">
        <v>160</v>
      </c>
      <c r="O1450" s="1">
        <v>51.282051282051</v>
      </c>
      <c r="P1450" s="8">
        <v>46.153846153845997</v>
      </c>
    </row>
    <row r="1451" spans="4:16" x14ac:dyDescent="0.2">
      <c r="D1451" s="59"/>
      <c r="E1451" s="5" t="s">
        <v>23</v>
      </c>
      <c r="F1451" s="51" t="s">
        <v>624</v>
      </c>
      <c r="G1451" s="4">
        <v>4</v>
      </c>
      <c r="H1451" s="10">
        <v>25</v>
      </c>
      <c r="I1451" s="1">
        <v>75</v>
      </c>
      <c r="J1451" s="2" t="s">
        <v>160</v>
      </c>
      <c r="K1451" s="2" t="s">
        <v>160</v>
      </c>
      <c r="L1451" s="2" t="s">
        <v>160</v>
      </c>
      <c r="M1451" s="2" t="s">
        <v>160</v>
      </c>
      <c r="N1451" s="2" t="s">
        <v>160</v>
      </c>
      <c r="O1451" s="1">
        <v>100</v>
      </c>
      <c r="P1451" s="15" t="s">
        <v>160</v>
      </c>
    </row>
    <row r="1452" spans="4:16" ht="26" x14ac:dyDescent="0.2">
      <c r="D1452" s="59"/>
      <c r="E1452" s="5" t="s">
        <v>38</v>
      </c>
      <c r="F1452" s="51" t="s">
        <v>623</v>
      </c>
      <c r="G1452" s="4">
        <v>1000</v>
      </c>
      <c r="H1452" s="10">
        <v>37.700000000000003</v>
      </c>
      <c r="I1452" s="1">
        <v>18.8</v>
      </c>
      <c r="J1452" s="1">
        <v>3.9</v>
      </c>
      <c r="K1452" s="1">
        <v>36.799999999999997</v>
      </c>
      <c r="L1452" s="1">
        <v>1.4</v>
      </c>
      <c r="M1452" s="1">
        <v>1.4</v>
      </c>
      <c r="N1452" s="2" t="s">
        <v>160</v>
      </c>
      <c r="O1452" s="1">
        <v>56.5</v>
      </c>
      <c r="P1452" s="8">
        <v>40.700000000000003</v>
      </c>
    </row>
    <row r="1453" spans="4:16" ht="26" x14ac:dyDescent="0.2">
      <c r="D1453" s="58" t="s">
        <v>39</v>
      </c>
      <c r="E1453" s="7" t="s">
        <v>40</v>
      </c>
      <c r="F1453" s="50" t="s">
        <v>624</v>
      </c>
      <c r="G1453" s="6">
        <v>4</v>
      </c>
      <c r="H1453" s="14">
        <v>25</v>
      </c>
      <c r="I1453" s="9" t="s">
        <v>160</v>
      </c>
      <c r="J1453" s="3">
        <v>25</v>
      </c>
      <c r="K1453" s="3">
        <v>50</v>
      </c>
      <c r="L1453" s="9" t="s">
        <v>160</v>
      </c>
      <c r="M1453" s="9" t="s">
        <v>160</v>
      </c>
      <c r="N1453" s="9" t="s">
        <v>160</v>
      </c>
      <c r="O1453" s="3">
        <v>25</v>
      </c>
      <c r="P1453" s="13">
        <v>75</v>
      </c>
    </row>
    <row r="1454" spans="4:16" ht="26" x14ac:dyDescent="0.2">
      <c r="D1454" s="59"/>
      <c r="E1454" s="5" t="s">
        <v>41</v>
      </c>
      <c r="F1454" s="51" t="s">
        <v>624</v>
      </c>
      <c r="G1454" s="4">
        <v>45</v>
      </c>
      <c r="H1454" s="10">
        <v>24.444444444443999</v>
      </c>
      <c r="I1454" s="1">
        <v>6.666666666667</v>
      </c>
      <c r="J1454" s="1">
        <v>2.2222222222219998</v>
      </c>
      <c r="K1454" s="1">
        <v>62.222222222222001</v>
      </c>
      <c r="L1454" s="2" t="s">
        <v>160</v>
      </c>
      <c r="M1454" s="1">
        <v>4.4444444444439997</v>
      </c>
      <c r="N1454" s="2" t="s">
        <v>160</v>
      </c>
      <c r="O1454" s="1">
        <v>31.111111111111001</v>
      </c>
      <c r="P1454" s="8">
        <v>64.444444444444002</v>
      </c>
    </row>
    <row r="1455" spans="4:16" ht="26" x14ac:dyDescent="0.2">
      <c r="D1455" s="59"/>
      <c r="E1455" s="5" t="s">
        <v>42</v>
      </c>
      <c r="F1455" s="51" t="s">
        <v>623</v>
      </c>
      <c r="G1455" s="4">
        <v>275</v>
      </c>
      <c r="H1455" s="10">
        <v>28</v>
      </c>
      <c r="I1455" s="1">
        <v>12.727272727273</v>
      </c>
      <c r="J1455" s="1">
        <v>4.7272727272730002</v>
      </c>
      <c r="K1455" s="1">
        <v>51.272727272727003</v>
      </c>
      <c r="L1455" s="1">
        <v>2.181818181818</v>
      </c>
      <c r="M1455" s="1">
        <v>1.090909090909</v>
      </c>
      <c r="N1455" s="2" t="s">
        <v>160</v>
      </c>
      <c r="O1455" s="1">
        <v>40.727272727272997</v>
      </c>
      <c r="P1455" s="8">
        <v>56</v>
      </c>
    </row>
    <row r="1456" spans="4:16" ht="26" x14ac:dyDescent="0.2">
      <c r="D1456" s="59"/>
      <c r="E1456" s="5" t="s">
        <v>43</v>
      </c>
      <c r="F1456" s="51" t="s">
        <v>623</v>
      </c>
      <c r="G1456" s="4">
        <v>245</v>
      </c>
      <c r="H1456" s="10">
        <v>36.326530612245001</v>
      </c>
      <c r="I1456" s="1">
        <v>17.551020408163001</v>
      </c>
      <c r="J1456" s="1">
        <v>3.673469387755</v>
      </c>
      <c r="K1456" s="1">
        <v>39.183673469387998</v>
      </c>
      <c r="L1456" s="1">
        <v>1.632653061224</v>
      </c>
      <c r="M1456" s="1">
        <v>1.632653061224</v>
      </c>
      <c r="N1456" s="2" t="s">
        <v>160</v>
      </c>
      <c r="O1456" s="1">
        <v>53.877551020407999</v>
      </c>
      <c r="P1456" s="8">
        <v>42.857142857143003</v>
      </c>
    </row>
    <row r="1457" spans="4:16" ht="26" x14ac:dyDescent="0.2">
      <c r="D1457" s="59"/>
      <c r="E1457" s="5" t="s">
        <v>44</v>
      </c>
      <c r="F1457" s="51" t="s">
        <v>623</v>
      </c>
      <c r="G1457" s="4">
        <v>167</v>
      </c>
      <c r="H1457" s="10">
        <v>46.107784431138001</v>
      </c>
      <c r="I1457" s="1">
        <v>21.556886227545</v>
      </c>
      <c r="J1457" s="1">
        <v>4.7904191616769998</v>
      </c>
      <c r="K1457" s="1">
        <v>25.748502994012</v>
      </c>
      <c r="L1457" s="1">
        <v>0.59880239521</v>
      </c>
      <c r="M1457" s="1">
        <v>1.1976047904189999</v>
      </c>
      <c r="N1457" s="2" t="s">
        <v>160</v>
      </c>
      <c r="O1457" s="1">
        <v>67.664670658682994</v>
      </c>
      <c r="P1457" s="8">
        <v>30.538922155689001</v>
      </c>
    </row>
    <row r="1458" spans="4:16" ht="26" x14ac:dyDescent="0.2">
      <c r="D1458" s="59"/>
      <c r="E1458" s="5" t="s">
        <v>45</v>
      </c>
      <c r="F1458" s="51" t="s">
        <v>623</v>
      </c>
      <c r="G1458" s="4">
        <v>90</v>
      </c>
      <c r="H1458" s="10">
        <v>48.888888888888999</v>
      </c>
      <c r="I1458" s="1">
        <v>25.555555555556001</v>
      </c>
      <c r="J1458" s="1">
        <v>2.2222222222219998</v>
      </c>
      <c r="K1458" s="1">
        <v>23.333333333333002</v>
      </c>
      <c r="L1458" s="2" t="s">
        <v>160</v>
      </c>
      <c r="M1458" s="2" t="s">
        <v>160</v>
      </c>
      <c r="N1458" s="2" t="s">
        <v>160</v>
      </c>
      <c r="O1458" s="1">
        <v>74.444444444444002</v>
      </c>
      <c r="P1458" s="8">
        <v>25.555555555556001</v>
      </c>
    </row>
    <row r="1459" spans="4:16" ht="26" x14ac:dyDescent="0.2">
      <c r="D1459" s="59"/>
      <c r="E1459" s="5" t="s">
        <v>46</v>
      </c>
      <c r="F1459" s="51" t="s">
        <v>624</v>
      </c>
      <c r="G1459" s="4">
        <v>46</v>
      </c>
      <c r="H1459" s="10">
        <v>47.826086956521998</v>
      </c>
      <c r="I1459" s="1">
        <v>17.391304347826001</v>
      </c>
      <c r="J1459" s="1">
        <v>4.3478260869570002</v>
      </c>
      <c r="K1459" s="1">
        <v>30.434782608696</v>
      </c>
      <c r="L1459" s="2" t="s">
        <v>160</v>
      </c>
      <c r="M1459" s="2" t="s">
        <v>160</v>
      </c>
      <c r="N1459" s="2" t="s">
        <v>160</v>
      </c>
      <c r="O1459" s="1">
        <v>65.217391304347998</v>
      </c>
      <c r="P1459" s="8">
        <v>34.782608695652002</v>
      </c>
    </row>
    <row r="1460" spans="4:16" ht="26" x14ac:dyDescent="0.2">
      <c r="D1460" s="59"/>
      <c r="E1460" s="5" t="s">
        <v>47</v>
      </c>
      <c r="F1460" s="51" t="s">
        <v>623</v>
      </c>
      <c r="G1460" s="4">
        <v>68</v>
      </c>
      <c r="H1460" s="10">
        <v>54.411764705882</v>
      </c>
      <c r="I1460" s="1">
        <v>32.352941176470999</v>
      </c>
      <c r="J1460" s="1">
        <v>1.4705882352940001</v>
      </c>
      <c r="K1460" s="1">
        <v>11.764705882353001</v>
      </c>
      <c r="L1460" s="2" t="s">
        <v>160</v>
      </c>
      <c r="M1460" s="2" t="s">
        <v>160</v>
      </c>
      <c r="N1460" s="2" t="s">
        <v>160</v>
      </c>
      <c r="O1460" s="1">
        <v>86.764705882352999</v>
      </c>
      <c r="P1460" s="8">
        <v>13.235294117646999</v>
      </c>
    </row>
    <row r="1461" spans="4:16" x14ac:dyDescent="0.2">
      <c r="D1461" s="59"/>
      <c r="E1461" s="5" t="s">
        <v>48</v>
      </c>
      <c r="F1461" s="51" t="s">
        <v>624</v>
      </c>
      <c r="G1461" s="4">
        <v>4</v>
      </c>
      <c r="H1461" s="10">
        <v>50</v>
      </c>
      <c r="I1461" s="1">
        <v>25</v>
      </c>
      <c r="J1461" s="2" t="s">
        <v>160</v>
      </c>
      <c r="K1461" s="1">
        <v>25</v>
      </c>
      <c r="L1461" s="2" t="s">
        <v>160</v>
      </c>
      <c r="M1461" s="2" t="s">
        <v>160</v>
      </c>
      <c r="N1461" s="2" t="s">
        <v>160</v>
      </c>
      <c r="O1461" s="1">
        <v>75</v>
      </c>
      <c r="P1461" s="8">
        <v>25</v>
      </c>
    </row>
    <row r="1462" spans="4:16" x14ac:dyDescent="0.2">
      <c r="D1462" s="59"/>
      <c r="E1462" s="5" t="s">
        <v>23</v>
      </c>
      <c r="F1462" s="51" t="s">
        <v>623</v>
      </c>
      <c r="G1462" s="4">
        <v>99</v>
      </c>
      <c r="H1462" s="10">
        <v>36.363636363635997</v>
      </c>
      <c r="I1462" s="1">
        <v>22.222222222222001</v>
      </c>
      <c r="J1462" s="1">
        <v>2.0202020202019999</v>
      </c>
      <c r="K1462" s="1">
        <v>32.323232323231998</v>
      </c>
      <c r="L1462" s="1">
        <v>4.0404040404039998</v>
      </c>
      <c r="M1462" s="1">
        <v>3.0303030303030001</v>
      </c>
      <c r="N1462" s="2" t="s">
        <v>160</v>
      </c>
      <c r="O1462" s="1">
        <v>58.585858585859</v>
      </c>
      <c r="P1462" s="8">
        <v>34.343434343433998</v>
      </c>
    </row>
    <row r="1463" spans="4:16" x14ac:dyDescent="0.2">
      <c r="D1463" s="58" t="s">
        <v>49</v>
      </c>
      <c r="E1463" s="7" t="s">
        <v>50</v>
      </c>
      <c r="F1463" s="50" t="s">
        <v>624</v>
      </c>
      <c r="G1463" s="6">
        <v>39</v>
      </c>
      <c r="H1463" s="14">
        <v>15.384615384615</v>
      </c>
      <c r="I1463" s="3">
        <v>10.25641025641</v>
      </c>
      <c r="J1463" s="3">
        <v>7.6923076923079998</v>
      </c>
      <c r="K1463" s="3">
        <v>64.102564102564003</v>
      </c>
      <c r="L1463" s="3">
        <v>2.564102564103</v>
      </c>
      <c r="M1463" s="9" t="s">
        <v>160</v>
      </c>
      <c r="N1463" s="9" t="s">
        <v>160</v>
      </c>
      <c r="O1463" s="3">
        <v>25.641025641026001</v>
      </c>
      <c r="P1463" s="13">
        <v>71.794871794871995</v>
      </c>
    </row>
    <row r="1464" spans="4:16" x14ac:dyDescent="0.2">
      <c r="D1464" s="59"/>
      <c r="E1464" s="5" t="s">
        <v>51</v>
      </c>
      <c r="F1464" s="51" t="s">
        <v>623</v>
      </c>
      <c r="G1464" s="4">
        <v>185</v>
      </c>
      <c r="H1464" s="10">
        <v>25.405405405404998</v>
      </c>
      <c r="I1464" s="1">
        <v>14.054054054053999</v>
      </c>
      <c r="J1464" s="1">
        <v>5.4054054054050003</v>
      </c>
      <c r="K1464" s="1">
        <v>51.891891891892001</v>
      </c>
      <c r="L1464" s="1">
        <v>2.1621621621620002</v>
      </c>
      <c r="M1464" s="1">
        <v>1.0810810810810001</v>
      </c>
      <c r="N1464" s="2" t="s">
        <v>160</v>
      </c>
      <c r="O1464" s="1">
        <v>39.459459459458998</v>
      </c>
      <c r="P1464" s="8">
        <v>57.297297297297</v>
      </c>
    </row>
    <row r="1465" spans="4:16" x14ac:dyDescent="0.2">
      <c r="D1465" s="59"/>
      <c r="E1465" s="5" t="s">
        <v>52</v>
      </c>
      <c r="F1465" s="51" t="s">
        <v>623</v>
      </c>
      <c r="G1465" s="4">
        <v>324</v>
      </c>
      <c r="H1465" s="10">
        <v>33.024691358025002</v>
      </c>
      <c r="I1465" s="1">
        <v>17.283950617283999</v>
      </c>
      <c r="J1465" s="1">
        <v>3.086419753086</v>
      </c>
      <c r="K1465" s="1">
        <v>42.592592592593</v>
      </c>
      <c r="L1465" s="1">
        <v>1.851851851852</v>
      </c>
      <c r="M1465" s="1">
        <v>2.1604938271599998</v>
      </c>
      <c r="N1465" s="2" t="s">
        <v>160</v>
      </c>
      <c r="O1465" s="1">
        <v>50.308641975309001</v>
      </c>
      <c r="P1465" s="8">
        <v>45.679012345678998</v>
      </c>
    </row>
    <row r="1466" spans="4:16" x14ac:dyDescent="0.2">
      <c r="D1466" s="59"/>
      <c r="E1466" s="5" t="s">
        <v>53</v>
      </c>
      <c r="F1466" s="51" t="s">
        <v>623</v>
      </c>
      <c r="G1466" s="4">
        <v>491</v>
      </c>
      <c r="H1466" s="10">
        <v>47.861507128310002</v>
      </c>
      <c r="I1466" s="1">
        <v>21.792260692464001</v>
      </c>
      <c r="J1466" s="1">
        <v>3.2586558044810001</v>
      </c>
      <c r="K1466" s="1">
        <v>25.458248472505002</v>
      </c>
      <c r="L1466" s="1">
        <v>0.81466395112000001</v>
      </c>
      <c r="M1466" s="1">
        <v>0.81466395112000001</v>
      </c>
      <c r="N1466" s="2" t="s">
        <v>160</v>
      </c>
      <c r="O1466" s="1">
        <v>69.653767820773993</v>
      </c>
      <c r="P1466" s="8">
        <v>28.716904276986</v>
      </c>
    </row>
    <row r="1467" spans="4:16" x14ac:dyDescent="0.2">
      <c r="D1467" s="59"/>
      <c r="E1467" s="5" t="s">
        <v>23</v>
      </c>
      <c r="F1467" s="51" t="s">
        <v>624</v>
      </c>
      <c r="G1467" s="4">
        <v>4</v>
      </c>
      <c r="H1467" s="10">
        <v>25</v>
      </c>
      <c r="I1467" s="2" t="s">
        <v>160</v>
      </c>
      <c r="J1467" s="2" t="s">
        <v>160</v>
      </c>
      <c r="K1467" s="1">
        <v>50</v>
      </c>
      <c r="L1467" s="2" t="s">
        <v>160</v>
      </c>
      <c r="M1467" s="1">
        <v>25</v>
      </c>
      <c r="N1467" s="2" t="s">
        <v>160</v>
      </c>
      <c r="O1467" s="1">
        <v>25</v>
      </c>
      <c r="P1467" s="8">
        <v>50</v>
      </c>
    </row>
    <row r="1468" spans="4:16" x14ac:dyDescent="0.2">
      <c r="D1468" s="59"/>
      <c r="E1468" s="5" t="s">
        <v>54</v>
      </c>
      <c r="F1468" s="51" t="s">
        <v>623</v>
      </c>
      <c r="G1468" s="4">
        <v>224</v>
      </c>
      <c r="H1468" s="10">
        <v>23.660714285714</v>
      </c>
      <c r="I1468" s="1">
        <v>13.392857142857</v>
      </c>
      <c r="J1468" s="1">
        <v>5.8035714285709998</v>
      </c>
      <c r="K1468" s="1">
        <v>54.017857142856997</v>
      </c>
      <c r="L1468" s="1">
        <v>2.2321428571430002</v>
      </c>
      <c r="M1468" s="1">
        <v>0.89285714285700002</v>
      </c>
      <c r="N1468" s="2" t="s">
        <v>160</v>
      </c>
      <c r="O1468" s="1">
        <v>37.053571428570997</v>
      </c>
      <c r="P1468" s="8">
        <v>59.821428571429003</v>
      </c>
    </row>
    <row r="1469" spans="4:16" x14ac:dyDescent="0.2">
      <c r="D1469" s="59"/>
      <c r="E1469" s="5" t="s">
        <v>55</v>
      </c>
      <c r="F1469" s="51" t="s">
        <v>623</v>
      </c>
      <c r="G1469" s="4">
        <v>815</v>
      </c>
      <c r="H1469" s="10">
        <v>41.963190184048997</v>
      </c>
      <c r="I1469" s="1">
        <v>20</v>
      </c>
      <c r="J1469" s="1">
        <v>3.19018404908</v>
      </c>
      <c r="K1469" s="1">
        <v>32.269938650306997</v>
      </c>
      <c r="L1469" s="1">
        <v>1.2269938650309999</v>
      </c>
      <c r="M1469" s="1">
        <v>1.3496932515340001</v>
      </c>
      <c r="N1469" s="2" t="s">
        <v>160</v>
      </c>
      <c r="O1469" s="1">
        <v>61.963190184048997</v>
      </c>
      <c r="P1469" s="8">
        <v>35.460122699387</v>
      </c>
    </row>
    <row r="1470" spans="4:16" ht="26" x14ac:dyDescent="0.2">
      <c r="D1470" s="58" t="s">
        <v>56</v>
      </c>
      <c r="E1470" s="7" t="s">
        <v>57</v>
      </c>
      <c r="F1470" s="50" t="s">
        <v>624</v>
      </c>
      <c r="G1470" s="6">
        <v>8</v>
      </c>
      <c r="H1470" s="14">
        <v>75</v>
      </c>
      <c r="I1470" s="3">
        <v>25</v>
      </c>
      <c r="J1470" s="9" t="s">
        <v>160</v>
      </c>
      <c r="K1470" s="9" t="s">
        <v>160</v>
      </c>
      <c r="L1470" s="9" t="s">
        <v>160</v>
      </c>
      <c r="M1470" s="9" t="s">
        <v>160</v>
      </c>
      <c r="N1470" s="9" t="s">
        <v>160</v>
      </c>
      <c r="O1470" s="3">
        <v>100</v>
      </c>
      <c r="P1470" s="19" t="s">
        <v>160</v>
      </c>
    </row>
    <row r="1471" spans="4:16" ht="26" x14ac:dyDescent="0.2">
      <c r="D1471" s="59"/>
      <c r="E1471" s="5" t="s">
        <v>58</v>
      </c>
      <c r="F1471" s="51" t="s">
        <v>623</v>
      </c>
      <c r="G1471" s="4">
        <v>61</v>
      </c>
      <c r="H1471" s="10">
        <v>39.344262295081997</v>
      </c>
      <c r="I1471" s="1">
        <v>26.229508196721</v>
      </c>
      <c r="J1471" s="1">
        <v>1.6393442622950001</v>
      </c>
      <c r="K1471" s="1">
        <v>31.147540983607001</v>
      </c>
      <c r="L1471" s="2" t="s">
        <v>160</v>
      </c>
      <c r="M1471" s="1">
        <v>1.6393442622950001</v>
      </c>
      <c r="N1471" s="2" t="s">
        <v>160</v>
      </c>
      <c r="O1471" s="1">
        <v>65.573770491803003</v>
      </c>
      <c r="P1471" s="8">
        <v>32.786885245901999</v>
      </c>
    </row>
    <row r="1472" spans="4:16" x14ac:dyDescent="0.2">
      <c r="D1472" s="59"/>
      <c r="E1472" s="5" t="s">
        <v>59</v>
      </c>
      <c r="F1472" s="51" t="s">
        <v>624</v>
      </c>
      <c r="G1472" s="4">
        <v>18</v>
      </c>
      <c r="H1472" s="10">
        <v>55.555555555555998</v>
      </c>
      <c r="I1472" s="1">
        <v>22.222222222222001</v>
      </c>
      <c r="J1472" s="2" t="s">
        <v>160</v>
      </c>
      <c r="K1472" s="1">
        <v>22.222222222222001</v>
      </c>
      <c r="L1472" s="2" t="s">
        <v>160</v>
      </c>
      <c r="M1472" s="2" t="s">
        <v>160</v>
      </c>
      <c r="N1472" s="2" t="s">
        <v>160</v>
      </c>
      <c r="O1472" s="1">
        <v>77.777777777777999</v>
      </c>
      <c r="P1472" s="8">
        <v>22.222222222222001</v>
      </c>
    </row>
    <row r="1473" spans="4:16" x14ac:dyDescent="0.2">
      <c r="D1473" s="59"/>
      <c r="E1473" s="5" t="s">
        <v>60</v>
      </c>
      <c r="F1473" s="51" t="s">
        <v>623</v>
      </c>
      <c r="G1473" s="4">
        <v>147</v>
      </c>
      <c r="H1473" s="10">
        <v>35.374149659864003</v>
      </c>
      <c r="I1473" s="1">
        <v>17.006802721088</v>
      </c>
      <c r="J1473" s="1">
        <v>1.360544217687</v>
      </c>
      <c r="K1473" s="1">
        <v>43.537414965986002</v>
      </c>
      <c r="L1473" s="1">
        <v>1.360544217687</v>
      </c>
      <c r="M1473" s="1">
        <v>1.360544217687</v>
      </c>
      <c r="N1473" s="2" t="s">
        <v>160</v>
      </c>
      <c r="O1473" s="1">
        <v>52.380952380952003</v>
      </c>
      <c r="P1473" s="8">
        <v>44.897959183673002</v>
      </c>
    </row>
    <row r="1474" spans="4:16" ht="26" x14ac:dyDescent="0.2">
      <c r="D1474" s="59"/>
      <c r="E1474" s="5" t="s">
        <v>61</v>
      </c>
      <c r="F1474" s="51" t="s">
        <v>623</v>
      </c>
      <c r="G1474" s="4">
        <v>85</v>
      </c>
      <c r="H1474" s="10">
        <v>32.941176470587997</v>
      </c>
      <c r="I1474" s="1">
        <v>15.294117647059</v>
      </c>
      <c r="J1474" s="1">
        <v>8.2352941176469994</v>
      </c>
      <c r="K1474" s="1">
        <v>43.529411764705998</v>
      </c>
      <c r="L1474" s="2" t="s">
        <v>160</v>
      </c>
      <c r="M1474" s="2" t="s">
        <v>160</v>
      </c>
      <c r="N1474" s="2" t="s">
        <v>160</v>
      </c>
      <c r="O1474" s="1">
        <v>48.235294117647001</v>
      </c>
      <c r="P1474" s="8">
        <v>51.764705882352999</v>
      </c>
    </row>
    <row r="1475" spans="4:16" x14ac:dyDescent="0.2">
      <c r="D1475" s="59"/>
      <c r="E1475" s="5" t="s">
        <v>62</v>
      </c>
      <c r="F1475" s="51" t="s">
        <v>623</v>
      </c>
      <c r="G1475" s="4">
        <v>722</v>
      </c>
      <c r="H1475" s="10">
        <v>38.088642659279998</v>
      </c>
      <c r="I1475" s="1">
        <v>18.421052631578998</v>
      </c>
      <c r="J1475" s="1">
        <v>4.0166204986149996</v>
      </c>
      <c r="K1475" s="1">
        <v>36.149584487535002</v>
      </c>
      <c r="L1475" s="1">
        <v>1.80055401662</v>
      </c>
      <c r="M1475" s="1">
        <v>1.5235457063710001</v>
      </c>
      <c r="N1475" s="2" t="s">
        <v>160</v>
      </c>
      <c r="O1475" s="1">
        <v>56.509695290859</v>
      </c>
      <c r="P1475" s="8">
        <v>40.166204986149999</v>
      </c>
    </row>
    <row r="1476" spans="4:16" x14ac:dyDescent="0.2">
      <c r="D1476" s="59"/>
      <c r="E1476" s="5" t="s">
        <v>23</v>
      </c>
      <c r="F1476" s="51" t="s">
        <v>624</v>
      </c>
      <c r="G1476" s="4">
        <v>2</v>
      </c>
      <c r="H1476" s="10">
        <v>50</v>
      </c>
      <c r="I1476" s="2" t="s">
        <v>160</v>
      </c>
      <c r="J1476" s="2" t="s">
        <v>160</v>
      </c>
      <c r="K1476" s="1">
        <v>50</v>
      </c>
      <c r="L1476" s="2" t="s">
        <v>160</v>
      </c>
      <c r="M1476" s="2" t="s">
        <v>160</v>
      </c>
      <c r="N1476" s="2" t="s">
        <v>160</v>
      </c>
      <c r="O1476" s="1">
        <v>50</v>
      </c>
      <c r="P1476" s="8">
        <v>50</v>
      </c>
    </row>
    <row r="1477" spans="4:16" ht="26" x14ac:dyDescent="0.2">
      <c r="D1477" s="59"/>
      <c r="E1477" s="5" t="s">
        <v>63</v>
      </c>
      <c r="F1477" s="51" t="s">
        <v>623</v>
      </c>
      <c r="G1477" s="4">
        <v>319</v>
      </c>
      <c r="H1477" s="10">
        <v>37.617554858934</v>
      </c>
      <c r="I1477" s="1">
        <v>18.808777429467</v>
      </c>
      <c r="J1477" s="1">
        <v>3.1347962382449999</v>
      </c>
      <c r="K1477" s="1">
        <v>38.871473354232002</v>
      </c>
      <c r="L1477" s="1">
        <v>0.62695924764900002</v>
      </c>
      <c r="M1477" s="1">
        <v>0.94043887147299998</v>
      </c>
      <c r="N1477" s="2" t="s">
        <v>160</v>
      </c>
      <c r="O1477" s="1">
        <v>56.426332288400999</v>
      </c>
      <c r="P1477" s="8">
        <v>42.006269592476002</v>
      </c>
    </row>
    <row r="1478" spans="4:16" ht="26" x14ac:dyDescent="0.2">
      <c r="D1478" s="58" t="s">
        <v>64</v>
      </c>
      <c r="E1478" s="7" t="s">
        <v>57</v>
      </c>
      <c r="F1478" s="50" t="s">
        <v>624</v>
      </c>
      <c r="G1478" s="6">
        <v>21</v>
      </c>
      <c r="H1478" s="14">
        <v>57.142857142856997</v>
      </c>
      <c r="I1478" s="3">
        <v>14.285714285714</v>
      </c>
      <c r="J1478" s="9" t="s">
        <v>160</v>
      </c>
      <c r="K1478" s="3">
        <v>23.809523809523998</v>
      </c>
      <c r="L1478" s="3">
        <v>4.7619047619049999</v>
      </c>
      <c r="M1478" s="9" t="s">
        <v>160</v>
      </c>
      <c r="N1478" s="9" t="s">
        <v>160</v>
      </c>
      <c r="O1478" s="3">
        <v>71.428571428571004</v>
      </c>
      <c r="P1478" s="13">
        <v>23.809523809523998</v>
      </c>
    </row>
    <row r="1479" spans="4:16" ht="26" x14ac:dyDescent="0.2">
      <c r="D1479" s="59"/>
      <c r="E1479" s="5" t="s">
        <v>58</v>
      </c>
      <c r="F1479" s="51" t="s">
        <v>623</v>
      </c>
      <c r="G1479" s="4">
        <v>103</v>
      </c>
      <c r="H1479" s="10">
        <v>46.601941747573001</v>
      </c>
      <c r="I1479" s="1">
        <v>20.388349514563</v>
      </c>
      <c r="J1479" s="1">
        <v>2.9126213592229999</v>
      </c>
      <c r="K1479" s="1">
        <v>27.184466019416998</v>
      </c>
      <c r="L1479" s="2" t="s">
        <v>160</v>
      </c>
      <c r="M1479" s="1">
        <v>2.9126213592229999</v>
      </c>
      <c r="N1479" s="2" t="s">
        <v>160</v>
      </c>
      <c r="O1479" s="1">
        <v>66.990291262135997</v>
      </c>
      <c r="P1479" s="8">
        <v>30.097087378641</v>
      </c>
    </row>
    <row r="1480" spans="4:16" x14ac:dyDescent="0.2">
      <c r="D1480" s="59"/>
      <c r="E1480" s="5" t="s">
        <v>59</v>
      </c>
      <c r="F1480" s="51" t="s">
        <v>624</v>
      </c>
      <c r="G1480" s="4">
        <v>43</v>
      </c>
      <c r="H1480" s="10">
        <v>51.162790697673998</v>
      </c>
      <c r="I1480" s="1">
        <v>18.604651162791001</v>
      </c>
      <c r="J1480" s="1">
        <v>2.3255813953489999</v>
      </c>
      <c r="K1480" s="1">
        <v>27.906976744186</v>
      </c>
      <c r="L1480" s="2" t="s">
        <v>160</v>
      </c>
      <c r="M1480" s="2" t="s">
        <v>160</v>
      </c>
      <c r="N1480" s="2" t="s">
        <v>160</v>
      </c>
      <c r="O1480" s="1">
        <v>69.767441860464999</v>
      </c>
      <c r="P1480" s="8">
        <v>30.232558139535001</v>
      </c>
    </row>
    <row r="1481" spans="4:16" x14ac:dyDescent="0.2">
      <c r="D1481" s="59"/>
      <c r="E1481" s="5" t="s">
        <v>60</v>
      </c>
      <c r="F1481" s="51" t="s">
        <v>623</v>
      </c>
      <c r="G1481" s="4">
        <v>697</v>
      </c>
      <c r="H1481" s="10">
        <v>34.720229555236997</v>
      </c>
      <c r="I1481" s="1">
        <v>18.077474892396001</v>
      </c>
      <c r="J1481" s="1">
        <v>3.586800573888</v>
      </c>
      <c r="K1481" s="1">
        <v>40.459110473457997</v>
      </c>
      <c r="L1481" s="1">
        <v>1.5781922525109999</v>
      </c>
      <c r="M1481" s="1">
        <v>1.5781922525109999</v>
      </c>
      <c r="N1481" s="2" t="s">
        <v>160</v>
      </c>
      <c r="O1481" s="1">
        <v>52.797704447633002</v>
      </c>
      <c r="P1481" s="8">
        <v>44.045911047346003</v>
      </c>
    </row>
    <row r="1482" spans="4:16" ht="26" x14ac:dyDescent="0.2">
      <c r="D1482" s="59"/>
      <c r="E1482" s="5" t="s">
        <v>61</v>
      </c>
      <c r="F1482" s="51" t="s">
        <v>623</v>
      </c>
      <c r="G1482" s="4">
        <v>160</v>
      </c>
      <c r="H1482" s="10">
        <v>39.375</v>
      </c>
      <c r="I1482" s="1">
        <v>18.75</v>
      </c>
      <c r="J1482" s="1">
        <v>5.625</v>
      </c>
      <c r="K1482" s="1">
        <v>34.375</v>
      </c>
      <c r="L1482" s="1">
        <v>1.875</v>
      </c>
      <c r="M1482" s="2" t="s">
        <v>160</v>
      </c>
      <c r="N1482" s="2" t="s">
        <v>160</v>
      </c>
      <c r="O1482" s="1">
        <v>58.125</v>
      </c>
      <c r="P1482" s="8">
        <v>40</v>
      </c>
    </row>
    <row r="1483" spans="4:16" ht="26" x14ac:dyDescent="0.2">
      <c r="D1483" s="59"/>
      <c r="E1483" s="5" t="s">
        <v>65</v>
      </c>
      <c r="F1483" s="51" t="s">
        <v>624</v>
      </c>
      <c r="G1483" s="4">
        <v>16</v>
      </c>
      <c r="H1483" s="10">
        <v>50</v>
      </c>
      <c r="I1483" s="1">
        <v>18.75</v>
      </c>
      <c r="J1483" s="1">
        <v>6.25</v>
      </c>
      <c r="K1483" s="1">
        <v>25</v>
      </c>
      <c r="L1483" s="2" t="s">
        <v>160</v>
      </c>
      <c r="M1483" s="2" t="s">
        <v>160</v>
      </c>
      <c r="N1483" s="2" t="s">
        <v>160</v>
      </c>
      <c r="O1483" s="1">
        <v>68.75</v>
      </c>
      <c r="P1483" s="8">
        <v>31.25</v>
      </c>
    </row>
    <row r="1484" spans="4:16" x14ac:dyDescent="0.2">
      <c r="D1484" s="59"/>
      <c r="E1484" s="5" t="s">
        <v>23</v>
      </c>
      <c r="F1484" s="51" t="s">
        <v>624</v>
      </c>
      <c r="G1484" s="4">
        <v>3</v>
      </c>
      <c r="H1484" s="10">
        <v>33.333333333333002</v>
      </c>
      <c r="I1484" s="1">
        <v>66.666666666666998</v>
      </c>
      <c r="J1484" s="2" t="s">
        <v>160</v>
      </c>
      <c r="K1484" s="2" t="s">
        <v>160</v>
      </c>
      <c r="L1484" s="2" t="s">
        <v>160</v>
      </c>
      <c r="M1484" s="2" t="s">
        <v>160</v>
      </c>
      <c r="N1484" s="2" t="s">
        <v>160</v>
      </c>
      <c r="O1484" s="1">
        <v>100</v>
      </c>
      <c r="P1484" s="15" t="s">
        <v>160</v>
      </c>
    </row>
    <row r="1485" spans="4:16" ht="26" x14ac:dyDescent="0.2">
      <c r="D1485" s="59"/>
      <c r="E1485" s="5" t="s">
        <v>66</v>
      </c>
      <c r="F1485" s="51" t="s">
        <v>623</v>
      </c>
      <c r="G1485" s="4">
        <v>1024</v>
      </c>
      <c r="H1485" s="10">
        <v>37.79296875</v>
      </c>
      <c r="I1485" s="1">
        <v>18.359375</v>
      </c>
      <c r="J1485" s="1">
        <v>3.7109375</v>
      </c>
      <c r="K1485" s="1">
        <v>37.3046875</v>
      </c>
      <c r="L1485" s="1">
        <v>1.46484375</v>
      </c>
      <c r="M1485" s="1">
        <v>1.3671875</v>
      </c>
      <c r="N1485" s="2" t="s">
        <v>160</v>
      </c>
      <c r="O1485" s="1">
        <v>56.15234375</v>
      </c>
      <c r="P1485" s="8">
        <v>41.015625</v>
      </c>
    </row>
    <row r="1486" spans="4:16" x14ac:dyDescent="0.2">
      <c r="D1486" s="58" t="s">
        <v>67</v>
      </c>
      <c r="E1486" s="7" t="s">
        <v>68</v>
      </c>
      <c r="F1486" s="50" t="s">
        <v>623</v>
      </c>
      <c r="G1486" s="6">
        <v>483</v>
      </c>
      <c r="H1486" s="14">
        <v>41.407867494824004</v>
      </c>
      <c r="I1486" s="3">
        <v>18.426501035196999</v>
      </c>
      <c r="J1486" s="3">
        <v>2.6915113871640002</v>
      </c>
      <c r="K1486" s="3">
        <v>34.161490683229999</v>
      </c>
      <c r="L1486" s="3">
        <v>2.4844720496889998</v>
      </c>
      <c r="M1486" s="3">
        <v>0.82815734989599998</v>
      </c>
      <c r="N1486" s="9" t="s">
        <v>160</v>
      </c>
      <c r="O1486" s="3">
        <v>59.834368530021003</v>
      </c>
      <c r="P1486" s="13">
        <v>36.853002070393003</v>
      </c>
    </row>
    <row r="1487" spans="4:16" x14ac:dyDescent="0.2">
      <c r="D1487" s="59"/>
      <c r="E1487" s="5" t="s">
        <v>69</v>
      </c>
      <c r="F1487" s="51" t="s">
        <v>623</v>
      </c>
      <c r="G1487" s="4">
        <v>168</v>
      </c>
      <c r="H1487" s="10">
        <v>45.238095238094999</v>
      </c>
      <c r="I1487" s="1">
        <v>21.428571428571001</v>
      </c>
      <c r="J1487" s="1">
        <v>2.3809523809519999</v>
      </c>
      <c r="K1487" s="1">
        <v>29.166666666666998</v>
      </c>
      <c r="L1487" s="1">
        <v>1.785714285714</v>
      </c>
      <c r="M1487" s="2" t="s">
        <v>160</v>
      </c>
      <c r="N1487" s="2" t="s">
        <v>160</v>
      </c>
      <c r="O1487" s="1">
        <v>66.666666666666998</v>
      </c>
      <c r="P1487" s="8">
        <v>31.547619047619001</v>
      </c>
    </row>
    <row r="1488" spans="4:16" ht="26" x14ac:dyDescent="0.2">
      <c r="D1488" s="59"/>
      <c r="E1488" s="5" t="s">
        <v>70</v>
      </c>
      <c r="F1488" s="51" t="s">
        <v>623</v>
      </c>
      <c r="G1488" s="4">
        <v>470</v>
      </c>
      <c r="H1488" s="10">
        <v>39.574468085105998</v>
      </c>
      <c r="I1488" s="1">
        <v>20.425531914894002</v>
      </c>
      <c r="J1488" s="1">
        <v>3.6170212765960001</v>
      </c>
      <c r="K1488" s="1">
        <v>34.255319148936003</v>
      </c>
      <c r="L1488" s="1">
        <v>0.85106382978700001</v>
      </c>
      <c r="M1488" s="1">
        <v>1.2765957446809999</v>
      </c>
      <c r="N1488" s="2" t="s">
        <v>160</v>
      </c>
      <c r="O1488" s="1">
        <v>60</v>
      </c>
      <c r="P1488" s="8">
        <v>37.872340425532002</v>
      </c>
    </row>
    <row r="1489" spans="4:16" ht="26" x14ac:dyDescent="0.2">
      <c r="D1489" s="59"/>
      <c r="E1489" s="5" t="s">
        <v>71</v>
      </c>
      <c r="F1489" s="51" t="s">
        <v>623</v>
      </c>
      <c r="G1489" s="4">
        <v>67</v>
      </c>
      <c r="H1489" s="10">
        <v>34.328358208955002</v>
      </c>
      <c r="I1489" s="1">
        <v>25.373134328357999</v>
      </c>
      <c r="J1489" s="1">
        <v>2.985074626866</v>
      </c>
      <c r="K1489" s="1">
        <v>35.820895522388</v>
      </c>
      <c r="L1489" s="1">
        <v>1.492537313433</v>
      </c>
      <c r="M1489" s="2" t="s">
        <v>160</v>
      </c>
      <c r="N1489" s="2" t="s">
        <v>160</v>
      </c>
      <c r="O1489" s="1">
        <v>59.701492537313001</v>
      </c>
      <c r="P1489" s="8">
        <v>38.805970149254001</v>
      </c>
    </row>
    <row r="1490" spans="4:16" x14ac:dyDescent="0.2">
      <c r="D1490" s="59"/>
      <c r="E1490" s="5" t="s">
        <v>72</v>
      </c>
      <c r="F1490" s="51" t="s">
        <v>623</v>
      </c>
      <c r="G1490" s="4">
        <v>314</v>
      </c>
      <c r="H1490" s="10">
        <v>35.668789808916998</v>
      </c>
      <c r="I1490" s="1">
        <v>22.611464968153001</v>
      </c>
      <c r="J1490" s="1">
        <v>4.1401273885350003</v>
      </c>
      <c r="K1490" s="1">
        <v>36.305732484076003</v>
      </c>
      <c r="L1490" s="1">
        <v>1.2738853503180001</v>
      </c>
      <c r="M1490" s="2" t="s">
        <v>160</v>
      </c>
      <c r="N1490" s="2" t="s">
        <v>160</v>
      </c>
      <c r="O1490" s="1">
        <v>58.280254777069999</v>
      </c>
      <c r="P1490" s="8">
        <v>40.445859872611003</v>
      </c>
    </row>
    <row r="1491" spans="4:16" x14ac:dyDescent="0.2">
      <c r="D1491" s="59"/>
      <c r="E1491" s="5" t="s">
        <v>73</v>
      </c>
      <c r="F1491" s="51" t="s">
        <v>623</v>
      </c>
      <c r="G1491" s="4">
        <v>187</v>
      </c>
      <c r="H1491" s="10">
        <v>38.502673796791001</v>
      </c>
      <c r="I1491" s="1">
        <v>21.390374331551001</v>
      </c>
      <c r="J1491" s="1">
        <v>3.7433155080209999</v>
      </c>
      <c r="K1491" s="1">
        <v>34.759358288770002</v>
      </c>
      <c r="L1491" s="1">
        <v>1.069518716578</v>
      </c>
      <c r="M1491" s="1">
        <v>0.53475935828900001</v>
      </c>
      <c r="N1491" s="2" t="s">
        <v>160</v>
      </c>
      <c r="O1491" s="1">
        <v>59.893048128342002</v>
      </c>
      <c r="P1491" s="8">
        <v>38.502673796791001</v>
      </c>
    </row>
    <row r="1492" spans="4:16" ht="26" x14ac:dyDescent="0.2">
      <c r="D1492" s="59"/>
      <c r="E1492" s="5" t="s">
        <v>74</v>
      </c>
      <c r="F1492" s="51" t="s">
        <v>623</v>
      </c>
      <c r="G1492" s="4">
        <v>472</v>
      </c>
      <c r="H1492" s="10">
        <v>36.652542372881001</v>
      </c>
      <c r="I1492" s="1">
        <v>17.584745762712</v>
      </c>
      <c r="J1492" s="1">
        <v>4.4491525423729996</v>
      </c>
      <c r="K1492" s="1">
        <v>38.559322033897999</v>
      </c>
      <c r="L1492" s="1">
        <v>1.0593220338980001</v>
      </c>
      <c r="M1492" s="1">
        <v>1.6949152542370001</v>
      </c>
      <c r="N1492" s="2" t="s">
        <v>160</v>
      </c>
      <c r="O1492" s="1">
        <v>54.237288135592998</v>
      </c>
      <c r="P1492" s="8">
        <v>43.008474576270999</v>
      </c>
    </row>
    <row r="1493" spans="4:16" x14ac:dyDescent="0.2">
      <c r="D1493" s="59"/>
      <c r="E1493" s="5" t="s">
        <v>36</v>
      </c>
      <c r="F1493" s="51" t="s">
        <v>624</v>
      </c>
      <c r="G1493" s="4">
        <v>28</v>
      </c>
      <c r="H1493" s="10">
        <v>42.857142857143003</v>
      </c>
      <c r="I1493" s="1">
        <v>14.285714285714</v>
      </c>
      <c r="J1493" s="1">
        <v>7.1428571428570002</v>
      </c>
      <c r="K1493" s="1">
        <v>25</v>
      </c>
      <c r="L1493" s="1">
        <v>3.5714285714290002</v>
      </c>
      <c r="M1493" s="1">
        <v>7.1428571428570002</v>
      </c>
      <c r="N1493" s="2" t="s">
        <v>160</v>
      </c>
      <c r="O1493" s="1">
        <v>57.142857142856997</v>
      </c>
      <c r="P1493" s="8">
        <v>32.142857142856997</v>
      </c>
    </row>
    <row r="1494" spans="4:16" x14ac:dyDescent="0.2">
      <c r="D1494" s="59"/>
      <c r="E1494" s="5" t="s">
        <v>23</v>
      </c>
      <c r="F1494" s="51" t="s">
        <v>624</v>
      </c>
      <c r="G1494" s="4">
        <v>6</v>
      </c>
      <c r="H1494" s="10">
        <v>16.666666666666998</v>
      </c>
      <c r="I1494" s="1">
        <v>16.666666666666998</v>
      </c>
      <c r="J1494" s="1">
        <v>16.666666666666998</v>
      </c>
      <c r="K1494" s="1">
        <v>50</v>
      </c>
      <c r="L1494" s="2" t="s">
        <v>160</v>
      </c>
      <c r="M1494" s="2" t="s">
        <v>160</v>
      </c>
      <c r="N1494" s="2" t="s">
        <v>160</v>
      </c>
      <c r="O1494" s="1">
        <v>33.333333333333002</v>
      </c>
      <c r="P1494" s="8">
        <v>66.666666666666998</v>
      </c>
    </row>
    <row r="1495" spans="4:16" ht="26" x14ac:dyDescent="0.2">
      <c r="D1495" s="58" t="s">
        <v>75</v>
      </c>
      <c r="E1495" s="7" t="s">
        <v>76</v>
      </c>
      <c r="F1495" s="50" t="s">
        <v>624</v>
      </c>
      <c r="G1495" s="6">
        <v>32</v>
      </c>
      <c r="H1495" s="14">
        <v>56.25</v>
      </c>
      <c r="I1495" s="3">
        <v>12.5</v>
      </c>
      <c r="J1495" s="3">
        <v>3.125</v>
      </c>
      <c r="K1495" s="3">
        <v>28.125</v>
      </c>
      <c r="L1495" s="9" t="s">
        <v>160</v>
      </c>
      <c r="M1495" s="9" t="s">
        <v>160</v>
      </c>
      <c r="N1495" s="9" t="s">
        <v>160</v>
      </c>
      <c r="O1495" s="3">
        <v>68.75</v>
      </c>
      <c r="P1495" s="13">
        <v>31.25</v>
      </c>
    </row>
    <row r="1496" spans="4:16" x14ac:dyDescent="0.2">
      <c r="D1496" s="59"/>
      <c r="E1496" s="5" t="s">
        <v>77</v>
      </c>
      <c r="F1496" s="51" t="s">
        <v>623</v>
      </c>
      <c r="G1496" s="4">
        <v>60</v>
      </c>
      <c r="H1496" s="10">
        <v>56.666666666666998</v>
      </c>
      <c r="I1496" s="1">
        <v>18.333333333333002</v>
      </c>
      <c r="J1496" s="1">
        <v>5</v>
      </c>
      <c r="K1496" s="1">
        <v>18.333333333333002</v>
      </c>
      <c r="L1496" s="1">
        <v>1.666666666667</v>
      </c>
      <c r="M1496" s="2" t="s">
        <v>160</v>
      </c>
      <c r="N1496" s="2" t="s">
        <v>160</v>
      </c>
      <c r="O1496" s="1">
        <v>75</v>
      </c>
      <c r="P1496" s="8">
        <v>23.333333333333002</v>
      </c>
    </row>
    <row r="1497" spans="4:16" x14ac:dyDescent="0.2">
      <c r="D1497" s="59"/>
      <c r="E1497" s="5" t="s">
        <v>78</v>
      </c>
      <c r="F1497" s="51" t="s">
        <v>623</v>
      </c>
      <c r="G1497" s="4">
        <v>82</v>
      </c>
      <c r="H1497" s="10">
        <v>53.658536585366001</v>
      </c>
      <c r="I1497" s="1">
        <v>17.073170731706998</v>
      </c>
      <c r="J1497" s="1">
        <v>1.219512195122</v>
      </c>
      <c r="K1497" s="1">
        <v>26.829268292683</v>
      </c>
      <c r="L1497" s="2" t="s">
        <v>160</v>
      </c>
      <c r="M1497" s="1">
        <v>1.219512195122</v>
      </c>
      <c r="N1497" s="2" t="s">
        <v>160</v>
      </c>
      <c r="O1497" s="1">
        <v>70.731707317073003</v>
      </c>
      <c r="P1497" s="8">
        <v>28.048780487805001</v>
      </c>
    </row>
    <row r="1498" spans="4:16" ht="26" x14ac:dyDescent="0.2">
      <c r="D1498" s="59"/>
      <c r="E1498" s="5" t="s">
        <v>79</v>
      </c>
      <c r="F1498" s="51" t="s">
        <v>624</v>
      </c>
      <c r="G1498" s="4">
        <v>11</v>
      </c>
      <c r="H1498" s="10">
        <v>54.545454545455001</v>
      </c>
      <c r="I1498" s="1">
        <v>18.181818181817999</v>
      </c>
      <c r="J1498" s="2" t="s">
        <v>160</v>
      </c>
      <c r="K1498" s="1">
        <v>27.272727272727</v>
      </c>
      <c r="L1498" s="2" t="s">
        <v>160</v>
      </c>
      <c r="M1498" s="2" t="s">
        <v>160</v>
      </c>
      <c r="N1498" s="2" t="s">
        <v>160</v>
      </c>
      <c r="O1498" s="1">
        <v>72.727272727273004</v>
      </c>
      <c r="P1498" s="8">
        <v>27.272727272727</v>
      </c>
    </row>
    <row r="1499" spans="4:16" ht="26" x14ac:dyDescent="0.2">
      <c r="D1499" s="59"/>
      <c r="E1499" s="5" t="s">
        <v>80</v>
      </c>
      <c r="F1499" s="51" t="s">
        <v>624</v>
      </c>
      <c r="G1499" s="4">
        <v>35</v>
      </c>
      <c r="H1499" s="10">
        <v>45.714285714286</v>
      </c>
      <c r="I1499" s="1">
        <v>17.142857142857</v>
      </c>
      <c r="J1499" s="1">
        <v>2.8571428571430002</v>
      </c>
      <c r="K1499" s="1">
        <v>34.285714285714</v>
      </c>
      <c r="L1499" s="2" t="s">
        <v>160</v>
      </c>
      <c r="M1499" s="2" t="s">
        <v>160</v>
      </c>
      <c r="N1499" s="2" t="s">
        <v>160</v>
      </c>
      <c r="O1499" s="1">
        <v>62.857142857143003</v>
      </c>
      <c r="P1499" s="8">
        <v>37.142857142856997</v>
      </c>
    </row>
    <row r="1500" spans="4:16" ht="26" x14ac:dyDescent="0.2">
      <c r="D1500" s="59"/>
      <c r="E1500" s="5" t="s">
        <v>81</v>
      </c>
      <c r="F1500" s="51" t="s">
        <v>624</v>
      </c>
      <c r="G1500" s="4">
        <v>48</v>
      </c>
      <c r="H1500" s="10">
        <v>39.583333333333002</v>
      </c>
      <c r="I1500" s="1">
        <v>33.333333333333002</v>
      </c>
      <c r="J1500" s="1">
        <v>4.166666666667</v>
      </c>
      <c r="K1500" s="1">
        <v>22.916666666666998</v>
      </c>
      <c r="L1500" s="2" t="s">
        <v>160</v>
      </c>
      <c r="M1500" s="2" t="s">
        <v>160</v>
      </c>
      <c r="N1500" s="2" t="s">
        <v>160</v>
      </c>
      <c r="O1500" s="1">
        <v>72.916666666666998</v>
      </c>
      <c r="P1500" s="8">
        <v>27.083333333333002</v>
      </c>
    </row>
    <row r="1501" spans="4:16" ht="26" x14ac:dyDescent="0.2">
      <c r="D1501" s="59"/>
      <c r="E1501" s="5" t="s">
        <v>82</v>
      </c>
      <c r="F1501" s="51" t="s">
        <v>624</v>
      </c>
      <c r="G1501" s="4">
        <v>39</v>
      </c>
      <c r="H1501" s="10">
        <v>46.153846153845997</v>
      </c>
      <c r="I1501" s="1">
        <v>20.512820512821001</v>
      </c>
      <c r="J1501" s="1">
        <v>7.6923076923079998</v>
      </c>
      <c r="K1501" s="1">
        <v>25.641025641026001</v>
      </c>
      <c r="L1501" s="2" t="s">
        <v>160</v>
      </c>
      <c r="M1501" s="2" t="s">
        <v>160</v>
      </c>
      <c r="N1501" s="2" t="s">
        <v>160</v>
      </c>
      <c r="O1501" s="1">
        <v>66.666666666666998</v>
      </c>
      <c r="P1501" s="8">
        <v>33.333333333333002</v>
      </c>
    </row>
    <row r="1502" spans="4:16" ht="26" x14ac:dyDescent="0.2">
      <c r="D1502" s="59"/>
      <c r="E1502" s="5" t="s">
        <v>83</v>
      </c>
      <c r="F1502" s="51" t="s">
        <v>624</v>
      </c>
      <c r="G1502" s="4">
        <v>12</v>
      </c>
      <c r="H1502" s="10">
        <v>58.333333333333002</v>
      </c>
      <c r="I1502" s="1">
        <v>25</v>
      </c>
      <c r="J1502" s="1">
        <v>8.333333333333</v>
      </c>
      <c r="K1502" s="1">
        <v>8.333333333333</v>
      </c>
      <c r="L1502" s="2" t="s">
        <v>160</v>
      </c>
      <c r="M1502" s="2" t="s">
        <v>160</v>
      </c>
      <c r="N1502" s="2" t="s">
        <v>160</v>
      </c>
      <c r="O1502" s="1">
        <v>83.333333333333002</v>
      </c>
      <c r="P1502" s="8">
        <v>16.666666666666998</v>
      </c>
    </row>
    <row r="1503" spans="4:16" x14ac:dyDescent="0.2">
      <c r="D1503" s="59"/>
      <c r="E1503" s="5" t="s">
        <v>84</v>
      </c>
      <c r="F1503" s="51" t="s">
        <v>624</v>
      </c>
      <c r="G1503" s="4">
        <v>15</v>
      </c>
      <c r="H1503" s="10">
        <v>46.666666666666998</v>
      </c>
      <c r="I1503" s="1">
        <v>26.666666666666998</v>
      </c>
      <c r="J1503" s="2" t="s">
        <v>160</v>
      </c>
      <c r="K1503" s="1">
        <v>26.666666666666998</v>
      </c>
      <c r="L1503" s="2" t="s">
        <v>160</v>
      </c>
      <c r="M1503" s="2" t="s">
        <v>160</v>
      </c>
      <c r="N1503" s="2" t="s">
        <v>160</v>
      </c>
      <c r="O1503" s="1">
        <v>73.333333333333002</v>
      </c>
      <c r="P1503" s="8">
        <v>26.666666666666998</v>
      </c>
    </row>
    <row r="1504" spans="4:16" x14ac:dyDescent="0.2">
      <c r="D1504" s="59"/>
      <c r="E1504" s="5" t="s">
        <v>85</v>
      </c>
      <c r="F1504" s="51" t="s">
        <v>624</v>
      </c>
      <c r="G1504" s="4">
        <v>5</v>
      </c>
      <c r="H1504" s="10">
        <v>40</v>
      </c>
      <c r="I1504" s="1">
        <v>40</v>
      </c>
      <c r="J1504" s="2" t="s">
        <v>160</v>
      </c>
      <c r="K1504" s="1">
        <v>20</v>
      </c>
      <c r="L1504" s="2" t="s">
        <v>160</v>
      </c>
      <c r="M1504" s="2" t="s">
        <v>160</v>
      </c>
      <c r="N1504" s="2" t="s">
        <v>160</v>
      </c>
      <c r="O1504" s="1">
        <v>80</v>
      </c>
      <c r="P1504" s="8">
        <v>20</v>
      </c>
    </row>
    <row r="1505" spans="4:16" x14ac:dyDescent="0.2">
      <c r="D1505" s="59"/>
      <c r="E1505" s="5" t="s">
        <v>86</v>
      </c>
      <c r="F1505" s="51" t="s">
        <v>623</v>
      </c>
      <c r="G1505" s="4">
        <v>87</v>
      </c>
      <c r="H1505" s="10">
        <v>42.528735632184002</v>
      </c>
      <c r="I1505" s="1">
        <v>22.988505747125998</v>
      </c>
      <c r="J1505" s="1">
        <v>4.5977011494250002</v>
      </c>
      <c r="K1505" s="1">
        <v>27.586206896552</v>
      </c>
      <c r="L1505" s="1">
        <v>1.149425287356</v>
      </c>
      <c r="M1505" s="1">
        <v>1.149425287356</v>
      </c>
      <c r="N1505" s="2" t="s">
        <v>160</v>
      </c>
      <c r="O1505" s="1">
        <v>65.517241379309993</v>
      </c>
      <c r="P1505" s="8">
        <v>32.183908045976999</v>
      </c>
    </row>
    <row r="1506" spans="4:16" ht="26" x14ac:dyDescent="0.2">
      <c r="D1506" s="59"/>
      <c r="E1506" s="5" t="s">
        <v>87</v>
      </c>
      <c r="F1506" s="51" t="s">
        <v>623</v>
      </c>
      <c r="G1506" s="4">
        <v>118</v>
      </c>
      <c r="H1506" s="10">
        <v>47.457627118643998</v>
      </c>
      <c r="I1506" s="1">
        <v>23.728813559321999</v>
      </c>
      <c r="J1506" s="1">
        <v>1.6949152542370001</v>
      </c>
      <c r="K1506" s="1">
        <v>26.271186440678001</v>
      </c>
      <c r="L1506" s="2" t="s">
        <v>160</v>
      </c>
      <c r="M1506" s="1">
        <v>0.84745762711899997</v>
      </c>
      <c r="N1506" s="2" t="s">
        <v>160</v>
      </c>
      <c r="O1506" s="1">
        <v>71.186440677966004</v>
      </c>
      <c r="P1506" s="8">
        <v>27.966101694915</v>
      </c>
    </row>
    <row r="1507" spans="4:16" x14ac:dyDescent="0.2">
      <c r="D1507" s="59"/>
      <c r="E1507" s="5" t="s">
        <v>36</v>
      </c>
      <c r="F1507" s="51" t="s">
        <v>624</v>
      </c>
      <c r="G1507" s="4">
        <v>47</v>
      </c>
      <c r="H1507" s="10">
        <v>40.425531914894002</v>
      </c>
      <c r="I1507" s="1">
        <v>25.531914893617</v>
      </c>
      <c r="J1507" s="2" t="s">
        <v>160</v>
      </c>
      <c r="K1507" s="1">
        <v>31.914893617021001</v>
      </c>
      <c r="L1507" s="1">
        <v>2.1276595744679998</v>
      </c>
      <c r="M1507" s="2" t="s">
        <v>160</v>
      </c>
      <c r="N1507" s="2" t="s">
        <v>160</v>
      </c>
      <c r="O1507" s="1">
        <v>65.957446808510994</v>
      </c>
      <c r="P1507" s="8">
        <v>31.914893617021001</v>
      </c>
    </row>
    <row r="1508" spans="4:16" ht="26" x14ac:dyDescent="0.2">
      <c r="D1508" s="59"/>
      <c r="E1508" s="5" t="s">
        <v>88</v>
      </c>
      <c r="F1508" s="51" t="s">
        <v>623</v>
      </c>
      <c r="G1508" s="4">
        <v>255</v>
      </c>
      <c r="H1508" s="10">
        <v>40</v>
      </c>
      <c r="I1508" s="1">
        <v>17.647058823529001</v>
      </c>
      <c r="J1508" s="1">
        <v>2.7450980392159998</v>
      </c>
      <c r="K1508" s="1">
        <v>35.686274509804001</v>
      </c>
      <c r="L1508" s="1">
        <v>1.9607843137250001</v>
      </c>
      <c r="M1508" s="1">
        <v>1.9607843137250001</v>
      </c>
      <c r="N1508" s="2" t="s">
        <v>160</v>
      </c>
      <c r="O1508" s="1">
        <v>57.647058823529001</v>
      </c>
      <c r="P1508" s="8">
        <v>38.431372549019997</v>
      </c>
    </row>
    <row r="1509" spans="4:16" x14ac:dyDescent="0.2">
      <c r="D1509" s="59"/>
      <c r="E1509" s="5" t="s">
        <v>89</v>
      </c>
      <c r="F1509" s="51" t="s">
        <v>623</v>
      </c>
      <c r="G1509" s="4">
        <v>434</v>
      </c>
      <c r="H1509" s="10">
        <v>29.953917050691</v>
      </c>
      <c r="I1509" s="1">
        <v>16.589861751152</v>
      </c>
      <c r="J1509" s="1">
        <v>5.0691244239630002</v>
      </c>
      <c r="K1509" s="1">
        <v>44.930875576037003</v>
      </c>
      <c r="L1509" s="1">
        <v>1.8433179723499999</v>
      </c>
      <c r="M1509" s="1">
        <v>1.6129032258060001</v>
      </c>
      <c r="N1509" s="2" t="s">
        <v>160</v>
      </c>
      <c r="O1509" s="1">
        <v>46.543778801842997</v>
      </c>
      <c r="P1509" s="8">
        <v>50</v>
      </c>
    </row>
    <row r="1510" spans="4:16" x14ac:dyDescent="0.2">
      <c r="D1510" s="59"/>
      <c r="E1510" s="5" t="s">
        <v>23</v>
      </c>
      <c r="F1510" s="51" t="s">
        <v>624</v>
      </c>
      <c r="G1510" s="4">
        <v>9</v>
      </c>
      <c r="H1510" s="10">
        <v>33.333333333333002</v>
      </c>
      <c r="I1510" s="2" t="s">
        <v>160</v>
      </c>
      <c r="J1510" s="1">
        <v>11.111111111111001</v>
      </c>
      <c r="K1510" s="1">
        <v>55.555555555555998</v>
      </c>
      <c r="L1510" s="2" t="s">
        <v>160</v>
      </c>
      <c r="M1510" s="2" t="s">
        <v>160</v>
      </c>
      <c r="N1510" s="2" t="s">
        <v>160</v>
      </c>
      <c r="O1510" s="1">
        <v>33.333333333333002</v>
      </c>
      <c r="P1510" s="8">
        <v>66.666666666666998</v>
      </c>
    </row>
    <row r="1511" spans="4:16" ht="26" x14ac:dyDescent="0.2">
      <c r="D1511" s="59"/>
      <c r="E1511" s="5" t="s">
        <v>90</v>
      </c>
      <c r="F1511" s="51" t="s">
        <v>623</v>
      </c>
      <c r="G1511" s="4">
        <v>345</v>
      </c>
      <c r="H1511" s="10">
        <v>46.666666666666998</v>
      </c>
      <c r="I1511" s="1">
        <v>22.028985507245999</v>
      </c>
      <c r="J1511" s="1">
        <v>2.6086956521740001</v>
      </c>
      <c r="K1511" s="1">
        <v>27.536231884058001</v>
      </c>
      <c r="L1511" s="1">
        <v>0.57971014492799999</v>
      </c>
      <c r="M1511" s="1">
        <v>0.57971014492799999</v>
      </c>
      <c r="N1511" s="2" t="s">
        <v>160</v>
      </c>
      <c r="O1511" s="1">
        <v>68.695652173913004</v>
      </c>
      <c r="P1511" s="8">
        <v>30.144927536232</v>
      </c>
    </row>
    <row r="1512" spans="4:16" ht="26" x14ac:dyDescent="0.2">
      <c r="D1512" s="58" t="s">
        <v>91</v>
      </c>
      <c r="E1512" s="7" t="s">
        <v>92</v>
      </c>
      <c r="F1512" s="50" t="s">
        <v>623</v>
      </c>
      <c r="G1512" s="6">
        <v>70</v>
      </c>
      <c r="H1512" s="14">
        <v>47.142857142856997</v>
      </c>
      <c r="I1512" s="3">
        <v>15.714285714286</v>
      </c>
      <c r="J1512" s="3">
        <v>5.7142857142860004</v>
      </c>
      <c r="K1512" s="3">
        <v>31.428571428571001</v>
      </c>
      <c r="L1512" s="9" t="s">
        <v>160</v>
      </c>
      <c r="M1512" s="9" t="s">
        <v>160</v>
      </c>
      <c r="N1512" s="9" t="s">
        <v>160</v>
      </c>
      <c r="O1512" s="3">
        <v>62.857142857143003</v>
      </c>
      <c r="P1512" s="13">
        <v>37.142857142856997</v>
      </c>
    </row>
    <row r="1513" spans="4:16" ht="39" x14ac:dyDescent="0.2">
      <c r="D1513" s="59"/>
      <c r="E1513" s="5" t="s">
        <v>93</v>
      </c>
      <c r="F1513" s="51" t="s">
        <v>623</v>
      </c>
      <c r="G1513" s="4">
        <v>430</v>
      </c>
      <c r="H1513" s="10">
        <v>42.558139534883999</v>
      </c>
      <c r="I1513" s="1">
        <v>21.162790697674001</v>
      </c>
      <c r="J1513" s="1">
        <v>3.720930232558</v>
      </c>
      <c r="K1513" s="1">
        <v>31.162790697674001</v>
      </c>
      <c r="L1513" s="1">
        <v>0.23255813953500001</v>
      </c>
      <c r="M1513" s="1">
        <v>1.1627906976739999</v>
      </c>
      <c r="N1513" s="2" t="s">
        <v>160</v>
      </c>
      <c r="O1513" s="1">
        <v>63.720930232557997</v>
      </c>
      <c r="P1513" s="8">
        <v>34.883720930232997</v>
      </c>
    </row>
    <row r="1514" spans="4:16" ht="39" x14ac:dyDescent="0.2">
      <c r="D1514" s="59"/>
      <c r="E1514" s="5" t="s">
        <v>94</v>
      </c>
      <c r="F1514" s="51" t="s">
        <v>623</v>
      </c>
      <c r="G1514" s="4">
        <v>824</v>
      </c>
      <c r="H1514" s="10">
        <v>37.257281553398002</v>
      </c>
      <c r="I1514" s="1">
        <v>19.174757281552999</v>
      </c>
      <c r="J1514" s="1">
        <v>3.7621359223300002</v>
      </c>
      <c r="K1514" s="1">
        <v>37.742718446601998</v>
      </c>
      <c r="L1514" s="1">
        <v>0.97087378640800004</v>
      </c>
      <c r="M1514" s="1">
        <v>1.0922330097090001</v>
      </c>
      <c r="N1514" s="2" t="s">
        <v>160</v>
      </c>
      <c r="O1514" s="1">
        <v>56.432038834951001</v>
      </c>
      <c r="P1514" s="8">
        <v>41.504854368932001</v>
      </c>
    </row>
    <row r="1515" spans="4:16" ht="39" x14ac:dyDescent="0.2">
      <c r="D1515" s="59"/>
      <c r="E1515" s="5" t="s">
        <v>95</v>
      </c>
      <c r="F1515" s="51" t="s">
        <v>623</v>
      </c>
      <c r="G1515" s="4">
        <v>593</v>
      </c>
      <c r="H1515" s="10">
        <v>39.291736930859997</v>
      </c>
      <c r="I1515" s="1">
        <v>21.922428330523001</v>
      </c>
      <c r="J1515" s="1">
        <v>3.8785834738620002</v>
      </c>
      <c r="K1515" s="1">
        <v>33.558178752107999</v>
      </c>
      <c r="L1515" s="1">
        <v>0.33726812816200002</v>
      </c>
      <c r="M1515" s="1">
        <v>1.0118043844860001</v>
      </c>
      <c r="N1515" s="2" t="s">
        <v>160</v>
      </c>
      <c r="O1515" s="1">
        <v>61.214165261383002</v>
      </c>
      <c r="P1515" s="8">
        <v>37.43676222597</v>
      </c>
    </row>
    <row r="1516" spans="4:16" ht="39" x14ac:dyDescent="0.2">
      <c r="D1516" s="59"/>
      <c r="E1516" s="5" t="s">
        <v>96</v>
      </c>
      <c r="F1516" s="51" t="s">
        <v>623</v>
      </c>
      <c r="G1516" s="4">
        <v>261</v>
      </c>
      <c r="H1516" s="10">
        <v>32.567049808428997</v>
      </c>
      <c r="I1516" s="1">
        <v>20.689655172414</v>
      </c>
      <c r="J1516" s="1">
        <v>3.065134099617</v>
      </c>
      <c r="K1516" s="1">
        <v>41.762452107279998</v>
      </c>
      <c r="L1516" s="1">
        <v>0.76628352490399998</v>
      </c>
      <c r="M1516" s="1">
        <v>1.149425287356</v>
      </c>
      <c r="N1516" s="2" t="s">
        <v>160</v>
      </c>
      <c r="O1516" s="1">
        <v>53.256704980842997</v>
      </c>
      <c r="P1516" s="8">
        <v>44.827586206897003</v>
      </c>
    </row>
    <row r="1517" spans="4:16" ht="39" x14ac:dyDescent="0.2">
      <c r="D1517" s="59"/>
      <c r="E1517" s="5" t="s">
        <v>97</v>
      </c>
      <c r="F1517" s="51" t="s">
        <v>623</v>
      </c>
      <c r="G1517" s="4">
        <v>63</v>
      </c>
      <c r="H1517" s="10">
        <v>47.619047619047997</v>
      </c>
      <c r="I1517" s="1">
        <v>22.222222222222001</v>
      </c>
      <c r="J1517" s="1">
        <v>1.587301587302</v>
      </c>
      <c r="K1517" s="1">
        <v>26.984126984126998</v>
      </c>
      <c r="L1517" s="1">
        <v>1.587301587302</v>
      </c>
      <c r="M1517" s="2" t="s">
        <v>160</v>
      </c>
      <c r="N1517" s="2" t="s">
        <v>160</v>
      </c>
      <c r="O1517" s="1">
        <v>69.841269841270005</v>
      </c>
      <c r="P1517" s="8">
        <v>28.571428571428999</v>
      </c>
    </row>
    <row r="1518" spans="4:16" ht="39" x14ac:dyDescent="0.2">
      <c r="D1518" s="59"/>
      <c r="E1518" s="5" t="s">
        <v>98</v>
      </c>
      <c r="F1518" s="51" t="s">
        <v>623</v>
      </c>
      <c r="G1518" s="4">
        <v>345</v>
      </c>
      <c r="H1518" s="10">
        <v>37.101449275362</v>
      </c>
      <c r="I1518" s="1">
        <v>22.318840579709999</v>
      </c>
      <c r="J1518" s="1">
        <v>2.898550724638</v>
      </c>
      <c r="K1518" s="1">
        <v>36.231884057971001</v>
      </c>
      <c r="L1518" s="1">
        <v>0.289855072464</v>
      </c>
      <c r="M1518" s="1">
        <v>1.1594202898549999</v>
      </c>
      <c r="N1518" s="2" t="s">
        <v>160</v>
      </c>
      <c r="O1518" s="1">
        <v>59.420289855071999</v>
      </c>
      <c r="P1518" s="8">
        <v>39.130434782609001</v>
      </c>
    </row>
    <row r="1519" spans="4:16" ht="39" x14ac:dyDescent="0.2">
      <c r="D1519" s="59"/>
      <c r="E1519" s="5" t="s">
        <v>99</v>
      </c>
      <c r="F1519" s="51" t="s">
        <v>623</v>
      </c>
      <c r="G1519" s="4">
        <v>202</v>
      </c>
      <c r="H1519" s="10">
        <v>40.594059405941003</v>
      </c>
      <c r="I1519" s="1">
        <v>24.257425742574</v>
      </c>
      <c r="J1519" s="1">
        <v>1.9801980198019999</v>
      </c>
      <c r="K1519" s="1">
        <v>31.683168316831999</v>
      </c>
      <c r="L1519" s="2" t="s">
        <v>160</v>
      </c>
      <c r="M1519" s="1">
        <v>1.485148514851</v>
      </c>
      <c r="N1519" s="2" t="s">
        <v>160</v>
      </c>
      <c r="O1519" s="1">
        <v>64.851485148514996</v>
      </c>
      <c r="P1519" s="8">
        <v>33.663366336633999</v>
      </c>
    </row>
    <row r="1520" spans="4:16" x14ac:dyDescent="0.2">
      <c r="D1520" s="59"/>
      <c r="E1520" s="5" t="s">
        <v>100</v>
      </c>
      <c r="F1520" s="51" t="s">
        <v>623</v>
      </c>
      <c r="G1520" s="4">
        <v>143</v>
      </c>
      <c r="H1520" s="10">
        <v>40.559440559441001</v>
      </c>
      <c r="I1520" s="1">
        <v>12.587412587413001</v>
      </c>
      <c r="J1520" s="1">
        <v>2.797202797203</v>
      </c>
      <c r="K1520" s="1">
        <v>36.363636363635997</v>
      </c>
      <c r="L1520" s="1">
        <v>4.8951048951049998</v>
      </c>
      <c r="M1520" s="1">
        <v>2.797202797203</v>
      </c>
      <c r="N1520" s="2" t="s">
        <v>160</v>
      </c>
      <c r="O1520" s="1">
        <v>53.146853146852997</v>
      </c>
      <c r="P1520" s="8">
        <v>39.160839160838997</v>
      </c>
    </row>
    <row r="1521" spans="4:16" x14ac:dyDescent="0.2">
      <c r="D1521" s="59"/>
      <c r="E1521" s="5" t="s">
        <v>23</v>
      </c>
      <c r="F1521" s="51" t="s">
        <v>624</v>
      </c>
      <c r="G1521" s="4">
        <v>5</v>
      </c>
      <c r="H1521" s="17" t="s">
        <v>160</v>
      </c>
      <c r="I1521" s="1">
        <v>40</v>
      </c>
      <c r="J1521" s="1">
        <v>20</v>
      </c>
      <c r="K1521" s="1">
        <v>40</v>
      </c>
      <c r="L1521" s="2" t="s">
        <v>160</v>
      </c>
      <c r="M1521" s="2" t="s">
        <v>160</v>
      </c>
      <c r="N1521" s="2" t="s">
        <v>160</v>
      </c>
      <c r="O1521" s="1">
        <v>40</v>
      </c>
      <c r="P1521" s="8">
        <v>60</v>
      </c>
    </row>
    <row r="1522" spans="4:16" ht="26" x14ac:dyDescent="0.2">
      <c r="D1522" s="59"/>
      <c r="E1522" s="5" t="s">
        <v>101</v>
      </c>
      <c r="F1522" s="51" t="s">
        <v>623</v>
      </c>
      <c r="G1522" s="4">
        <v>883</v>
      </c>
      <c r="H1522" s="10">
        <v>38.165345413364001</v>
      </c>
      <c r="I1522" s="1">
        <v>19.365798414495998</v>
      </c>
      <c r="J1522" s="1">
        <v>3.7372593431480001</v>
      </c>
      <c r="K1522" s="1">
        <v>36.693091732729002</v>
      </c>
      <c r="L1522" s="1">
        <v>0.90600226500600001</v>
      </c>
      <c r="M1522" s="1">
        <v>1.132502831257</v>
      </c>
      <c r="N1522" s="2" t="s">
        <v>160</v>
      </c>
      <c r="O1522" s="1">
        <v>57.531143827859999</v>
      </c>
      <c r="P1522" s="8">
        <v>40.430351075878001</v>
      </c>
    </row>
    <row r="1523" spans="4:16" ht="26" x14ac:dyDescent="0.2">
      <c r="D1523" s="59"/>
      <c r="E1523" s="5" t="s">
        <v>102</v>
      </c>
      <c r="F1523" s="51" t="s">
        <v>623</v>
      </c>
      <c r="G1523" s="4">
        <v>453</v>
      </c>
      <c r="H1523" s="10">
        <v>37.527593818984997</v>
      </c>
      <c r="I1523" s="1">
        <v>21.854304635761999</v>
      </c>
      <c r="J1523" s="1">
        <v>3.0905077262690002</v>
      </c>
      <c r="K1523" s="1">
        <v>35.982339955850001</v>
      </c>
      <c r="L1523" s="1">
        <v>0.66225165562900001</v>
      </c>
      <c r="M1523" s="1">
        <v>0.883002207506</v>
      </c>
      <c r="N1523" s="2" t="s">
        <v>160</v>
      </c>
      <c r="O1523" s="1">
        <v>59.381898454746</v>
      </c>
      <c r="P1523" s="8">
        <v>39.072847682118997</v>
      </c>
    </row>
    <row r="1524" spans="4:16" x14ac:dyDescent="0.2">
      <c r="D1524" s="58" t="s">
        <v>103</v>
      </c>
      <c r="E1524" s="7" t="s">
        <v>104</v>
      </c>
      <c r="F1524" s="50" t="s">
        <v>623</v>
      </c>
      <c r="G1524" s="6">
        <v>265</v>
      </c>
      <c r="H1524" s="14">
        <v>41.886792452830001</v>
      </c>
      <c r="I1524" s="3">
        <v>18.867924528302002</v>
      </c>
      <c r="J1524" s="3">
        <v>3.396226415094</v>
      </c>
      <c r="K1524" s="3">
        <v>33.584905660376997</v>
      </c>
      <c r="L1524" s="3">
        <v>1.1320754716979999</v>
      </c>
      <c r="M1524" s="3">
        <v>1.1320754716979999</v>
      </c>
      <c r="N1524" s="9" t="s">
        <v>160</v>
      </c>
      <c r="O1524" s="3">
        <v>60.754716981131999</v>
      </c>
      <c r="P1524" s="13">
        <v>36.981132075471997</v>
      </c>
    </row>
    <row r="1525" spans="4:16" x14ac:dyDescent="0.2">
      <c r="D1525" s="59"/>
      <c r="E1525" s="5" t="s">
        <v>105</v>
      </c>
      <c r="F1525" s="51" t="s">
        <v>623</v>
      </c>
      <c r="G1525" s="4">
        <v>314</v>
      </c>
      <c r="H1525" s="10">
        <v>39.808917197451997</v>
      </c>
      <c r="I1525" s="1">
        <v>18.789808917197</v>
      </c>
      <c r="J1525" s="1">
        <v>3.5031847133760001</v>
      </c>
      <c r="K1525" s="1">
        <v>35.031847133757999</v>
      </c>
      <c r="L1525" s="1">
        <v>0.95541401273899995</v>
      </c>
      <c r="M1525" s="1">
        <v>1.9108280254779999</v>
      </c>
      <c r="N1525" s="2" t="s">
        <v>160</v>
      </c>
      <c r="O1525" s="1">
        <v>58.598726114649999</v>
      </c>
      <c r="P1525" s="8">
        <v>38.535031847134</v>
      </c>
    </row>
    <row r="1526" spans="4:16" x14ac:dyDescent="0.2">
      <c r="D1526" s="59"/>
      <c r="E1526" s="5" t="s">
        <v>106</v>
      </c>
      <c r="F1526" s="51" t="s">
        <v>623</v>
      </c>
      <c r="G1526" s="4">
        <v>333</v>
      </c>
      <c r="H1526" s="10">
        <v>36.636636636637</v>
      </c>
      <c r="I1526" s="1">
        <v>18.918918918919001</v>
      </c>
      <c r="J1526" s="1">
        <v>3.9039039039040002</v>
      </c>
      <c r="K1526" s="1">
        <v>37.837837837838002</v>
      </c>
      <c r="L1526" s="1">
        <v>2.1021021021020001</v>
      </c>
      <c r="M1526" s="1">
        <v>0.60060060060099996</v>
      </c>
      <c r="N1526" s="2" t="s">
        <v>160</v>
      </c>
      <c r="O1526" s="1">
        <v>55.555555555555998</v>
      </c>
      <c r="P1526" s="8">
        <v>41.741741741741997</v>
      </c>
    </row>
    <row r="1527" spans="4:16" x14ac:dyDescent="0.2">
      <c r="D1527" s="59"/>
      <c r="E1527" s="5" t="s">
        <v>107</v>
      </c>
      <c r="F1527" s="51" t="s">
        <v>623</v>
      </c>
      <c r="G1527" s="4">
        <v>108</v>
      </c>
      <c r="H1527" s="10">
        <v>32.407407407407</v>
      </c>
      <c r="I1527" s="1">
        <v>16.666666666666998</v>
      </c>
      <c r="J1527" s="1">
        <v>5.5555555555560003</v>
      </c>
      <c r="K1527" s="1">
        <v>42.592592592593</v>
      </c>
      <c r="L1527" s="1">
        <v>0.92592592592599998</v>
      </c>
      <c r="M1527" s="1">
        <v>1.851851851852</v>
      </c>
      <c r="N1527" s="2" t="s">
        <v>160</v>
      </c>
      <c r="O1527" s="1">
        <v>49.074074074073998</v>
      </c>
      <c r="P1527" s="8">
        <v>48.148148148148003</v>
      </c>
    </row>
    <row r="1528" spans="4:16" x14ac:dyDescent="0.2">
      <c r="D1528" s="59"/>
      <c r="E1528" s="5" t="s">
        <v>108</v>
      </c>
      <c r="F1528" s="51" t="s">
        <v>624</v>
      </c>
      <c r="G1528" s="4">
        <v>21</v>
      </c>
      <c r="H1528" s="10">
        <v>14.285714285714</v>
      </c>
      <c r="I1528" s="1">
        <v>9.5238095238099998</v>
      </c>
      <c r="J1528" s="2" t="s">
        <v>160</v>
      </c>
      <c r="K1528" s="1">
        <v>71.428571428571004</v>
      </c>
      <c r="L1528" s="1">
        <v>4.7619047619049999</v>
      </c>
      <c r="M1528" s="2" t="s">
        <v>160</v>
      </c>
      <c r="N1528" s="2" t="s">
        <v>160</v>
      </c>
      <c r="O1528" s="1">
        <v>23.809523809523998</v>
      </c>
      <c r="P1528" s="8">
        <v>71.428571428571004</v>
      </c>
    </row>
    <row r="1529" spans="4:16" x14ac:dyDescent="0.2">
      <c r="D1529" s="59"/>
      <c r="E1529" s="5" t="s">
        <v>23</v>
      </c>
      <c r="F1529" s="51" t="s">
        <v>624</v>
      </c>
      <c r="G1529" s="4">
        <v>2</v>
      </c>
      <c r="H1529" s="17" t="s">
        <v>160</v>
      </c>
      <c r="I1529" s="1">
        <v>50</v>
      </c>
      <c r="J1529" s="2" t="s">
        <v>160</v>
      </c>
      <c r="K1529" s="2" t="s">
        <v>160</v>
      </c>
      <c r="L1529" s="2" t="s">
        <v>160</v>
      </c>
      <c r="M1529" s="1">
        <v>50</v>
      </c>
      <c r="N1529" s="2" t="s">
        <v>160</v>
      </c>
      <c r="O1529" s="1">
        <v>50</v>
      </c>
      <c r="P1529" s="15" t="s">
        <v>160</v>
      </c>
    </row>
    <row r="1530" spans="4:16" x14ac:dyDescent="0.2">
      <c r="D1530" s="59"/>
      <c r="E1530" s="5" t="s">
        <v>109</v>
      </c>
      <c r="F1530" s="51" t="s">
        <v>623</v>
      </c>
      <c r="G1530" s="4">
        <v>579</v>
      </c>
      <c r="H1530" s="10">
        <v>40.759930915371001</v>
      </c>
      <c r="I1530" s="1">
        <v>18.825561312607999</v>
      </c>
      <c r="J1530" s="1">
        <v>3.454231433506</v>
      </c>
      <c r="K1530" s="1">
        <v>34.369602763384997</v>
      </c>
      <c r="L1530" s="1">
        <v>1.0362694300519999</v>
      </c>
      <c r="M1530" s="1">
        <v>1.554404145078</v>
      </c>
      <c r="N1530" s="2" t="s">
        <v>160</v>
      </c>
      <c r="O1530" s="1">
        <v>59.585492227979003</v>
      </c>
      <c r="P1530" s="8">
        <v>37.823834196890999</v>
      </c>
    </row>
    <row r="1531" spans="4:16" x14ac:dyDescent="0.2">
      <c r="D1531" s="59"/>
      <c r="E1531" s="5" t="s">
        <v>110</v>
      </c>
      <c r="F1531" s="51" t="s">
        <v>623</v>
      </c>
      <c r="G1531" s="4">
        <v>129</v>
      </c>
      <c r="H1531" s="10">
        <v>29.457364341085</v>
      </c>
      <c r="I1531" s="1">
        <v>15.503875968992</v>
      </c>
      <c r="J1531" s="1">
        <v>4.6511627906979998</v>
      </c>
      <c r="K1531" s="1">
        <v>47.286821705426</v>
      </c>
      <c r="L1531" s="1">
        <v>1.550387596899</v>
      </c>
      <c r="M1531" s="1">
        <v>1.550387596899</v>
      </c>
      <c r="N1531" s="2" t="s">
        <v>160</v>
      </c>
      <c r="O1531" s="1">
        <v>44.961240310077997</v>
      </c>
      <c r="P1531" s="8">
        <v>51.937984496124002</v>
      </c>
    </row>
    <row r="1532" spans="4:16" x14ac:dyDescent="0.2">
      <c r="D1532" s="58" t="s">
        <v>111</v>
      </c>
      <c r="E1532" s="7" t="s">
        <v>112</v>
      </c>
      <c r="F1532" s="50" t="s">
        <v>623</v>
      </c>
      <c r="G1532" s="6">
        <v>192</v>
      </c>
      <c r="H1532" s="14">
        <v>38.541666666666998</v>
      </c>
      <c r="I1532" s="3">
        <v>20.833333333333002</v>
      </c>
      <c r="J1532" s="3">
        <v>3.125</v>
      </c>
      <c r="K1532" s="3">
        <v>34.895833333333002</v>
      </c>
      <c r="L1532" s="9" t="s">
        <v>160</v>
      </c>
      <c r="M1532" s="3">
        <v>2.604166666667</v>
      </c>
      <c r="N1532" s="9" t="s">
        <v>160</v>
      </c>
      <c r="O1532" s="3">
        <v>59.375</v>
      </c>
      <c r="P1532" s="13">
        <v>38.020833333333002</v>
      </c>
    </row>
    <row r="1533" spans="4:16" ht="26" x14ac:dyDescent="0.2">
      <c r="D1533" s="59"/>
      <c r="E1533" s="5" t="s">
        <v>113</v>
      </c>
      <c r="F1533" s="51" t="s">
        <v>623</v>
      </c>
      <c r="G1533" s="4">
        <v>149</v>
      </c>
      <c r="H1533" s="10">
        <v>38.255033557047</v>
      </c>
      <c r="I1533" s="1">
        <v>20.134228187919</v>
      </c>
      <c r="J1533" s="1">
        <v>5.3691275167789998</v>
      </c>
      <c r="K1533" s="1">
        <v>36.241610738254998</v>
      </c>
      <c r="L1533" s="2" t="s">
        <v>160</v>
      </c>
      <c r="M1533" s="2" t="s">
        <v>160</v>
      </c>
      <c r="N1533" s="2" t="s">
        <v>160</v>
      </c>
      <c r="O1533" s="1">
        <v>58.389261744965999</v>
      </c>
      <c r="P1533" s="8">
        <v>41.610738255034001</v>
      </c>
    </row>
    <row r="1534" spans="4:16" x14ac:dyDescent="0.2">
      <c r="D1534" s="59"/>
      <c r="E1534" s="5" t="s">
        <v>114</v>
      </c>
      <c r="F1534" s="51" t="s">
        <v>623</v>
      </c>
      <c r="G1534" s="4">
        <v>530</v>
      </c>
      <c r="H1534" s="10">
        <v>39.622641509433997</v>
      </c>
      <c r="I1534" s="1">
        <v>19.433962264150999</v>
      </c>
      <c r="J1534" s="1">
        <v>4.5283018867919997</v>
      </c>
      <c r="K1534" s="1">
        <v>34.150943396225998</v>
      </c>
      <c r="L1534" s="1">
        <v>1.1320754716979999</v>
      </c>
      <c r="M1534" s="1">
        <v>1.1320754716979999</v>
      </c>
      <c r="N1534" s="2" t="s">
        <v>160</v>
      </c>
      <c r="O1534" s="1">
        <v>59.056603773585003</v>
      </c>
      <c r="P1534" s="8">
        <v>38.679245283019</v>
      </c>
    </row>
    <row r="1535" spans="4:16" x14ac:dyDescent="0.2">
      <c r="D1535" s="59"/>
      <c r="E1535" s="5" t="s">
        <v>115</v>
      </c>
      <c r="F1535" s="51" t="s">
        <v>623</v>
      </c>
      <c r="G1535" s="4">
        <v>225</v>
      </c>
      <c r="H1535" s="10">
        <v>41.777777777777999</v>
      </c>
      <c r="I1535" s="1">
        <v>24.888888888888999</v>
      </c>
      <c r="J1535" s="1">
        <v>4</v>
      </c>
      <c r="K1535" s="1">
        <v>29.333333333333002</v>
      </c>
      <c r="L1535" s="2" t="s">
        <v>160</v>
      </c>
      <c r="M1535" s="2" t="s">
        <v>160</v>
      </c>
      <c r="N1535" s="2" t="s">
        <v>160</v>
      </c>
      <c r="O1535" s="1">
        <v>66.666666666666998</v>
      </c>
      <c r="P1535" s="8">
        <v>33.333333333333002</v>
      </c>
    </row>
    <row r="1536" spans="4:16" x14ac:dyDescent="0.2">
      <c r="D1536" s="59"/>
      <c r="E1536" s="5" t="s">
        <v>116</v>
      </c>
      <c r="F1536" s="51" t="s">
        <v>623</v>
      </c>
      <c r="G1536" s="4">
        <v>467</v>
      </c>
      <c r="H1536" s="10">
        <v>46.466809421842001</v>
      </c>
      <c r="I1536" s="1">
        <v>20.556745182013</v>
      </c>
      <c r="J1536" s="1">
        <v>3.2119914346899998</v>
      </c>
      <c r="K1536" s="1">
        <v>28.907922912206001</v>
      </c>
      <c r="L1536" s="2" t="s">
        <v>160</v>
      </c>
      <c r="M1536" s="1">
        <v>0.85653104925099999</v>
      </c>
      <c r="N1536" s="2" t="s">
        <v>160</v>
      </c>
      <c r="O1536" s="1">
        <v>67.023554603853995</v>
      </c>
      <c r="P1536" s="8">
        <v>32.119914346895001</v>
      </c>
    </row>
    <row r="1537" spans="4:16" ht="26" x14ac:dyDescent="0.2">
      <c r="D1537" s="59"/>
      <c r="E1537" s="5" t="s">
        <v>117</v>
      </c>
      <c r="F1537" s="51" t="s">
        <v>623</v>
      </c>
      <c r="G1537" s="4">
        <v>732</v>
      </c>
      <c r="H1537" s="10">
        <v>39.754098360656002</v>
      </c>
      <c r="I1537" s="1">
        <v>19.262295081967</v>
      </c>
      <c r="J1537" s="1">
        <v>3.688524590164</v>
      </c>
      <c r="K1537" s="1">
        <v>34.699453551913003</v>
      </c>
      <c r="L1537" s="1">
        <v>1.502732240437</v>
      </c>
      <c r="M1537" s="1">
        <v>1.0928961748629999</v>
      </c>
      <c r="N1537" s="2" t="s">
        <v>160</v>
      </c>
      <c r="O1537" s="1">
        <v>59.016393442622999</v>
      </c>
      <c r="P1537" s="8">
        <v>38.387978142077003</v>
      </c>
    </row>
    <row r="1538" spans="4:16" ht="26" x14ac:dyDescent="0.2">
      <c r="D1538" s="59"/>
      <c r="E1538" s="5" t="s">
        <v>118</v>
      </c>
      <c r="F1538" s="51" t="s">
        <v>623</v>
      </c>
      <c r="G1538" s="4">
        <v>662</v>
      </c>
      <c r="H1538" s="10">
        <v>37.613293051360003</v>
      </c>
      <c r="I1538" s="1">
        <v>21.903323262840001</v>
      </c>
      <c r="J1538" s="1">
        <v>3.1722054380659999</v>
      </c>
      <c r="K1538" s="1">
        <v>35.498489425982001</v>
      </c>
      <c r="L1538" s="1">
        <v>1.2084592145019999</v>
      </c>
      <c r="M1538" s="1">
        <v>0.60422960725099994</v>
      </c>
      <c r="N1538" s="2" t="s">
        <v>160</v>
      </c>
      <c r="O1538" s="1">
        <v>59.516616314198998</v>
      </c>
      <c r="P1538" s="8">
        <v>38.670694864048002</v>
      </c>
    </row>
    <row r="1539" spans="4:16" ht="26" x14ac:dyDescent="0.2">
      <c r="D1539" s="59"/>
      <c r="E1539" s="5" t="s">
        <v>119</v>
      </c>
      <c r="F1539" s="51" t="s">
        <v>623</v>
      </c>
      <c r="G1539" s="4">
        <v>471</v>
      </c>
      <c r="H1539" s="10">
        <v>35.244161358810999</v>
      </c>
      <c r="I1539" s="1">
        <v>18.259023354564999</v>
      </c>
      <c r="J1539" s="1">
        <v>4.0339702760079996</v>
      </c>
      <c r="K1539" s="1">
        <v>39.065817409765998</v>
      </c>
      <c r="L1539" s="1">
        <v>1.4861995753720001</v>
      </c>
      <c r="M1539" s="1">
        <v>1.9108280254779999</v>
      </c>
      <c r="N1539" s="2" t="s">
        <v>160</v>
      </c>
      <c r="O1539" s="1">
        <v>53.503184713376001</v>
      </c>
      <c r="P1539" s="8">
        <v>43.099787685774999</v>
      </c>
    </row>
    <row r="1540" spans="4:16" ht="26" x14ac:dyDescent="0.2">
      <c r="D1540" s="59"/>
      <c r="E1540" s="5" t="s">
        <v>120</v>
      </c>
      <c r="F1540" s="51" t="s">
        <v>623</v>
      </c>
      <c r="G1540" s="4">
        <v>165</v>
      </c>
      <c r="H1540" s="10">
        <v>46.060606060605998</v>
      </c>
      <c r="I1540" s="1">
        <v>21.818181818182001</v>
      </c>
      <c r="J1540" s="1">
        <v>3.636363636364</v>
      </c>
      <c r="K1540" s="1">
        <v>27.272727272727</v>
      </c>
      <c r="L1540" s="1">
        <v>0.60606060606099998</v>
      </c>
      <c r="M1540" s="1">
        <v>0.60606060606099998</v>
      </c>
      <c r="N1540" s="2" t="s">
        <v>160</v>
      </c>
      <c r="O1540" s="1">
        <v>67.878787878788003</v>
      </c>
      <c r="P1540" s="8">
        <v>30.909090909090999</v>
      </c>
    </row>
    <row r="1541" spans="4:16" x14ac:dyDescent="0.2">
      <c r="D1541" s="59"/>
      <c r="E1541" s="5" t="s">
        <v>121</v>
      </c>
      <c r="F1541" s="51" t="s">
        <v>623</v>
      </c>
      <c r="G1541" s="4">
        <v>553</v>
      </c>
      <c r="H1541" s="10">
        <v>39.963833634719997</v>
      </c>
      <c r="I1541" s="1">
        <v>21.157323688969001</v>
      </c>
      <c r="J1541" s="1">
        <v>3.4358047016270001</v>
      </c>
      <c r="K1541" s="1">
        <v>34.358047016275002</v>
      </c>
      <c r="L1541" s="1">
        <v>0.361663652803</v>
      </c>
      <c r="M1541" s="1">
        <v>0.723327305606</v>
      </c>
      <c r="N1541" s="2" t="s">
        <v>160</v>
      </c>
      <c r="O1541" s="1">
        <v>61.121157323688998</v>
      </c>
      <c r="P1541" s="8">
        <v>37.793851717902001</v>
      </c>
    </row>
    <row r="1542" spans="4:16" x14ac:dyDescent="0.2">
      <c r="D1542" s="59"/>
      <c r="E1542" s="5" t="s">
        <v>122</v>
      </c>
      <c r="F1542" s="51" t="s">
        <v>623</v>
      </c>
      <c r="G1542" s="4">
        <v>471</v>
      </c>
      <c r="H1542" s="10">
        <v>37.154989384289003</v>
      </c>
      <c r="I1542" s="1">
        <v>21.443736730361</v>
      </c>
      <c r="J1542" s="1">
        <v>4.6709129511679999</v>
      </c>
      <c r="K1542" s="1">
        <v>34.819532908705</v>
      </c>
      <c r="L1542" s="1">
        <v>0.84925690021199995</v>
      </c>
      <c r="M1542" s="1">
        <v>1.061571125265</v>
      </c>
      <c r="N1542" s="2" t="s">
        <v>160</v>
      </c>
      <c r="O1542" s="1">
        <v>58.598726114649999</v>
      </c>
      <c r="P1542" s="8">
        <v>39.490445859872999</v>
      </c>
    </row>
    <row r="1543" spans="4:16" x14ac:dyDescent="0.2">
      <c r="D1543" s="59"/>
      <c r="E1543" s="5" t="s">
        <v>123</v>
      </c>
      <c r="F1543" s="51" t="s">
        <v>623</v>
      </c>
      <c r="G1543" s="4">
        <v>275</v>
      </c>
      <c r="H1543" s="10">
        <v>38.909090909090999</v>
      </c>
      <c r="I1543" s="1">
        <v>20</v>
      </c>
      <c r="J1543" s="1">
        <v>2.9090909090910002</v>
      </c>
      <c r="K1543" s="1">
        <v>36.363636363635997</v>
      </c>
      <c r="L1543" s="1">
        <v>0.36363636363599999</v>
      </c>
      <c r="M1543" s="1">
        <v>1.4545454545450001</v>
      </c>
      <c r="N1543" s="2" t="s">
        <v>160</v>
      </c>
      <c r="O1543" s="1">
        <v>58.909090909090999</v>
      </c>
      <c r="P1543" s="8">
        <v>39.272727272727003</v>
      </c>
    </row>
    <row r="1544" spans="4:16" x14ac:dyDescent="0.2">
      <c r="D1544" s="59"/>
      <c r="E1544" s="5" t="s">
        <v>124</v>
      </c>
      <c r="F1544" s="51" t="s">
        <v>623</v>
      </c>
      <c r="G1544" s="4">
        <v>647</v>
      </c>
      <c r="H1544" s="10">
        <v>38.176197836166999</v>
      </c>
      <c r="I1544" s="1">
        <v>20.247295208655</v>
      </c>
      <c r="J1544" s="1">
        <v>3.70942812983</v>
      </c>
      <c r="K1544" s="1">
        <v>35.394126738794</v>
      </c>
      <c r="L1544" s="1">
        <v>1.2364760432769999</v>
      </c>
      <c r="M1544" s="1">
        <v>1.2364760432769999</v>
      </c>
      <c r="N1544" s="2" t="s">
        <v>160</v>
      </c>
      <c r="O1544" s="1">
        <v>58.423493044822003</v>
      </c>
      <c r="P1544" s="8">
        <v>39.103554868624002</v>
      </c>
    </row>
    <row r="1545" spans="4:16" x14ac:dyDescent="0.2">
      <c r="D1545" s="59"/>
      <c r="E1545" s="5" t="s">
        <v>125</v>
      </c>
      <c r="F1545" s="51" t="s">
        <v>623</v>
      </c>
      <c r="G1545" s="4">
        <v>249</v>
      </c>
      <c r="H1545" s="10">
        <v>42.971887550200996</v>
      </c>
      <c r="I1545" s="1">
        <v>20.883534136546</v>
      </c>
      <c r="J1545" s="1">
        <v>4.4176706827309999</v>
      </c>
      <c r="K1545" s="1">
        <v>30.923694779116001</v>
      </c>
      <c r="L1545" s="2" t="s">
        <v>160</v>
      </c>
      <c r="M1545" s="1">
        <v>0.80321285140599996</v>
      </c>
      <c r="N1545" s="2" t="s">
        <v>160</v>
      </c>
      <c r="O1545" s="1">
        <v>63.855421686747</v>
      </c>
      <c r="P1545" s="8">
        <v>35.341365461846998</v>
      </c>
    </row>
    <row r="1546" spans="4:16" x14ac:dyDescent="0.2">
      <c r="D1546" s="59"/>
      <c r="E1546" s="5" t="s">
        <v>126</v>
      </c>
      <c r="F1546" s="51" t="s">
        <v>623</v>
      </c>
      <c r="G1546" s="4">
        <v>279</v>
      </c>
      <c r="H1546" s="10">
        <v>36.559139784945998</v>
      </c>
      <c r="I1546" s="1">
        <v>20.071684587814001</v>
      </c>
      <c r="J1546" s="1">
        <v>5.73476702509</v>
      </c>
      <c r="K1546" s="1">
        <v>35.842293906809999</v>
      </c>
      <c r="L1546" s="1">
        <v>0.71684587813599998</v>
      </c>
      <c r="M1546" s="1">
        <v>1.0752688172039999</v>
      </c>
      <c r="N1546" s="2" t="s">
        <v>160</v>
      </c>
      <c r="O1546" s="1">
        <v>56.630824372760003</v>
      </c>
      <c r="P1546" s="8">
        <v>41.5770609319</v>
      </c>
    </row>
    <row r="1547" spans="4:16" ht="26" x14ac:dyDescent="0.2">
      <c r="D1547" s="59"/>
      <c r="E1547" s="5" t="s">
        <v>127</v>
      </c>
      <c r="F1547" s="51" t="s">
        <v>623</v>
      </c>
      <c r="G1547" s="4">
        <v>195</v>
      </c>
      <c r="H1547" s="10">
        <v>45.128205128205003</v>
      </c>
      <c r="I1547" s="1">
        <v>19.487179487178999</v>
      </c>
      <c r="J1547" s="1">
        <v>6.1538461538459996</v>
      </c>
      <c r="K1547" s="1">
        <v>28.205128205127998</v>
      </c>
      <c r="L1547" s="2" t="s">
        <v>160</v>
      </c>
      <c r="M1547" s="1">
        <v>1.025641025641</v>
      </c>
      <c r="N1547" s="2" t="s">
        <v>160</v>
      </c>
      <c r="O1547" s="1">
        <v>64.615384615384997</v>
      </c>
      <c r="P1547" s="8">
        <v>34.358974358974002</v>
      </c>
    </row>
    <row r="1548" spans="4:16" x14ac:dyDescent="0.2">
      <c r="D1548" s="59"/>
      <c r="E1548" s="5" t="s">
        <v>36</v>
      </c>
      <c r="F1548" s="51" t="s">
        <v>624</v>
      </c>
      <c r="G1548" s="4">
        <v>24</v>
      </c>
      <c r="H1548" s="10">
        <v>58.333333333333002</v>
      </c>
      <c r="I1548" s="1">
        <v>16.666666666666998</v>
      </c>
      <c r="J1548" s="2" t="s">
        <v>160</v>
      </c>
      <c r="K1548" s="1">
        <v>25</v>
      </c>
      <c r="L1548" s="2" t="s">
        <v>160</v>
      </c>
      <c r="M1548" s="2" t="s">
        <v>160</v>
      </c>
      <c r="N1548" s="2" t="s">
        <v>160</v>
      </c>
      <c r="O1548" s="1">
        <v>75</v>
      </c>
      <c r="P1548" s="8">
        <v>25</v>
      </c>
    </row>
    <row r="1549" spans="4:16" x14ac:dyDescent="0.2">
      <c r="D1549" s="59"/>
      <c r="E1549" s="5" t="s">
        <v>128</v>
      </c>
      <c r="F1549" s="51" t="s">
        <v>624</v>
      </c>
      <c r="G1549" s="4">
        <v>14</v>
      </c>
      <c r="H1549" s="10">
        <v>42.857142857143003</v>
      </c>
      <c r="I1549" s="1">
        <v>7.1428571428570002</v>
      </c>
      <c r="J1549" s="1">
        <v>14.285714285714</v>
      </c>
      <c r="K1549" s="1">
        <v>35.714285714286</v>
      </c>
      <c r="L1549" s="2" t="s">
        <v>160</v>
      </c>
      <c r="M1549" s="2" t="s">
        <v>160</v>
      </c>
      <c r="N1549" s="2" t="s">
        <v>160</v>
      </c>
      <c r="O1549" s="1">
        <v>50</v>
      </c>
      <c r="P1549" s="8">
        <v>50</v>
      </c>
    </row>
    <row r="1550" spans="4:16" x14ac:dyDescent="0.2">
      <c r="D1550" s="59"/>
      <c r="E1550" s="5" t="s">
        <v>23</v>
      </c>
      <c r="F1550" s="51" t="s">
        <v>624</v>
      </c>
      <c r="G1550" s="4">
        <v>4</v>
      </c>
      <c r="H1550" s="17" t="s">
        <v>160</v>
      </c>
      <c r="I1550" s="1">
        <v>50</v>
      </c>
      <c r="J1550" s="2" t="s">
        <v>160</v>
      </c>
      <c r="K1550" s="1">
        <v>50</v>
      </c>
      <c r="L1550" s="2" t="s">
        <v>160</v>
      </c>
      <c r="M1550" s="2" t="s">
        <v>160</v>
      </c>
      <c r="N1550" s="2" t="s">
        <v>160</v>
      </c>
      <c r="O1550" s="1">
        <v>50</v>
      </c>
      <c r="P1550" s="8">
        <v>50</v>
      </c>
    </row>
    <row r="1551" spans="4:16" x14ac:dyDescent="0.2">
      <c r="D1551" s="58" t="s">
        <v>129</v>
      </c>
      <c r="E1551" s="7" t="s">
        <v>130</v>
      </c>
      <c r="F1551" s="50" t="s">
        <v>623</v>
      </c>
      <c r="G1551" s="6">
        <v>544</v>
      </c>
      <c r="H1551" s="14">
        <v>42.830882352941003</v>
      </c>
      <c r="I1551" s="3">
        <v>19.669117647059</v>
      </c>
      <c r="J1551" s="3">
        <v>4.227941176471</v>
      </c>
      <c r="K1551" s="3">
        <v>31.066176470588001</v>
      </c>
      <c r="L1551" s="3">
        <v>1.286764705882</v>
      </c>
      <c r="M1551" s="3">
        <v>0.91911764705900001</v>
      </c>
      <c r="N1551" s="9" t="s">
        <v>160</v>
      </c>
      <c r="O1551" s="3">
        <v>62.5</v>
      </c>
      <c r="P1551" s="13">
        <v>35.294117647058997</v>
      </c>
    </row>
    <row r="1552" spans="4:16" x14ac:dyDescent="0.2">
      <c r="D1552" s="59"/>
      <c r="E1552" s="5" t="s">
        <v>131</v>
      </c>
      <c r="F1552" s="51" t="s">
        <v>623</v>
      </c>
      <c r="G1552" s="4">
        <v>411</v>
      </c>
      <c r="H1552" s="10">
        <v>33.333333333333002</v>
      </c>
      <c r="I1552" s="1">
        <v>18.491484184914999</v>
      </c>
      <c r="J1552" s="1">
        <v>3.1630170316299999</v>
      </c>
      <c r="K1552" s="1">
        <v>42.335766423358002</v>
      </c>
      <c r="L1552" s="1">
        <v>0.48661800486599999</v>
      </c>
      <c r="M1552" s="1">
        <v>2.1897810218979998</v>
      </c>
      <c r="N1552" s="2" t="s">
        <v>160</v>
      </c>
      <c r="O1552" s="1">
        <v>51.824817518247997</v>
      </c>
      <c r="P1552" s="8">
        <v>45.498783454988001</v>
      </c>
    </row>
    <row r="1553" spans="4:16" x14ac:dyDescent="0.2">
      <c r="D1553" s="59"/>
      <c r="E1553" s="5" t="s">
        <v>132</v>
      </c>
      <c r="F1553" s="51" t="s">
        <v>623</v>
      </c>
      <c r="G1553" s="4">
        <v>65</v>
      </c>
      <c r="H1553" s="10">
        <v>33.846153846154003</v>
      </c>
      <c r="I1553" s="1">
        <v>15.384615384615</v>
      </c>
      <c r="J1553" s="1">
        <v>4.6153846153850004</v>
      </c>
      <c r="K1553" s="1">
        <v>40</v>
      </c>
      <c r="L1553" s="1">
        <v>6.1538461538459996</v>
      </c>
      <c r="M1553" s="2" t="s">
        <v>160</v>
      </c>
      <c r="N1553" s="2" t="s">
        <v>160</v>
      </c>
      <c r="O1553" s="1">
        <v>49.230769230768999</v>
      </c>
      <c r="P1553" s="8">
        <v>44.615384615384997</v>
      </c>
    </row>
    <row r="1554" spans="4:16" x14ac:dyDescent="0.2">
      <c r="D1554" s="59"/>
      <c r="E1554" s="5" t="s">
        <v>133</v>
      </c>
      <c r="F1554" s="51" t="s">
        <v>624</v>
      </c>
      <c r="G1554" s="4">
        <v>21</v>
      </c>
      <c r="H1554" s="10">
        <v>19.047619047619001</v>
      </c>
      <c r="I1554" s="2" t="s">
        <v>160</v>
      </c>
      <c r="J1554" s="2" t="s">
        <v>160</v>
      </c>
      <c r="K1554" s="1">
        <v>71.428571428571004</v>
      </c>
      <c r="L1554" s="1">
        <v>9.5238095238099998</v>
      </c>
      <c r="M1554" s="2" t="s">
        <v>160</v>
      </c>
      <c r="N1554" s="2" t="s">
        <v>160</v>
      </c>
      <c r="O1554" s="1">
        <v>19.047619047619001</v>
      </c>
      <c r="P1554" s="8">
        <v>71.428571428571004</v>
      </c>
    </row>
    <row r="1555" spans="4:16" x14ac:dyDescent="0.2">
      <c r="D1555" s="59"/>
      <c r="E1555" s="5" t="s">
        <v>23</v>
      </c>
      <c r="F1555" s="51" t="s">
        <v>624</v>
      </c>
      <c r="G1555" s="4">
        <v>2</v>
      </c>
      <c r="H1555" s="17" t="s">
        <v>160</v>
      </c>
      <c r="I1555" s="2" t="s">
        <v>160</v>
      </c>
      <c r="J1555" s="2" t="s">
        <v>160</v>
      </c>
      <c r="K1555" s="1">
        <v>100</v>
      </c>
      <c r="L1555" s="2" t="s">
        <v>160</v>
      </c>
      <c r="M1555" s="2" t="s">
        <v>160</v>
      </c>
      <c r="N1555" s="2" t="s">
        <v>160</v>
      </c>
      <c r="O1555" s="2" t="s">
        <v>160</v>
      </c>
      <c r="P1555" s="8">
        <v>100</v>
      </c>
    </row>
    <row r="1556" spans="4:16" x14ac:dyDescent="0.2">
      <c r="D1556" s="59"/>
      <c r="E1556" s="5" t="s">
        <v>134</v>
      </c>
      <c r="F1556" s="51" t="s">
        <v>623</v>
      </c>
      <c r="G1556" s="4">
        <v>955</v>
      </c>
      <c r="H1556" s="10">
        <v>38.743455497382001</v>
      </c>
      <c r="I1556" s="1">
        <v>19.162303664921001</v>
      </c>
      <c r="J1556" s="1">
        <v>3.7696335078529999</v>
      </c>
      <c r="K1556" s="1">
        <v>35.916230366492002</v>
      </c>
      <c r="L1556" s="1">
        <v>0.94240837696299995</v>
      </c>
      <c r="M1556" s="1">
        <v>1.465968586387</v>
      </c>
      <c r="N1556" s="2" t="s">
        <v>160</v>
      </c>
      <c r="O1556" s="1">
        <v>57.905759162304001</v>
      </c>
      <c r="P1556" s="8">
        <v>39.685863874345998</v>
      </c>
    </row>
    <row r="1557" spans="4:16" x14ac:dyDescent="0.2">
      <c r="D1557" s="59"/>
      <c r="E1557" s="5" t="s">
        <v>135</v>
      </c>
      <c r="F1557" s="51" t="s">
        <v>623</v>
      </c>
      <c r="G1557" s="4">
        <v>86</v>
      </c>
      <c r="H1557" s="10">
        <v>30.232558139535001</v>
      </c>
      <c r="I1557" s="1">
        <v>11.627906976744001</v>
      </c>
      <c r="J1557" s="1">
        <v>3.488372093023</v>
      </c>
      <c r="K1557" s="1">
        <v>47.674418604651002</v>
      </c>
      <c r="L1557" s="1">
        <v>6.9767441860470001</v>
      </c>
      <c r="M1557" s="2" t="s">
        <v>160</v>
      </c>
      <c r="N1557" s="2" t="s">
        <v>160</v>
      </c>
      <c r="O1557" s="1">
        <v>41.860465116279002</v>
      </c>
      <c r="P1557" s="8">
        <v>51.162790697673998</v>
      </c>
    </row>
    <row r="1558" spans="4:16" x14ac:dyDescent="0.2">
      <c r="D1558" s="58" t="s">
        <v>136</v>
      </c>
      <c r="E1558" s="7" t="s">
        <v>137</v>
      </c>
      <c r="F1558" s="50" t="s">
        <v>623</v>
      </c>
      <c r="G1558" s="6">
        <v>421</v>
      </c>
      <c r="H1558" s="14">
        <v>34.679334916865002</v>
      </c>
      <c r="I1558" s="3">
        <v>14.251781472684</v>
      </c>
      <c r="J1558" s="3">
        <v>3.5629453681709999</v>
      </c>
      <c r="K1558" s="3">
        <v>44.655581947743002</v>
      </c>
      <c r="L1558" s="3">
        <v>1.66270783848</v>
      </c>
      <c r="M1558" s="3">
        <v>1.187648456057</v>
      </c>
      <c r="N1558" s="9" t="s">
        <v>160</v>
      </c>
      <c r="O1558" s="3">
        <v>48.931116389548997</v>
      </c>
      <c r="P1558" s="13">
        <v>48.218527315914002</v>
      </c>
    </row>
    <row r="1559" spans="4:16" x14ac:dyDescent="0.2">
      <c r="D1559" s="59"/>
      <c r="E1559" s="5" t="s">
        <v>138</v>
      </c>
      <c r="F1559" s="51" t="s">
        <v>623</v>
      </c>
      <c r="G1559" s="4">
        <v>362</v>
      </c>
      <c r="H1559" s="10">
        <v>43.370165745855999</v>
      </c>
      <c r="I1559" s="1">
        <v>20.441988950275999</v>
      </c>
      <c r="J1559" s="1">
        <v>2.7624309392269999</v>
      </c>
      <c r="K1559" s="1">
        <v>29.834254143646</v>
      </c>
      <c r="L1559" s="1">
        <v>1.657458563536</v>
      </c>
      <c r="M1559" s="1">
        <v>1.933701657459</v>
      </c>
      <c r="N1559" s="2" t="s">
        <v>160</v>
      </c>
      <c r="O1559" s="1">
        <v>63.812154696133</v>
      </c>
      <c r="P1559" s="8">
        <v>32.596685082873002</v>
      </c>
    </row>
    <row r="1560" spans="4:16" x14ac:dyDescent="0.2">
      <c r="D1560" s="59"/>
      <c r="E1560" s="5" t="s">
        <v>139</v>
      </c>
      <c r="F1560" s="51" t="s">
        <v>623</v>
      </c>
      <c r="G1560" s="4">
        <v>175</v>
      </c>
      <c r="H1560" s="10">
        <v>37.714285714286</v>
      </c>
      <c r="I1560" s="1">
        <v>24</v>
      </c>
      <c r="J1560" s="1">
        <v>5.7142857142860004</v>
      </c>
      <c r="K1560" s="1">
        <v>31.428571428571001</v>
      </c>
      <c r="L1560" s="1">
        <v>0.57142857142900005</v>
      </c>
      <c r="M1560" s="1">
        <v>0.57142857142900005</v>
      </c>
      <c r="N1560" s="2" t="s">
        <v>160</v>
      </c>
      <c r="O1560" s="1">
        <v>61.714285714286</v>
      </c>
      <c r="P1560" s="8">
        <v>37.142857142856997</v>
      </c>
    </row>
    <row r="1561" spans="4:16" x14ac:dyDescent="0.2">
      <c r="D1561" s="59"/>
      <c r="E1561" s="5" t="s">
        <v>128</v>
      </c>
      <c r="F1561" s="51" t="s">
        <v>623</v>
      </c>
      <c r="G1561" s="4">
        <v>60</v>
      </c>
      <c r="H1561" s="10">
        <v>33.333333333333002</v>
      </c>
      <c r="I1561" s="1">
        <v>15</v>
      </c>
      <c r="J1561" s="1">
        <v>5</v>
      </c>
      <c r="K1561" s="1">
        <v>43.333333333333002</v>
      </c>
      <c r="L1561" s="1">
        <v>1.666666666667</v>
      </c>
      <c r="M1561" s="1">
        <v>1.666666666667</v>
      </c>
      <c r="N1561" s="2" t="s">
        <v>160</v>
      </c>
      <c r="O1561" s="1">
        <v>48.333333333333002</v>
      </c>
      <c r="P1561" s="8">
        <v>48.333333333333002</v>
      </c>
    </row>
    <row r="1562" spans="4:16" x14ac:dyDescent="0.2">
      <c r="D1562" s="59"/>
      <c r="E1562" s="5" t="s">
        <v>23</v>
      </c>
      <c r="F1562" s="51" t="s">
        <v>624</v>
      </c>
      <c r="G1562" s="4">
        <v>25</v>
      </c>
      <c r="H1562" s="10">
        <v>28</v>
      </c>
      <c r="I1562" s="1">
        <v>32</v>
      </c>
      <c r="J1562" s="1">
        <v>4</v>
      </c>
      <c r="K1562" s="1">
        <v>36</v>
      </c>
      <c r="L1562" s="2" t="s">
        <v>160</v>
      </c>
      <c r="M1562" s="2" t="s">
        <v>160</v>
      </c>
      <c r="N1562" s="2" t="s">
        <v>160</v>
      </c>
      <c r="O1562" s="1">
        <v>60</v>
      </c>
      <c r="P1562" s="8">
        <v>40</v>
      </c>
    </row>
    <row r="1563" spans="4:16" ht="26" x14ac:dyDescent="0.2">
      <c r="D1563" s="58" t="s">
        <v>140</v>
      </c>
      <c r="E1563" s="7" t="s">
        <v>141</v>
      </c>
      <c r="F1563" s="50" t="s">
        <v>624</v>
      </c>
      <c r="G1563" s="6">
        <v>12</v>
      </c>
      <c r="H1563" s="14">
        <v>25</v>
      </c>
      <c r="I1563" s="3">
        <v>16.666666666666998</v>
      </c>
      <c r="J1563" s="3">
        <v>8.333333333333</v>
      </c>
      <c r="K1563" s="3">
        <v>50</v>
      </c>
      <c r="L1563" s="9" t="s">
        <v>160</v>
      </c>
      <c r="M1563" s="9" t="s">
        <v>160</v>
      </c>
      <c r="N1563" s="9" t="s">
        <v>160</v>
      </c>
      <c r="O1563" s="3">
        <v>41.666666666666998</v>
      </c>
      <c r="P1563" s="13">
        <v>58.333333333333002</v>
      </c>
    </row>
    <row r="1564" spans="4:16" ht="26" x14ac:dyDescent="0.2">
      <c r="D1564" s="59"/>
      <c r="E1564" s="5" t="s">
        <v>142</v>
      </c>
      <c r="F1564" s="51" t="s">
        <v>623</v>
      </c>
      <c r="G1564" s="4">
        <v>87</v>
      </c>
      <c r="H1564" s="10">
        <v>24.137931034483</v>
      </c>
      <c r="I1564" s="1">
        <v>22.988505747125998</v>
      </c>
      <c r="J1564" s="1">
        <v>3.4482758620689999</v>
      </c>
      <c r="K1564" s="1">
        <v>49.425287356322002</v>
      </c>
      <c r="L1564" s="2" t="s">
        <v>160</v>
      </c>
      <c r="M1564" s="2" t="s">
        <v>160</v>
      </c>
      <c r="N1564" s="2" t="s">
        <v>160</v>
      </c>
      <c r="O1564" s="1">
        <v>47.126436781609002</v>
      </c>
      <c r="P1564" s="8">
        <v>52.873563218390998</v>
      </c>
    </row>
    <row r="1565" spans="4:16" ht="26" x14ac:dyDescent="0.2">
      <c r="D1565" s="59"/>
      <c r="E1565" s="5" t="s">
        <v>143</v>
      </c>
      <c r="F1565" s="51" t="s">
        <v>623</v>
      </c>
      <c r="G1565" s="4">
        <v>67</v>
      </c>
      <c r="H1565" s="10">
        <v>34.328358208955002</v>
      </c>
      <c r="I1565" s="1">
        <v>26.865671641791</v>
      </c>
      <c r="J1565" s="1">
        <v>1.492537313433</v>
      </c>
      <c r="K1565" s="1">
        <v>37.313432835820997</v>
      </c>
      <c r="L1565" s="2" t="s">
        <v>160</v>
      </c>
      <c r="M1565" s="2" t="s">
        <v>160</v>
      </c>
      <c r="N1565" s="2" t="s">
        <v>160</v>
      </c>
      <c r="O1565" s="1">
        <v>61.194029850745999</v>
      </c>
      <c r="P1565" s="8">
        <v>38.805970149254001</v>
      </c>
    </row>
    <row r="1566" spans="4:16" ht="26" x14ac:dyDescent="0.2">
      <c r="D1566" s="59"/>
      <c r="E1566" s="5" t="s">
        <v>144</v>
      </c>
      <c r="F1566" s="51" t="s">
        <v>623</v>
      </c>
      <c r="G1566" s="4">
        <v>78</v>
      </c>
      <c r="H1566" s="10">
        <v>50</v>
      </c>
      <c r="I1566" s="1">
        <v>25.641025641026001</v>
      </c>
      <c r="J1566" s="1">
        <v>1.2820512820509999</v>
      </c>
      <c r="K1566" s="1">
        <v>23.076923076922998</v>
      </c>
      <c r="L1566" s="2" t="s">
        <v>160</v>
      </c>
      <c r="M1566" s="2" t="s">
        <v>160</v>
      </c>
      <c r="N1566" s="2" t="s">
        <v>160</v>
      </c>
      <c r="O1566" s="1">
        <v>75.641025641026005</v>
      </c>
      <c r="P1566" s="8">
        <v>24.358974358973999</v>
      </c>
    </row>
    <row r="1567" spans="4:16" ht="26" x14ac:dyDescent="0.2">
      <c r="D1567" s="59"/>
      <c r="E1567" s="5" t="s">
        <v>145</v>
      </c>
      <c r="F1567" s="51" t="s">
        <v>623</v>
      </c>
      <c r="G1567" s="4">
        <v>735</v>
      </c>
      <c r="H1567" s="10">
        <v>40.408163265306001</v>
      </c>
      <c r="I1567" s="1">
        <v>19.863945578231</v>
      </c>
      <c r="J1567" s="1">
        <v>3.4013605442179999</v>
      </c>
      <c r="K1567" s="1">
        <v>33.333333333333002</v>
      </c>
      <c r="L1567" s="1">
        <v>1.496598639456</v>
      </c>
      <c r="M1567" s="1">
        <v>1.496598639456</v>
      </c>
      <c r="N1567" s="2" t="s">
        <v>160</v>
      </c>
      <c r="O1567" s="1">
        <v>60.272108843536998</v>
      </c>
      <c r="P1567" s="8">
        <v>36.734693877551003</v>
      </c>
    </row>
    <row r="1568" spans="4:16" ht="26" x14ac:dyDescent="0.2">
      <c r="D1568" s="59"/>
      <c r="E1568" s="5" t="s">
        <v>146</v>
      </c>
      <c r="F1568" s="51" t="s">
        <v>623</v>
      </c>
      <c r="G1568" s="4">
        <v>751</v>
      </c>
      <c r="H1568" s="10">
        <v>38.615179760319997</v>
      </c>
      <c r="I1568" s="1">
        <v>19.307589880159998</v>
      </c>
      <c r="J1568" s="1">
        <v>3.9946737683090001</v>
      </c>
      <c r="K1568" s="1">
        <v>35.419440745671999</v>
      </c>
      <c r="L1568" s="1">
        <v>1.731025299601</v>
      </c>
      <c r="M1568" s="1">
        <v>0.93209054593899998</v>
      </c>
      <c r="N1568" s="2" t="s">
        <v>160</v>
      </c>
      <c r="O1568" s="1">
        <v>57.922769640478997</v>
      </c>
      <c r="P1568" s="8">
        <v>39.414114513980998</v>
      </c>
    </row>
    <row r="1569" spans="2:22" ht="26" x14ac:dyDescent="0.2">
      <c r="D1569" s="59"/>
      <c r="E1569" s="5" t="s">
        <v>147</v>
      </c>
      <c r="F1569" s="51" t="s">
        <v>623</v>
      </c>
      <c r="G1569" s="4">
        <v>587</v>
      </c>
      <c r="H1569" s="10">
        <v>37.137989778535001</v>
      </c>
      <c r="I1569" s="1">
        <v>19.420783645656002</v>
      </c>
      <c r="J1569" s="1">
        <v>4.0885860306639996</v>
      </c>
      <c r="K1569" s="1">
        <v>36.456558773424</v>
      </c>
      <c r="L1569" s="1">
        <v>1.7035775127770001</v>
      </c>
      <c r="M1569" s="1">
        <v>1.192504258944</v>
      </c>
      <c r="N1569" s="2" t="s">
        <v>160</v>
      </c>
      <c r="O1569" s="1">
        <v>56.558773424191003</v>
      </c>
      <c r="P1569" s="8">
        <v>40.545144804088999</v>
      </c>
    </row>
    <row r="1570" spans="2:22" x14ac:dyDescent="0.2">
      <c r="D1570" s="59"/>
      <c r="E1570" s="5" t="s">
        <v>148</v>
      </c>
      <c r="F1570" s="51" t="s">
        <v>623</v>
      </c>
      <c r="G1570" s="4">
        <v>187</v>
      </c>
      <c r="H1570" s="10">
        <v>50.802139037433001</v>
      </c>
      <c r="I1570" s="1">
        <v>17.112299465241001</v>
      </c>
      <c r="J1570" s="1">
        <v>2.673796791444</v>
      </c>
      <c r="K1570" s="1">
        <v>27.807486631016001</v>
      </c>
      <c r="L1570" s="1">
        <v>0.53475935828900001</v>
      </c>
      <c r="M1570" s="1">
        <v>1.069518716578</v>
      </c>
      <c r="N1570" s="2" t="s">
        <v>160</v>
      </c>
      <c r="O1570" s="1">
        <v>67.914438502674003</v>
      </c>
      <c r="P1570" s="8">
        <v>30.481283422459999</v>
      </c>
    </row>
    <row r="1571" spans="2:22" ht="26" x14ac:dyDescent="0.2">
      <c r="D1571" s="59"/>
      <c r="E1571" s="5" t="s">
        <v>149</v>
      </c>
      <c r="F1571" s="51" t="s">
        <v>623</v>
      </c>
      <c r="G1571" s="4">
        <v>75</v>
      </c>
      <c r="H1571" s="10">
        <v>30.666666666666998</v>
      </c>
      <c r="I1571" s="1">
        <v>18.666666666666998</v>
      </c>
      <c r="J1571" s="1">
        <v>5.333333333333</v>
      </c>
      <c r="K1571" s="1">
        <v>42.666666666666998</v>
      </c>
      <c r="L1571" s="1">
        <v>2.666666666667</v>
      </c>
      <c r="M1571" s="2" t="s">
        <v>160</v>
      </c>
      <c r="N1571" s="2" t="s">
        <v>160</v>
      </c>
      <c r="O1571" s="1">
        <v>49.333333333333002</v>
      </c>
      <c r="P1571" s="8">
        <v>48</v>
      </c>
    </row>
    <row r="1572" spans="2:22" ht="26" x14ac:dyDescent="0.2">
      <c r="D1572" s="59"/>
      <c r="E1572" s="5" t="s">
        <v>150</v>
      </c>
      <c r="F1572" s="51" t="s">
        <v>623</v>
      </c>
      <c r="G1572" s="4">
        <v>66</v>
      </c>
      <c r="H1572" s="10">
        <v>45.454545454544999</v>
      </c>
      <c r="I1572" s="1">
        <v>12.121212121212</v>
      </c>
      <c r="J1572" s="1">
        <v>1.5151515151520001</v>
      </c>
      <c r="K1572" s="1">
        <v>37.878787878788003</v>
      </c>
      <c r="L1572" s="1">
        <v>1.5151515151520001</v>
      </c>
      <c r="M1572" s="1">
        <v>1.5151515151520001</v>
      </c>
      <c r="N1572" s="2" t="s">
        <v>160</v>
      </c>
      <c r="O1572" s="1">
        <v>57.575757575757997</v>
      </c>
      <c r="P1572" s="8">
        <v>39.393939393939</v>
      </c>
    </row>
    <row r="1573" spans="2:22" ht="26" x14ac:dyDescent="0.2">
      <c r="D1573" s="59"/>
      <c r="E1573" s="5" t="s">
        <v>151</v>
      </c>
      <c r="F1573" s="51" t="s">
        <v>624</v>
      </c>
      <c r="G1573" s="4">
        <v>12</v>
      </c>
      <c r="H1573" s="10">
        <v>33.333333333333002</v>
      </c>
      <c r="I1573" s="1">
        <v>25</v>
      </c>
      <c r="J1573" s="2" t="s">
        <v>160</v>
      </c>
      <c r="K1573" s="1">
        <v>25</v>
      </c>
      <c r="L1573" s="1">
        <v>16.666666666666998</v>
      </c>
      <c r="M1573" s="2" t="s">
        <v>160</v>
      </c>
      <c r="N1573" s="2" t="s">
        <v>160</v>
      </c>
      <c r="O1573" s="1">
        <v>58.333333333333002</v>
      </c>
      <c r="P1573" s="8">
        <v>25</v>
      </c>
    </row>
    <row r="1574" spans="2:22" ht="26" x14ac:dyDescent="0.2">
      <c r="D1574" s="59"/>
      <c r="E1574" s="5" t="s">
        <v>152</v>
      </c>
      <c r="F1574" s="51" t="s">
        <v>623</v>
      </c>
      <c r="G1574" s="4">
        <v>443</v>
      </c>
      <c r="H1574" s="10">
        <v>39.277652370203</v>
      </c>
      <c r="I1574" s="1">
        <v>23.024830699774</v>
      </c>
      <c r="J1574" s="1">
        <v>2.4830699774270002</v>
      </c>
      <c r="K1574" s="1">
        <v>33.860045146727003</v>
      </c>
      <c r="L1574" s="1">
        <v>0.90293453724600004</v>
      </c>
      <c r="M1574" s="1">
        <v>0.45146726862300002</v>
      </c>
      <c r="N1574" s="2" t="s">
        <v>160</v>
      </c>
      <c r="O1574" s="1">
        <v>62.302483069977001</v>
      </c>
      <c r="P1574" s="8">
        <v>36.343115124153002</v>
      </c>
    </row>
    <row r="1575" spans="2:22" x14ac:dyDescent="0.2">
      <c r="D1575" s="59"/>
      <c r="E1575" s="5" t="s">
        <v>153</v>
      </c>
      <c r="F1575" s="51" t="s">
        <v>623</v>
      </c>
      <c r="G1575" s="4">
        <v>80</v>
      </c>
      <c r="H1575" s="10">
        <v>45</v>
      </c>
      <c r="I1575" s="1">
        <v>31.25</v>
      </c>
      <c r="J1575" s="1">
        <v>1.25</v>
      </c>
      <c r="K1575" s="1">
        <v>22.5</v>
      </c>
      <c r="L1575" s="2" t="s">
        <v>160</v>
      </c>
      <c r="M1575" s="2" t="s">
        <v>160</v>
      </c>
      <c r="N1575" s="2" t="s">
        <v>160</v>
      </c>
      <c r="O1575" s="1">
        <v>76.25</v>
      </c>
      <c r="P1575" s="8">
        <v>23.75</v>
      </c>
    </row>
    <row r="1576" spans="2:22" ht="26" x14ac:dyDescent="0.2">
      <c r="D1576" s="59"/>
      <c r="E1576" s="5" t="s">
        <v>154</v>
      </c>
      <c r="F1576" s="51" t="s">
        <v>623</v>
      </c>
      <c r="G1576" s="4">
        <v>123</v>
      </c>
      <c r="H1576" s="10">
        <v>34.959349593496</v>
      </c>
      <c r="I1576" s="1">
        <v>17.073170731706998</v>
      </c>
      <c r="J1576" s="1">
        <v>4.065040650407</v>
      </c>
      <c r="K1576" s="1">
        <v>42.276422764228002</v>
      </c>
      <c r="L1576" s="1">
        <v>0.81300813008100004</v>
      </c>
      <c r="M1576" s="1">
        <v>0.81300813008100004</v>
      </c>
      <c r="N1576" s="2" t="s">
        <v>160</v>
      </c>
      <c r="O1576" s="1">
        <v>52.032520325203002</v>
      </c>
      <c r="P1576" s="8">
        <v>46.341463414633999</v>
      </c>
    </row>
    <row r="1577" spans="2:22" x14ac:dyDescent="0.2">
      <c r="D1577" s="59"/>
      <c r="E1577" s="5" t="s">
        <v>23</v>
      </c>
      <c r="F1577" s="51" t="s">
        <v>624</v>
      </c>
      <c r="G1577" s="4">
        <v>10</v>
      </c>
      <c r="H1577" s="10">
        <v>40</v>
      </c>
      <c r="I1577" s="1">
        <v>10</v>
      </c>
      <c r="J1577" s="1">
        <v>10</v>
      </c>
      <c r="K1577" s="1">
        <v>30</v>
      </c>
      <c r="L1577" s="2" t="s">
        <v>160</v>
      </c>
      <c r="M1577" s="1">
        <v>10</v>
      </c>
      <c r="N1577" s="2" t="s">
        <v>160</v>
      </c>
      <c r="O1577" s="1">
        <v>50</v>
      </c>
      <c r="P1577" s="8">
        <v>40</v>
      </c>
    </row>
    <row r="1578" spans="2:22" ht="26" x14ac:dyDescent="0.2">
      <c r="D1578" s="59"/>
      <c r="E1578" s="5" t="s">
        <v>155</v>
      </c>
      <c r="F1578" s="51" t="s">
        <v>623</v>
      </c>
      <c r="G1578" s="4">
        <v>910</v>
      </c>
      <c r="H1578" s="10">
        <v>38.351648351648002</v>
      </c>
      <c r="I1578" s="1">
        <v>18.791208791209002</v>
      </c>
      <c r="J1578" s="1">
        <v>3.6263736263739998</v>
      </c>
      <c r="K1578" s="1">
        <v>36.373626373626003</v>
      </c>
      <c r="L1578" s="1">
        <v>1.538461538462</v>
      </c>
      <c r="M1578" s="1">
        <v>1.318681318681</v>
      </c>
      <c r="N1578" s="2" t="s">
        <v>160</v>
      </c>
      <c r="O1578" s="1">
        <v>57.142857142856997</v>
      </c>
      <c r="P1578" s="8">
        <v>40</v>
      </c>
    </row>
    <row r="1579" spans="2:22" ht="26" x14ac:dyDescent="0.2">
      <c r="D1579" s="59"/>
      <c r="E1579" s="5" t="s">
        <v>156</v>
      </c>
      <c r="F1579" s="51" t="s">
        <v>623</v>
      </c>
      <c r="G1579" s="4">
        <v>98</v>
      </c>
      <c r="H1579" s="10">
        <v>24.489795918367001</v>
      </c>
      <c r="I1579" s="1">
        <v>22.448979591836999</v>
      </c>
      <c r="J1579" s="1">
        <v>4.0816326530609999</v>
      </c>
      <c r="K1579" s="1">
        <v>48.979591836734997</v>
      </c>
      <c r="L1579" s="2" t="s">
        <v>160</v>
      </c>
      <c r="M1579" s="2" t="s">
        <v>160</v>
      </c>
      <c r="N1579" s="2" t="s">
        <v>160</v>
      </c>
      <c r="O1579" s="1">
        <v>46.938775510204003</v>
      </c>
      <c r="P1579" s="8">
        <v>53.061224489795997</v>
      </c>
    </row>
    <row r="1580" spans="2:22" ht="26" x14ac:dyDescent="0.2">
      <c r="D1580" s="59"/>
      <c r="E1580" s="5" t="s">
        <v>157</v>
      </c>
      <c r="F1580" s="51" t="s">
        <v>623</v>
      </c>
      <c r="G1580" s="4">
        <v>134</v>
      </c>
      <c r="H1580" s="10">
        <v>41.044776119402997</v>
      </c>
      <c r="I1580" s="1">
        <v>27.611940298507001</v>
      </c>
      <c r="J1580" s="1">
        <v>1.492537313433</v>
      </c>
      <c r="K1580" s="1">
        <v>29.850746268657002</v>
      </c>
      <c r="L1580" s="2" t="s">
        <v>160</v>
      </c>
      <c r="M1580" s="2" t="s">
        <v>160</v>
      </c>
      <c r="N1580" s="2" t="s">
        <v>160</v>
      </c>
      <c r="O1580" s="1">
        <v>68.656716417910005</v>
      </c>
      <c r="P1580" s="8">
        <v>31.343283582089999</v>
      </c>
    </row>
    <row r="1581" spans="2:22" ht="26" x14ac:dyDescent="0.2">
      <c r="D1581" s="59"/>
      <c r="E1581" s="5" t="s">
        <v>158</v>
      </c>
      <c r="F1581" s="51" t="s">
        <v>623</v>
      </c>
      <c r="G1581" s="4">
        <v>812</v>
      </c>
      <c r="H1581" s="10">
        <v>37.931034482759003</v>
      </c>
      <c r="I1581" s="1">
        <v>19.211822660098999</v>
      </c>
      <c r="J1581" s="1">
        <v>3.9408866995070002</v>
      </c>
      <c r="K1581" s="1">
        <v>35.960591133005003</v>
      </c>
      <c r="L1581" s="1">
        <v>1.7241379310339999</v>
      </c>
      <c r="M1581" s="1">
        <v>1.2315270935960001</v>
      </c>
      <c r="N1581" s="2" t="s">
        <v>160</v>
      </c>
      <c r="O1581" s="1">
        <v>57.142857142856997</v>
      </c>
      <c r="P1581" s="8">
        <v>39.901477832512001</v>
      </c>
    </row>
    <row r="1582" spans="2:22" ht="26" x14ac:dyDescent="0.2">
      <c r="D1582" s="60"/>
      <c r="E1582" s="30" t="s">
        <v>159</v>
      </c>
      <c r="F1582" s="52" t="s">
        <v>623</v>
      </c>
      <c r="G1582" s="21">
        <v>136</v>
      </c>
      <c r="H1582" s="36">
        <v>37.5</v>
      </c>
      <c r="I1582" s="18">
        <v>16.176470588234999</v>
      </c>
      <c r="J1582" s="18">
        <v>3.6764705882349999</v>
      </c>
      <c r="K1582" s="18">
        <v>38.970588235294002</v>
      </c>
      <c r="L1582" s="18">
        <v>2.9411764705880001</v>
      </c>
      <c r="M1582" s="18">
        <v>0.73529411764700003</v>
      </c>
      <c r="N1582" s="37" t="s">
        <v>160</v>
      </c>
      <c r="O1582" s="18">
        <v>53.676470588234999</v>
      </c>
      <c r="P1582" s="35">
        <v>42.647058823529001</v>
      </c>
    </row>
    <row r="1583" spans="2:22" x14ac:dyDescent="0.2">
      <c r="D1583" s="45" t="s">
        <v>625</v>
      </c>
    </row>
    <row r="1584" spans="2:22" x14ac:dyDescent="0.2">
      <c r="B1584" s="24" t="str">
        <f xml:space="preserve"> HYPERLINK("#'目次'!B17", "[11]")</f>
        <v>[11]</v>
      </c>
      <c r="C1584" s="61" t="s">
        <v>239</v>
      </c>
      <c r="D1584" s="62"/>
      <c r="E1584" s="62"/>
      <c r="F1584" s="62"/>
      <c r="G1584" s="62"/>
      <c r="H1584" s="62"/>
      <c r="I1584" s="62"/>
      <c r="J1584" s="62"/>
      <c r="K1584" s="62"/>
      <c r="L1584" s="62"/>
      <c r="M1584" s="62"/>
      <c r="N1584" s="62"/>
      <c r="O1584" s="62"/>
      <c r="P1584" s="62"/>
      <c r="Q1584" s="62"/>
      <c r="R1584" s="62"/>
      <c r="S1584" s="62"/>
      <c r="T1584" s="62"/>
      <c r="U1584" s="62"/>
      <c r="V1584" s="62"/>
    </row>
    <row r="1587" spans="3:22" x14ac:dyDescent="0.2">
      <c r="C1587" s="61" t="s">
        <v>13</v>
      </c>
      <c r="D1587" s="62"/>
      <c r="E1587" s="62"/>
      <c r="F1587" s="62"/>
      <c r="G1587" s="62"/>
      <c r="H1587" s="62"/>
      <c r="I1587" s="62"/>
      <c r="J1587" s="62"/>
      <c r="K1587" s="62"/>
      <c r="L1587" s="62"/>
      <c r="M1587" s="62"/>
      <c r="N1587" s="62"/>
      <c r="O1587" s="62"/>
      <c r="P1587" s="62"/>
      <c r="Q1587" s="62"/>
      <c r="R1587" s="62"/>
      <c r="S1587" s="62"/>
      <c r="T1587" s="62"/>
      <c r="U1587" s="62"/>
      <c r="V1587" s="62"/>
    </row>
    <row r="1588" spans="3:22" ht="78" x14ac:dyDescent="0.2">
      <c r="D1588" s="63"/>
      <c r="E1588" s="64"/>
      <c r="F1588" s="64"/>
      <c r="G1588" s="27" t="s">
        <v>14</v>
      </c>
      <c r="H1588" s="26" t="s">
        <v>240</v>
      </c>
      <c r="I1588" s="11" t="s">
        <v>241</v>
      </c>
      <c r="J1588" s="11" t="s">
        <v>242</v>
      </c>
      <c r="K1588" s="11" t="s">
        <v>243</v>
      </c>
      <c r="L1588" s="11" t="s">
        <v>244</v>
      </c>
      <c r="M1588" s="11" t="s">
        <v>245</v>
      </c>
      <c r="N1588" s="11" t="s">
        <v>36</v>
      </c>
      <c r="O1588" s="11" t="s">
        <v>246</v>
      </c>
      <c r="P1588" s="11" t="s">
        <v>23</v>
      </c>
      <c r="Q1588" s="11" t="s">
        <v>247</v>
      </c>
      <c r="R1588" s="20" t="s">
        <v>248</v>
      </c>
    </row>
    <row r="1589" spans="3:22" x14ac:dyDescent="0.2">
      <c r="D1589" s="65"/>
      <c r="E1589" s="66"/>
      <c r="F1589" s="66"/>
      <c r="G1589" s="22"/>
      <c r="H1589" s="31"/>
      <c r="I1589" s="12"/>
      <c r="J1589" s="12"/>
      <c r="K1589" s="12"/>
      <c r="L1589" s="12"/>
      <c r="M1589" s="12"/>
      <c r="N1589" s="12"/>
      <c r="O1589" s="12"/>
      <c r="P1589" s="12"/>
      <c r="Q1589" s="12"/>
      <c r="R1589" s="29"/>
    </row>
    <row r="1590" spans="3:22" x14ac:dyDescent="0.2">
      <c r="D1590" s="23"/>
      <c r="E1590" s="28" t="s">
        <v>14</v>
      </c>
      <c r="F1590" s="49" t="s">
        <v>623</v>
      </c>
      <c r="G1590" s="25">
        <v>1043</v>
      </c>
      <c r="H1590" s="16">
        <v>75.455417066154993</v>
      </c>
      <c r="I1590" s="16">
        <v>8.1495685522529993</v>
      </c>
      <c r="J1590" s="16">
        <v>22.339405560882</v>
      </c>
      <c r="K1590" s="16">
        <v>23.585810162990999</v>
      </c>
      <c r="L1590" s="16">
        <v>37.967401725790999</v>
      </c>
      <c r="M1590" s="16">
        <v>12.368168744008001</v>
      </c>
      <c r="N1590" s="16">
        <v>1.342281879195</v>
      </c>
      <c r="O1590" s="16">
        <v>8.5330776605939995</v>
      </c>
      <c r="P1590" s="16">
        <v>9.5877277085000004E-2</v>
      </c>
      <c r="Q1590" s="16">
        <v>91.371045062319993</v>
      </c>
      <c r="R1590" s="34">
        <v>189.837008628955</v>
      </c>
    </row>
    <row r="1591" spans="3:22" x14ac:dyDescent="0.2">
      <c r="D1591" s="58" t="s">
        <v>18</v>
      </c>
      <c r="E1591" s="7" t="s">
        <v>19</v>
      </c>
      <c r="F1591" s="50" t="s">
        <v>623</v>
      </c>
      <c r="G1591" s="6">
        <v>342</v>
      </c>
      <c r="H1591" s="14">
        <v>79.532163742690003</v>
      </c>
      <c r="I1591" s="3">
        <v>9.0643274853799998</v>
      </c>
      <c r="J1591" s="3">
        <v>21.637426900585002</v>
      </c>
      <c r="K1591" s="3">
        <v>26.023391812865</v>
      </c>
      <c r="L1591" s="3">
        <v>33.625730994152001</v>
      </c>
      <c r="M1591" s="3">
        <v>12.865497076023001</v>
      </c>
      <c r="N1591" s="3">
        <v>0.87719298245599997</v>
      </c>
      <c r="O1591" s="3">
        <v>3.8011695906430001</v>
      </c>
      <c r="P1591" s="9" t="s">
        <v>160</v>
      </c>
      <c r="Q1591" s="3">
        <v>96.198830409357001</v>
      </c>
      <c r="R1591" s="13">
        <v>187.42690058479499</v>
      </c>
    </row>
    <row r="1592" spans="3:22" ht="26" x14ac:dyDescent="0.2">
      <c r="D1592" s="59"/>
      <c r="E1592" s="5" t="s">
        <v>20</v>
      </c>
      <c r="F1592" s="51" t="s">
        <v>623</v>
      </c>
      <c r="G1592" s="4">
        <v>620</v>
      </c>
      <c r="H1592" s="10">
        <v>75.322580645160997</v>
      </c>
      <c r="I1592" s="1">
        <v>7.9032258064520002</v>
      </c>
      <c r="J1592" s="1">
        <v>23.387096774193999</v>
      </c>
      <c r="K1592" s="1">
        <v>22.741935483871</v>
      </c>
      <c r="L1592" s="1">
        <v>40.645161290323003</v>
      </c>
      <c r="M1592" s="1">
        <v>12.419354838709999</v>
      </c>
      <c r="N1592" s="1">
        <v>1.4516129032259999</v>
      </c>
      <c r="O1592" s="1">
        <v>9.0322580645160002</v>
      </c>
      <c r="P1592" s="1">
        <v>0.16129032258100001</v>
      </c>
      <c r="Q1592" s="1">
        <v>90.806451612903004</v>
      </c>
      <c r="R1592" s="8">
        <v>193.064516129032</v>
      </c>
    </row>
    <row r="1593" spans="3:22" ht="26" x14ac:dyDescent="0.2">
      <c r="D1593" s="59"/>
      <c r="E1593" s="5" t="s">
        <v>21</v>
      </c>
      <c r="F1593" s="51" t="s">
        <v>623</v>
      </c>
      <c r="G1593" s="4">
        <v>76</v>
      </c>
      <c r="H1593" s="10">
        <v>60.526315789473998</v>
      </c>
      <c r="I1593" s="1">
        <v>6.5789473684209998</v>
      </c>
      <c r="J1593" s="1">
        <v>18.421052631578998</v>
      </c>
      <c r="K1593" s="1">
        <v>21.052631578947</v>
      </c>
      <c r="L1593" s="1">
        <v>36.842105263157997</v>
      </c>
      <c r="M1593" s="1">
        <v>10.526315789473999</v>
      </c>
      <c r="N1593" s="1">
        <v>2.6315789473679998</v>
      </c>
      <c r="O1593" s="1">
        <v>22.368421052632002</v>
      </c>
      <c r="P1593" s="2" t="s">
        <v>160</v>
      </c>
      <c r="Q1593" s="1">
        <v>77.631578947367998</v>
      </c>
      <c r="R1593" s="8">
        <v>178.947368421053</v>
      </c>
    </row>
    <row r="1594" spans="3:22" x14ac:dyDescent="0.2">
      <c r="D1594" s="59"/>
      <c r="E1594" s="5" t="s">
        <v>22</v>
      </c>
      <c r="F1594" s="51" t="s">
        <v>624</v>
      </c>
      <c r="G1594" s="4">
        <v>2</v>
      </c>
      <c r="H1594" s="17" t="s">
        <v>160</v>
      </c>
      <c r="I1594" s="2" t="s">
        <v>160</v>
      </c>
      <c r="J1594" s="2" t="s">
        <v>160</v>
      </c>
      <c r="K1594" s="2" t="s">
        <v>160</v>
      </c>
      <c r="L1594" s="2" t="s">
        <v>160</v>
      </c>
      <c r="M1594" s="2" t="s">
        <v>160</v>
      </c>
      <c r="N1594" s="2" t="s">
        <v>160</v>
      </c>
      <c r="O1594" s="1">
        <v>100</v>
      </c>
      <c r="P1594" s="2" t="s">
        <v>160</v>
      </c>
      <c r="Q1594" s="2" t="s">
        <v>160</v>
      </c>
      <c r="R1594" s="8">
        <v>100</v>
      </c>
    </row>
    <row r="1595" spans="3:22" x14ac:dyDescent="0.2">
      <c r="D1595" s="59"/>
      <c r="E1595" s="5" t="s">
        <v>23</v>
      </c>
      <c r="F1595" s="51" t="s">
        <v>624</v>
      </c>
      <c r="G1595" s="4">
        <v>3</v>
      </c>
      <c r="H1595" s="10">
        <v>66.666666666666998</v>
      </c>
      <c r="I1595" s="2" t="s">
        <v>160</v>
      </c>
      <c r="J1595" s="2" t="s">
        <v>160</v>
      </c>
      <c r="K1595" s="2" t="s">
        <v>160</v>
      </c>
      <c r="L1595" s="1">
        <v>33.333333333333002</v>
      </c>
      <c r="M1595" s="2" t="s">
        <v>160</v>
      </c>
      <c r="N1595" s="2" t="s">
        <v>160</v>
      </c>
      <c r="O1595" s="1">
        <v>33.333333333333002</v>
      </c>
      <c r="P1595" s="2" t="s">
        <v>160</v>
      </c>
      <c r="Q1595" s="1">
        <v>66.666666666666998</v>
      </c>
      <c r="R1595" s="8">
        <v>133.333333333333</v>
      </c>
    </row>
    <row r="1596" spans="3:22" x14ac:dyDescent="0.2">
      <c r="D1596" s="58" t="s">
        <v>24</v>
      </c>
      <c r="E1596" s="7" t="s">
        <v>25</v>
      </c>
      <c r="F1596" s="50" t="s">
        <v>623</v>
      </c>
      <c r="G1596" s="6">
        <v>765</v>
      </c>
      <c r="H1596" s="14">
        <v>76.601307189541998</v>
      </c>
      <c r="I1596" s="3">
        <v>8.8888888888889994</v>
      </c>
      <c r="J1596" s="3">
        <v>24.575163398693</v>
      </c>
      <c r="K1596" s="3">
        <v>24.444444444443999</v>
      </c>
      <c r="L1596" s="3">
        <v>39.738562091502999</v>
      </c>
      <c r="M1596" s="3">
        <v>13.725490196078001</v>
      </c>
      <c r="N1596" s="3">
        <v>1.56862745098</v>
      </c>
      <c r="O1596" s="3">
        <v>8.6274509803920001</v>
      </c>
      <c r="P1596" s="3">
        <v>0.13071895424800001</v>
      </c>
      <c r="Q1596" s="3">
        <v>91.241830065358997</v>
      </c>
      <c r="R1596" s="13">
        <v>198.30065359477101</v>
      </c>
    </row>
    <row r="1597" spans="3:22" x14ac:dyDescent="0.2">
      <c r="D1597" s="59"/>
      <c r="E1597" s="5" t="s">
        <v>26</v>
      </c>
      <c r="F1597" s="51" t="s">
        <v>623</v>
      </c>
      <c r="G1597" s="4">
        <v>796</v>
      </c>
      <c r="H1597" s="10">
        <v>78.140703517587994</v>
      </c>
      <c r="I1597" s="1">
        <v>8.5427135678389998</v>
      </c>
      <c r="J1597" s="1">
        <v>25.125628140703999</v>
      </c>
      <c r="K1597" s="1">
        <v>24.497487437185999</v>
      </c>
      <c r="L1597" s="1">
        <v>38.693467336683</v>
      </c>
      <c r="M1597" s="1">
        <v>13.94472361809</v>
      </c>
      <c r="N1597" s="1">
        <v>1.2562814070349999</v>
      </c>
      <c r="O1597" s="1">
        <v>6.4070351758789998</v>
      </c>
      <c r="P1597" s="1">
        <v>0.125628140704</v>
      </c>
      <c r="Q1597" s="1">
        <v>93.467336683417003</v>
      </c>
      <c r="R1597" s="8">
        <v>196.73366834170901</v>
      </c>
    </row>
    <row r="1598" spans="3:22" ht="26" x14ac:dyDescent="0.2">
      <c r="D1598" s="59"/>
      <c r="E1598" s="5" t="s">
        <v>27</v>
      </c>
      <c r="F1598" s="51" t="s">
        <v>623</v>
      </c>
      <c r="G1598" s="4">
        <v>683</v>
      </c>
      <c r="H1598" s="10">
        <v>79.062957540263994</v>
      </c>
      <c r="I1598" s="1">
        <v>9.2240117130310004</v>
      </c>
      <c r="J1598" s="1">
        <v>25.475841874084999</v>
      </c>
      <c r="K1598" s="1">
        <v>22.547584187407999</v>
      </c>
      <c r="L1598" s="1">
        <v>37.920937042459997</v>
      </c>
      <c r="M1598" s="1">
        <v>12.884333821376</v>
      </c>
      <c r="N1598" s="1">
        <v>1.756954612006</v>
      </c>
      <c r="O1598" s="1">
        <v>7.0278184480229999</v>
      </c>
      <c r="P1598" s="2" t="s">
        <v>160</v>
      </c>
      <c r="Q1598" s="1">
        <v>92.972181551977002</v>
      </c>
      <c r="R1598" s="8">
        <v>195.90043923865301</v>
      </c>
    </row>
    <row r="1599" spans="3:22" x14ac:dyDescent="0.2">
      <c r="D1599" s="59"/>
      <c r="E1599" s="5" t="s">
        <v>28</v>
      </c>
      <c r="F1599" s="51" t="s">
        <v>623</v>
      </c>
      <c r="G1599" s="4">
        <v>438</v>
      </c>
      <c r="H1599" s="10">
        <v>77.625570776255998</v>
      </c>
      <c r="I1599" s="1">
        <v>9.8173515981739996</v>
      </c>
      <c r="J1599" s="1">
        <v>26.712328767123001</v>
      </c>
      <c r="K1599" s="1">
        <v>23.51598173516</v>
      </c>
      <c r="L1599" s="1">
        <v>41.552511415524997</v>
      </c>
      <c r="M1599" s="1">
        <v>14.155251141553</v>
      </c>
      <c r="N1599" s="1">
        <v>1.1415525114159999</v>
      </c>
      <c r="O1599" s="1">
        <v>8.2191780821920002</v>
      </c>
      <c r="P1599" s="1">
        <v>0.22831050228300001</v>
      </c>
      <c r="Q1599" s="1">
        <v>91.552511415525004</v>
      </c>
      <c r="R1599" s="8">
        <v>202.96803652968001</v>
      </c>
    </row>
    <row r="1600" spans="3:22" ht="26" x14ac:dyDescent="0.2">
      <c r="D1600" s="59"/>
      <c r="E1600" s="5" t="s">
        <v>29</v>
      </c>
      <c r="F1600" s="51" t="s">
        <v>623</v>
      </c>
      <c r="G1600" s="4">
        <v>680</v>
      </c>
      <c r="H1600" s="10">
        <v>77.352941176471006</v>
      </c>
      <c r="I1600" s="1">
        <v>8.3823529411760003</v>
      </c>
      <c r="J1600" s="1">
        <v>25</v>
      </c>
      <c r="K1600" s="1">
        <v>24.411764705882</v>
      </c>
      <c r="L1600" s="1">
        <v>38.382352941176002</v>
      </c>
      <c r="M1600" s="1">
        <v>13.676470588235</v>
      </c>
      <c r="N1600" s="1">
        <v>1.911764705882</v>
      </c>
      <c r="O1600" s="1">
        <v>7.5</v>
      </c>
      <c r="P1600" s="1">
        <v>0.14705882352899999</v>
      </c>
      <c r="Q1600" s="1">
        <v>92.352941176471006</v>
      </c>
      <c r="R1600" s="8">
        <v>196.76470588235301</v>
      </c>
    </row>
    <row r="1601" spans="4:18" x14ac:dyDescent="0.2">
      <c r="D1601" s="59"/>
      <c r="E1601" s="5" t="s">
        <v>30</v>
      </c>
      <c r="F1601" s="51" t="s">
        <v>623</v>
      </c>
      <c r="G1601" s="4">
        <v>242</v>
      </c>
      <c r="H1601" s="10">
        <v>78.925619834711</v>
      </c>
      <c r="I1601" s="1">
        <v>12.396694214876</v>
      </c>
      <c r="J1601" s="1">
        <v>35.950413223140004</v>
      </c>
      <c r="K1601" s="1">
        <v>30.991735537189999</v>
      </c>
      <c r="L1601" s="1">
        <v>47.107438016529002</v>
      </c>
      <c r="M1601" s="1">
        <v>16.942148760331001</v>
      </c>
      <c r="N1601" s="1">
        <v>2.0661157024789998</v>
      </c>
      <c r="O1601" s="1">
        <v>5.7851239669419998</v>
      </c>
      <c r="P1601" s="2" t="s">
        <v>160</v>
      </c>
      <c r="Q1601" s="1">
        <v>94.214876033058005</v>
      </c>
      <c r="R1601" s="8">
        <v>230.16528925619801</v>
      </c>
    </row>
    <row r="1602" spans="4:18" x14ac:dyDescent="0.2">
      <c r="D1602" s="59"/>
      <c r="E1602" s="5" t="s">
        <v>31</v>
      </c>
      <c r="F1602" s="51" t="s">
        <v>623</v>
      </c>
      <c r="G1602" s="4">
        <v>609</v>
      </c>
      <c r="H1602" s="10">
        <v>80.295566502463004</v>
      </c>
      <c r="I1602" s="1">
        <v>9.5238095238099998</v>
      </c>
      <c r="J1602" s="1">
        <v>27.586206896552</v>
      </c>
      <c r="K1602" s="1">
        <v>26.765188834153999</v>
      </c>
      <c r="L1602" s="1">
        <v>40.886699507388997</v>
      </c>
      <c r="M1602" s="1">
        <v>14.285714285714</v>
      </c>
      <c r="N1602" s="1">
        <v>1.6420361247949999</v>
      </c>
      <c r="O1602" s="1">
        <v>4.1050903119870004</v>
      </c>
      <c r="P1602" s="1">
        <v>0.16420361247900001</v>
      </c>
      <c r="Q1602" s="1">
        <v>95.730706075534002</v>
      </c>
      <c r="R1602" s="8">
        <v>205.25451559934299</v>
      </c>
    </row>
    <row r="1603" spans="4:18" x14ac:dyDescent="0.2">
      <c r="D1603" s="59"/>
      <c r="E1603" s="5" t="s">
        <v>32</v>
      </c>
      <c r="F1603" s="51" t="s">
        <v>623</v>
      </c>
      <c r="G1603" s="4">
        <v>343</v>
      </c>
      <c r="H1603" s="10">
        <v>78.425655976675998</v>
      </c>
      <c r="I1603" s="1">
        <v>10.204081632653001</v>
      </c>
      <c r="J1603" s="1">
        <v>33.527696793003003</v>
      </c>
      <c r="K1603" s="1">
        <v>25.364431486880001</v>
      </c>
      <c r="L1603" s="1">
        <v>44.314868804664997</v>
      </c>
      <c r="M1603" s="1">
        <v>15.743440233236001</v>
      </c>
      <c r="N1603" s="1">
        <v>1.1661807580170001</v>
      </c>
      <c r="O1603" s="1">
        <v>4.6647230320700004</v>
      </c>
      <c r="P1603" s="1">
        <v>0.29154518950399999</v>
      </c>
      <c r="Q1603" s="1">
        <v>95.043731778425993</v>
      </c>
      <c r="R1603" s="8">
        <v>213.70262390670601</v>
      </c>
    </row>
    <row r="1604" spans="4:18" x14ac:dyDescent="0.2">
      <c r="D1604" s="59"/>
      <c r="E1604" s="5" t="s">
        <v>33</v>
      </c>
      <c r="F1604" s="51" t="s">
        <v>623</v>
      </c>
      <c r="G1604" s="4">
        <v>754</v>
      </c>
      <c r="H1604" s="10">
        <v>76.790450928382</v>
      </c>
      <c r="I1604" s="1">
        <v>8.7533156498669999</v>
      </c>
      <c r="J1604" s="1">
        <v>25.331564986737</v>
      </c>
      <c r="K1604" s="1">
        <v>25.331564986737</v>
      </c>
      <c r="L1604" s="1">
        <v>40.318302387267998</v>
      </c>
      <c r="M1604" s="1">
        <v>13.925729442971001</v>
      </c>
      <c r="N1604" s="1">
        <v>1.5915119363400001</v>
      </c>
      <c r="O1604" s="1">
        <v>7.1618037135280002</v>
      </c>
      <c r="P1604" s="1">
        <v>0.132625994695</v>
      </c>
      <c r="Q1604" s="1">
        <v>92.705570291776993</v>
      </c>
      <c r="R1604" s="8">
        <v>199.33687002652499</v>
      </c>
    </row>
    <row r="1605" spans="4:18" x14ac:dyDescent="0.2">
      <c r="D1605" s="59"/>
      <c r="E1605" s="5" t="s">
        <v>34</v>
      </c>
      <c r="F1605" s="51" t="s">
        <v>623</v>
      </c>
      <c r="G1605" s="4">
        <v>525</v>
      </c>
      <c r="H1605" s="10">
        <v>80.380952380951996</v>
      </c>
      <c r="I1605" s="1">
        <v>9.7142857142859995</v>
      </c>
      <c r="J1605" s="1">
        <v>28</v>
      </c>
      <c r="K1605" s="1">
        <v>28.380952380951999</v>
      </c>
      <c r="L1605" s="1">
        <v>41.714285714286</v>
      </c>
      <c r="M1605" s="1">
        <v>14.666666666667</v>
      </c>
      <c r="N1605" s="1">
        <v>1.9047619047619999</v>
      </c>
      <c r="O1605" s="1">
        <v>5.5238095238099998</v>
      </c>
      <c r="P1605" s="1">
        <v>0.19047619047600001</v>
      </c>
      <c r="Q1605" s="1">
        <v>94.285714285713993</v>
      </c>
      <c r="R1605" s="8">
        <v>210.47619047619</v>
      </c>
    </row>
    <row r="1606" spans="4:18" x14ac:dyDescent="0.2">
      <c r="D1606" s="59"/>
      <c r="E1606" s="5" t="s">
        <v>35</v>
      </c>
      <c r="F1606" s="51" t="s">
        <v>623</v>
      </c>
      <c r="G1606" s="4">
        <v>142</v>
      </c>
      <c r="H1606" s="10">
        <v>78.873239436619997</v>
      </c>
      <c r="I1606" s="1">
        <v>9.1549295774649995</v>
      </c>
      <c r="J1606" s="1">
        <v>30.985915492958</v>
      </c>
      <c r="K1606" s="1">
        <v>28.169014084507001</v>
      </c>
      <c r="L1606" s="1">
        <v>45.070422535211002</v>
      </c>
      <c r="M1606" s="1">
        <v>18.309859154929999</v>
      </c>
      <c r="N1606" s="1">
        <v>1.4084507042250001</v>
      </c>
      <c r="O1606" s="1">
        <v>7.0422535211269999</v>
      </c>
      <c r="P1606" s="2" t="s">
        <v>160</v>
      </c>
      <c r="Q1606" s="1">
        <v>92.957746478873005</v>
      </c>
      <c r="R1606" s="8">
        <v>219.01408450704201</v>
      </c>
    </row>
    <row r="1607" spans="4:18" x14ac:dyDescent="0.2">
      <c r="D1607" s="59"/>
      <c r="E1607" s="5" t="s">
        <v>36</v>
      </c>
      <c r="F1607" s="51" t="s">
        <v>624</v>
      </c>
      <c r="G1607" s="4">
        <v>18</v>
      </c>
      <c r="H1607" s="10">
        <v>77.777777777777999</v>
      </c>
      <c r="I1607" s="1">
        <v>16.666666666666998</v>
      </c>
      <c r="J1607" s="1">
        <v>33.333333333333002</v>
      </c>
      <c r="K1607" s="1">
        <v>5.5555555555560003</v>
      </c>
      <c r="L1607" s="1">
        <v>16.666666666666998</v>
      </c>
      <c r="M1607" s="1">
        <v>22.222222222222001</v>
      </c>
      <c r="N1607" s="2" t="s">
        <v>160</v>
      </c>
      <c r="O1607" s="1">
        <v>16.666666666666998</v>
      </c>
      <c r="P1607" s="2" t="s">
        <v>160</v>
      </c>
      <c r="Q1607" s="1">
        <v>83.333333333333002</v>
      </c>
      <c r="R1607" s="8">
        <v>188.888888888889</v>
      </c>
    </row>
    <row r="1608" spans="4:18" x14ac:dyDescent="0.2">
      <c r="D1608" s="59"/>
      <c r="E1608" s="5" t="s">
        <v>37</v>
      </c>
      <c r="F1608" s="51" t="s">
        <v>624</v>
      </c>
      <c r="G1608" s="4">
        <v>39</v>
      </c>
      <c r="H1608" s="10">
        <v>71.794871794871995</v>
      </c>
      <c r="I1608" s="2" t="s">
        <v>160</v>
      </c>
      <c r="J1608" s="1">
        <v>7.6923076923079998</v>
      </c>
      <c r="K1608" s="1">
        <v>17.948717948717999</v>
      </c>
      <c r="L1608" s="1">
        <v>28.205128205127998</v>
      </c>
      <c r="M1608" s="1">
        <v>7.6923076923079998</v>
      </c>
      <c r="N1608" s="2" t="s">
        <v>160</v>
      </c>
      <c r="O1608" s="1">
        <v>10.25641025641</v>
      </c>
      <c r="P1608" s="2" t="s">
        <v>160</v>
      </c>
      <c r="Q1608" s="1">
        <v>89.743589743589993</v>
      </c>
      <c r="R1608" s="8">
        <v>143.58974358974399</v>
      </c>
    </row>
    <row r="1609" spans="4:18" x14ac:dyDescent="0.2">
      <c r="D1609" s="59"/>
      <c r="E1609" s="5" t="s">
        <v>23</v>
      </c>
      <c r="F1609" s="51" t="s">
        <v>624</v>
      </c>
      <c r="G1609" s="4">
        <v>4</v>
      </c>
      <c r="H1609" s="10">
        <v>100</v>
      </c>
      <c r="I1609" s="1">
        <v>25</v>
      </c>
      <c r="J1609" s="2" t="s">
        <v>160</v>
      </c>
      <c r="K1609" s="1">
        <v>25</v>
      </c>
      <c r="L1609" s="1">
        <v>25</v>
      </c>
      <c r="M1609" s="2" t="s">
        <v>160</v>
      </c>
      <c r="N1609" s="2" t="s">
        <v>160</v>
      </c>
      <c r="O1609" s="2" t="s">
        <v>160</v>
      </c>
      <c r="P1609" s="2" t="s">
        <v>160</v>
      </c>
      <c r="Q1609" s="1">
        <v>100</v>
      </c>
      <c r="R1609" s="8">
        <v>175</v>
      </c>
    </row>
    <row r="1610" spans="4:18" ht="26" x14ac:dyDescent="0.2">
      <c r="D1610" s="59"/>
      <c r="E1610" s="5" t="s">
        <v>38</v>
      </c>
      <c r="F1610" s="51" t="s">
        <v>623</v>
      </c>
      <c r="G1610" s="4">
        <v>1000</v>
      </c>
      <c r="H1610" s="10">
        <v>75.5</v>
      </c>
      <c r="I1610" s="1">
        <v>8.4</v>
      </c>
      <c r="J1610" s="1">
        <v>23</v>
      </c>
      <c r="K1610" s="1">
        <v>23.8</v>
      </c>
      <c r="L1610" s="1">
        <v>38.4</v>
      </c>
      <c r="M1610" s="1">
        <v>12.6</v>
      </c>
      <c r="N1610" s="1">
        <v>1.4</v>
      </c>
      <c r="O1610" s="1">
        <v>8.5</v>
      </c>
      <c r="P1610" s="1">
        <v>0.1</v>
      </c>
      <c r="Q1610" s="1">
        <v>91.4</v>
      </c>
      <c r="R1610" s="8">
        <v>191.7</v>
      </c>
    </row>
    <row r="1611" spans="4:18" ht="26" x14ac:dyDescent="0.2">
      <c r="D1611" s="58" t="s">
        <v>39</v>
      </c>
      <c r="E1611" s="7" t="s">
        <v>40</v>
      </c>
      <c r="F1611" s="50" t="s">
        <v>624</v>
      </c>
      <c r="G1611" s="6">
        <v>4</v>
      </c>
      <c r="H1611" s="14">
        <v>100</v>
      </c>
      <c r="I1611" s="3">
        <v>25</v>
      </c>
      <c r="J1611" s="3">
        <v>50</v>
      </c>
      <c r="K1611" s="9" t="s">
        <v>160</v>
      </c>
      <c r="L1611" s="9" t="s">
        <v>160</v>
      </c>
      <c r="M1611" s="3">
        <v>25</v>
      </c>
      <c r="N1611" s="9" t="s">
        <v>160</v>
      </c>
      <c r="O1611" s="9" t="s">
        <v>160</v>
      </c>
      <c r="P1611" s="9" t="s">
        <v>160</v>
      </c>
      <c r="Q1611" s="3">
        <v>100</v>
      </c>
      <c r="R1611" s="13">
        <v>200</v>
      </c>
    </row>
    <row r="1612" spans="4:18" ht="26" x14ac:dyDescent="0.2">
      <c r="D1612" s="59"/>
      <c r="E1612" s="5" t="s">
        <v>41</v>
      </c>
      <c r="F1612" s="51" t="s">
        <v>624</v>
      </c>
      <c r="G1612" s="4">
        <v>45</v>
      </c>
      <c r="H1612" s="10">
        <v>73.333333333333002</v>
      </c>
      <c r="I1612" s="1">
        <v>6.666666666667</v>
      </c>
      <c r="J1612" s="1">
        <v>11.111111111111001</v>
      </c>
      <c r="K1612" s="1">
        <v>20</v>
      </c>
      <c r="L1612" s="1">
        <v>35.555555555555998</v>
      </c>
      <c r="M1612" s="1">
        <v>6.666666666667</v>
      </c>
      <c r="N1612" s="2" t="s">
        <v>160</v>
      </c>
      <c r="O1612" s="1">
        <v>13.333333333333</v>
      </c>
      <c r="P1612" s="2" t="s">
        <v>160</v>
      </c>
      <c r="Q1612" s="1">
        <v>86.666666666666998</v>
      </c>
      <c r="R1612" s="8">
        <v>166.666666666667</v>
      </c>
    </row>
    <row r="1613" spans="4:18" ht="26" x14ac:dyDescent="0.2">
      <c r="D1613" s="59"/>
      <c r="E1613" s="5" t="s">
        <v>42</v>
      </c>
      <c r="F1613" s="51" t="s">
        <v>623</v>
      </c>
      <c r="G1613" s="4">
        <v>275</v>
      </c>
      <c r="H1613" s="10">
        <v>71.272727272726996</v>
      </c>
      <c r="I1613" s="1">
        <v>5.8181818181820004</v>
      </c>
      <c r="J1613" s="1">
        <v>14.181818181818</v>
      </c>
      <c r="K1613" s="1">
        <v>14.909090909091001</v>
      </c>
      <c r="L1613" s="1">
        <v>37.818181818181998</v>
      </c>
      <c r="M1613" s="1">
        <v>7.636363636364</v>
      </c>
      <c r="N1613" s="1">
        <v>1.090909090909</v>
      </c>
      <c r="O1613" s="1">
        <v>13.454545454545</v>
      </c>
      <c r="P1613" s="2" t="s">
        <v>160</v>
      </c>
      <c r="Q1613" s="1">
        <v>86.545454545455001</v>
      </c>
      <c r="R1613" s="8">
        <v>166.18181818181799</v>
      </c>
    </row>
    <row r="1614" spans="4:18" ht="26" x14ac:dyDescent="0.2">
      <c r="D1614" s="59"/>
      <c r="E1614" s="5" t="s">
        <v>43</v>
      </c>
      <c r="F1614" s="51" t="s">
        <v>623</v>
      </c>
      <c r="G1614" s="4">
        <v>245</v>
      </c>
      <c r="H1614" s="10">
        <v>77.551020408162998</v>
      </c>
      <c r="I1614" s="1">
        <v>7.7551020408160003</v>
      </c>
      <c r="J1614" s="1">
        <v>22.857142857143</v>
      </c>
      <c r="K1614" s="1">
        <v>23.673469387754999</v>
      </c>
      <c r="L1614" s="1">
        <v>40.408163265306001</v>
      </c>
      <c r="M1614" s="1">
        <v>13.061224489796</v>
      </c>
      <c r="N1614" s="1">
        <v>1.2244897959179999</v>
      </c>
      <c r="O1614" s="1">
        <v>8.5714285714289993</v>
      </c>
      <c r="P1614" s="1">
        <v>0.408163265306</v>
      </c>
      <c r="Q1614" s="1">
        <v>91.020408163265003</v>
      </c>
      <c r="R1614" s="8">
        <v>195.51020408163299</v>
      </c>
    </row>
    <row r="1615" spans="4:18" ht="26" x14ac:dyDescent="0.2">
      <c r="D1615" s="59"/>
      <c r="E1615" s="5" t="s">
        <v>44</v>
      </c>
      <c r="F1615" s="51" t="s">
        <v>623</v>
      </c>
      <c r="G1615" s="4">
        <v>167</v>
      </c>
      <c r="H1615" s="10">
        <v>73.652694610777999</v>
      </c>
      <c r="I1615" s="1">
        <v>13.772455089819999</v>
      </c>
      <c r="J1615" s="1">
        <v>28.143712574849999</v>
      </c>
      <c r="K1615" s="1">
        <v>28.143712574849999</v>
      </c>
      <c r="L1615" s="1">
        <v>41.317365269461</v>
      </c>
      <c r="M1615" s="1">
        <v>15.568862275449</v>
      </c>
      <c r="N1615" s="1">
        <v>1.1976047904189999</v>
      </c>
      <c r="O1615" s="1">
        <v>5.3892215568859996</v>
      </c>
      <c r="P1615" s="2" t="s">
        <v>160</v>
      </c>
      <c r="Q1615" s="1">
        <v>94.610778443114</v>
      </c>
      <c r="R1615" s="8">
        <v>207.18562874251501</v>
      </c>
    </row>
    <row r="1616" spans="4:18" ht="26" x14ac:dyDescent="0.2">
      <c r="D1616" s="59"/>
      <c r="E1616" s="5" t="s">
        <v>45</v>
      </c>
      <c r="F1616" s="51" t="s">
        <v>623</v>
      </c>
      <c r="G1616" s="4">
        <v>90</v>
      </c>
      <c r="H1616" s="10">
        <v>83.333333333333002</v>
      </c>
      <c r="I1616" s="1">
        <v>6.666666666667</v>
      </c>
      <c r="J1616" s="1">
        <v>23.333333333333002</v>
      </c>
      <c r="K1616" s="1">
        <v>34.444444444444002</v>
      </c>
      <c r="L1616" s="1">
        <v>35.555555555555998</v>
      </c>
      <c r="M1616" s="1">
        <v>16.666666666666998</v>
      </c>
      <c r="N1616" s="1">
        <v>1.1111111111109999</v>
      </c>
      <c r="O1616" s="1">
        <v>3.333333333333</v>
      </c>
      <c r="P1616" s="2" t="s">
        <v>160</v>
      </c>
      <c r="Q1616" s="1">
        <v>96.666666666666998</v>
      </c>
      <c r="R1616" s="8">
        <v>204.444444444444</v>
      </c>
    </row>
    <row r="1617" spans="4:18" ht="26" x14ac:dyDescent="0.2">
      <c r="D1617" s="59"/>
      <c r="E1617" s="5" t="s">
        <v>46</v>
      </c>
      <c r="F1617" s="51" t="s">
        <v>624</v>
      </c>
      <c r="G1617" s="4">
        <v>46</v>
      </c>
      <c r="H1617" s="10">
        <v>69.565217391304003</v>
      </c>
      <c r="I1617" s="1">
        <v>4.3478260869570002</v>
      </c>
      <c r="J1617" s="1">
        <v>34.782608695652002</v>
      </c>
      <c r="K1617" s="1">
        <v>36.956521739129997</v>
      </c>
      <c r="L1617" s="1">
        <v>34.782608695652002</v>
      </c>
      <c r="M1617" s="1">
        <v>15.217391304348</v>
      </c>
      <c r="N1617" s="2" t="s">
        <v>160</v>
      </c>
      <c r="O1617" s="1">
        <v>4.3478260869570002</v>
      </c>
      <c r="P1617" s="2" t="s">
        <v>160</v>
      </c>
      <c r="Q1617" s="1">
        <v>95.652173913043001</v>
      </c>
      <c r="R1617" s="8">
        <v>200</v>
      </c>
    </row>
    <row r="1618" spans="4:18" ht="26" x14ac:dyDescent="0.2">
      <c r="D1618" s="59"/>
      <c r="E1618" s="5" t="s">
        <v>47</v>
      </c>
      <c r="F1618" s="51" t="s">
        <v>623</v>
      </c>
      <c r="G1618" s="4">
        <v>68</v>
      </c>
      <c r="H1618" s="10">
        <v>80.882352941175995</v>
      </c>
      <c r="I1618" s="1">
        <v>8.8235294117649996</v>
      </c>
      <c r="J1618" s="1">
        <v>48.529411764705998</v>
      </c>
      <c r="K1618" s="1">
        <v>35.294117647058997</v>
      </c>
      <c r="L1618" s="1">
        <v>39.705882352941003</v>
      </c>
      <c r="M1618" s="1">
        <v>20.588235294118</v>
      </c>
      <c r="N1618" s="1">
        <v>5.8823529411760003</v>
      </c>
      <c r="O1618" s="1">
        <v>2.9411764705880001</v>
      </c>
      <c r="P1618" s="2" t="s">
        <v>160</v>
      </c>
      <c r="Q1618" s="1">
        <v>97.058823529411995</v>
      </c>
      <c r="R1618" s="8">
        <v>242.64705882352899</v>
      </c>
    </row>
    <row r="1619" spans="4:18" x14ac:dyDescent="0.2">
      <c r="D1619" s="59"/>
      <c r="E1619" s="5" t="s">
        <v>48</v>
      </c>
      <c r="F1619" s="51" t="s">
        <v>624</v>
      </c>
      <c r="G1619" s="4">
        <v>4</v>
      </c>
      <c r="H1619" s="10">
        <v>100</v>
      </c>
      <c r="I1619" s="2" t="s">
        <v>160</v>
      </c>
      <c r="J1619" s="2" t="s">
        <v>160</v>
      </c>
      <c r="K1619" s="2" t="s">
        <v>160</v>
      </c>
      <c r="L1619" s="2" t="s">
        <v>160</v>
      </c>
      <c r="M1619" s="1">
        <v>25</v>
      </c>
      <c r="N1619" s="2" t="s">
        <v>160</v>
      </c>
      <c r="O1619" s="2" t="s">
        <v>160</v>
      </c>
      <c r="P1619" s="2" t="s">
        <v>160</v>
      </c>
      <c r="Q1619" s="1">
        <v>100</v>
      </c>
      <c r="R1619" s="8">
        <v>125</v>
      </c>
    </row>
    <row r="1620" spans="4:18" x14ac:dyDescent="0.2">
      <c r="D1620" s="59"/>
      <c r="E1620" s="5" t="s">
        <v>23</v>
      </c>
      <c r="F1620" s="51" t="s">
        <v>623</v>
      </c>
      <c r="G1620" s="4">
        <v>99</v>
      </c>
      <c r="H1620" s="10">
        <v>75.757575757576006</v>
      </c>
      <c r="I1620" s="1">
        <v>9.0909090909089993</v>
      </c>
      <c r="J1620" s="1">
        <v>14.141414141414</v>
      </c>
      <c r="K1620" s="1">
        <v>19.191919191918998</v>
      </c>
      <c r="L1620" s="1">
        <v>33.333333333333002</v>
      </c>
      <c r="M1620" s="1">
        <v>9.0909090909089993</v>
      </c>
      <c r="N1620" s="1">
        <v>1.010101010101</v>
      </c>
      <c r="O1620" s="1">
        <v>9.0909090909089993</v>
      </c>
      <c r="P1620" s="2" t="s">
        <v>160</v>
      </c>
      <c r="Q1620" s="1">
        <v>90.909090909091006</v>
      </c>
      <c r="R1620" s="8">
        <v>170.70707070707101</v>
      </c>
    </row>
    <row r="1621" spans="4:18" x14ac:dyDescent="0.2">
      <c r="D1621" s="58" t="s">
        <v>49</v>
      </c>
      <c r="E1621" s="7" t="s">
        <v>50</v>
      </c>
      <c r="F1621" s="50" t="s">
        <v>624</v>
      </c>
      <c r="G1621" s="6">
        <v>39</v>
      </c>
      <c r="H1621" s="14">
        <v>58.974358974358999</v>
      </c>
      <c r="I1621" s="3">
        <v>10.25641025641</v>
      </c>
      <c r="J1621" s="3">
        <v>7.6923076923079998</v>
      </c>
      <c r="K1621" s="3">
        <v>23.076923076922998</v>
      </c>
      <c r="L1621" s="3">
        <v>41.025641025641001</v>
      </c>
      <c r="M1621" s="3">
        <v>2.564102564103</v>
      </c>
      <c r="N1621" s="9" t="s">
        <v>160</v>
      </c>
      <c r="O1621" s="3">
        <v>20.512820512821001</v>
      </c>
      <c r="P1621" s="9" t="s">
        <v>160</v>
      </c>
      <c r="Q1621" s="3">
        <v>79.487179487179006</v>
      </c>
      <c r="R1621" s="13">
        <v>164.102564102564</v>
      </c>
    </row>
    <row r="1622" spans="4:18" x14ac:dyDescent="0.2">
      <c r="D1622" s="59"/>
      <c r="E1622" s="5" t="s">
        <v>51</v>
      </c>
      <c r="F1622" s="51" t="s">
        <v>623</v>
      </c>
      <c r="G1622" s="4">
        <v>185</v>
      </c>
      <c r="H1622" s="10">
        <v>75.675675675676004</v>
      </c>
      <c r="I1622" s="1">
        <v>7.5675675675680001</v>
      </c>
      <c r="J1622" s="1">
        <v>17.297297297297</v>
      </c>
      <c r="K1622" s="1">
        <v>18.378378378377999</v>
      </c>
      <c r="L1622" s="1">
        <v>35.135135135135002</v>
      </c>
      <c r="M1622" s="1">
        <v>13.513513513514001</v>
      </c>
      <c r="N1622" s="1">
        <v>0.54054054054099998</v>
      </c>
      <c r="O1622" s="1">
        <v>8.6486486486490008</v>
      </c>
      <c r="P1622" s="2" t="s">
        <v>160</v>
      </c>
      <c r="Q1622" s="1">
        <v>91.351351351350999</v>
      </c>
      <c r="R1622" s="8">
        <v>176.756756756757</v>
      </c>
    </row>
    <row r="1623" spans="4:18" x14ac:dyDescent="0.2">
      <c r="D1623" s="59"/>
      <c r="E1623" s="5" t="s">
        <v>52</v>
      </c>
      <c r="F1623" s="51" t="s">
        <v>623</v>
      </c>
      <c r="G1623" s="4">
        <v>324</v>
      </c>
      <c r="H1623" s="10">
        <v>75.925925925925995</v>
      </c>
      <c r="I1623" s="1">
        <v>7.0987654320990003</v>
      </c>
      <c r="J1623" s="1">
        <v>25.308641975309001</v>
      </c>
      <c r="K1623" s="1">
        <v>18.209876543210001</v>
      </c>
      <c r="L1623" s="1">
        <v>36.111111111111001</v>
      </c>
      <c r="M1623" s="1">
        <v>10.802469135801999</v>
      </c>
      <c r="N1623" s="1">
        <v>0.61728395061700003</v>
      </c>
      <c r="O1623" s="1">
        <v>10.493827160494</v>
      </c>
      <c r="P1623" s="2" t="s">
        <v>160</v>
      </c>
      <c r="Q1623" s="1">
        <v>89.506172839505993</v>
      </c>
      <c r="R1623" s="8">
        <v>184.56790123456801</v>
      </c>
    </row>
    <row r="1624" spans="4:18" x14ac:dyDescent="0.2">
      <c r="D1624" s="59"/>
      <c r="E1624" s="5" t="s">
        <v>53</v>
      </c>
      <c r="F1624" s="51" t="s">
        <v>623</v>
      </c>
      <c r="G1624" s="4">
        <v>491</v>
      </c>
      <c r="H1624" s="10">
        <v>76.374745417515001</v>
      </c>
      <c r="I1624" s="1">
        <v>8.9613034623220003</v>
      </c>
      <c r="J1624" s="1">
        <v>23.625254582484999</v>
      </c>
      <c r="K1624" s="1">
        <v>28.920570264765999</v>
      </c>
      <c r="L1624" s="1">
        <v>40.122199592667997</v>
      </c>
      <c r="M1624" s="1">
        <v>13.849287169043</v>
      </c>
      <c r="N1624" s="1">
        <v>2.24032586558</v>
      </c>
      <c r="O1624" s="1">
        <v>6.3136456211810001</v>
      </c>
      <c r="P1624" s="1">
        <v>0.20366598778</v>
      </c>
      <c r="Q1624" s="1">
        <v>93.482688391039005</v>
      </c>
      <c r="R1624" s="8">
        <v>200.61099796334</v>
      </c>
    </row>
    <row r="1625" spans="4:18" x14ac:dyDescent="0.2">
      <c r="D1625" s="59"/>
      <c r="E1625" s="5" t="s">
        <v>23</v>
      </c>
      <c r="F1625" s="51" t="s">
        <v>624</v>
      </c>
      <c r="G1625" s="4">
        <v>4</v>
      </c>
      <c r="H1625" s="10">
        <v>75</v>
      </c>
      <c r="I1625" s="2" t="s">
        <v>160</v>
      </c>
      <c r="J1625" s="2" t="s">
        <v>160</v>
      </c>
      <c r="K1625" s="1">
        <v>50</v>
      </c>
      <c r="L1625" s="1">
        <v>25</v>
      </c>
      <c r="M1625" s="2" t="s">
        <v>160</v>
      </c>
      <c r="N1625" s="2" t="s">
        <v>160</v>
      </c>
      <c r="O1625" s="2" t="s">
        <v>160</v>
      </c>
      <c r="P1625" s="2" t="s">
        <v>160</v>
      </c>
      <c r="Q1625" s="1">
        <v>100</v>
      </c>
      <c r="R1625" s="8">
        <v>150</v>
      </c>
    </row>
    <row r="1626" spans="4:18" x14ac:dyDescent="0.2">
      <c r="D1626" s="59"/>
      <c r="E1626" s="5" t="s">
        <v>54</v>
      </c>
      <c r="F1626" s="51" t="s">
        <v>623</v>
      </c>
      <c r="G1626" s="4">
        <v>224</v>
      </c>
      <c r="H1626" s="10">
        <v>72.767857142856997</v>
      </c>
      <c r="I1626" s="1">
        <v>8.0357142857140005</v>
      </c>
      <c r="J1626" s="1">
        <v>15.625</v>
      </c>
      <c r="K1626" s="1">
        <v>19.196428571428999</v>
      </c>
      <c r="L1626" s="1">
        <v>36.160714285714</v>
      </c>
      <c r="M1626" s="1">
        <v>11.607142857143</v>
      </c>
      <c r="N1626" s="1">
        <v>0.446428571429</v>
      </c>
      <c r="O1626" s="1">
        <v>10.714285714286</v>
      </c>
      <c r="P1626" s="2" t="s">
        <v>160</v>
      </c>
      <c r="Q1626" s="1">
        <v>89.285714285713993</v>
      </c>
      <c r="R1626" s="8">
        <v>174.55357142857099</v>
      </c>
    </row>
    <row r="1627" spans="4:18" x14ac:dyDescent="0.2">
      <c r="D1627" s="59"/>
      <c r="E1627" s="5" t="s">
        <v>55</v>
      </c>
      <c r="F1627" s="51" t="s">
        <v>623</v>
      </c>
      <c r="G1627" s="4">
        <v>815</v>
      </c>
      <c r="H1627" s="10">
        <v>76.196319018405006</v>
      </c>
      <c r="I1627" s="1">
        <v>8.2208588957059998</v>
      </c>
      <c r="J1627" s="1">
        <v>24.294478527607001</v>
      </c>
      <c r="K1627" s="1">
        <v>24.662576687116999</v>
      </c>
      <c r="L1627" s="1">
        <v>38.527607361963</v>
      </c>
      <c r="M1627" s="1">
        <v>12.638036809816001</v>
      </c>
      <c r="N1627" s="1">
        <v>1.59509202454</v>
      </c>
      <c r="O1627" s="1">
        <v>7.9754601226990003</v>
      </c>
      <c r="P1627" s="1">
        <v>0.122699386503</v>
      </c>
      <c r="Q1627" s="1">
        <v>91.901840490797994</v>
      </c>
      <c r="R1627" s="8">
        <v>194.23312883435599</v>
      </c>
    </row>
    <row r="1628" spans="4:18" ht="26" x14ac:dyDescent="0.2">
      <c r="D1628" s="58" t="s">
        <v>56</v>
      </c>
      <c r="E1628" s="7" t="s">
        <v>57</v>
      </c>
      <c r="F1628" s="50" t="s">
        <v>624</v>
      </c>
      <c r="G1628" s="6">
        <v>8</v>
      </c>
      <c r="H1628" s="14">
        <v>62.5</v>
      </c>
      <c r="I1628" s="3">
        <v>12.5</v>
      </c>
      <c r="J1628" s="3">
        <v>12.5</v>
      </c>
      <c r="K1628" s="3">
        <v>25</v>
      </c>
      <c r="L1628" s="3">
        <v>37.5</v>
      </c>
      <c r="M1628" s="9" t="s">
        <v>160</v>
      </c>
      <c r="N1628" s="9" t="s">
        <v>160</v>
      </c>
      <c r="O1628" s="3">
        <v>12.5</v>
      </c>
      <c r="P1628" s="9" t="s">
        <v>160</v>
      </c>
      <c r="Q1628" s="3">
        <v>87.5</v>
      </c>
      <c r="R1628" s="13">
        <v>162.5</v>
      </c>
    </row>
    <row r="1629" spans="4:18" ht="26" x14ac:dyDescent="0.2">
      <c r="D1629" s="59"/>
      <c r="E1629" s="5" t="s">
        <v>58</v>
      </c>
      <c r="F1629" s="51" t="s">
        <v>623</v>
      </c>
      <c r="G1629" s="4">
        <v>61</v>
      </c>
      <c r="H1629" s="10">
        <v>72.131147540984003</v>
      </c>
      <c r="I1629" s="1">
        <v>13.114754098361001</v>
      </c>
      <c r="J1629" s="1">
        <v>31.147540983607001</v>
      </c>
      <c r="K1629" s="1">
        <v>40.983606557377001</v>
      </c>
      <c r="L1629" s="1">
        <v>40.983606557377001</v>
      </c>
      <c r="M1629" s="1">
        <v>16.393442622951</v>
      </c>
      <c r="N1629" s="1">
        <v>1.6393442622950001</v>
      </c>
      <c r="O1629" s="1">
        <v>3.2786885245900002</v>
      </c>
      <c r="P1629" s="2" t="s">
        <v>160</v>
      </c>
      <c r="Q1629" s="1">
        <v>96.721311475410005</v>
      </c>
      <c r="R1629" s="8">
        <v>219.67213114754099</v>
      </c>
    </row>
    <row r="1630" spans="4:18" x14ac:dyDescent="0.2">
      <c r="D1630" s="59"/>
      <c r="E1630" s="5" t="s">
        <v>59</v>
      </c>
      <c r="F1630" s="51" t="s">
        <v>624</v>
      </c>
      <c r="G1630" s="4">
        <v>18</v>
      </c>
      <c r="H1630" s="10">
        <v>72.222222222222001</v>
      </c>
      <c r="I1630" s="1">
        <v>11.111111111111001</v>
      </c>
      <c r="J1630" s="1">
        <v>27.777777777777999</v>
      </c>
      <c r="K1630" s="1">
        <v>61.111111111111001</v>
      </c>
      <c r="L1630" s="1">
        <v>55.555555555555998</v>
      </c>
      <c r="M1630" s="2" t="s">
        <v>160</v>
      </c>
      <c r="N1630" s="1">
        <v>5.5555555555560003</v>
      </c>
      <c r="O1630" s="2" t="s">
        <v>160</v>
      </c>
      <c r="P1630" s="2" t="s">
        <v>160</v>
      </c>
      <c r="Q1630" s="1">
        <v>100</v>
      </c>
      <c r="R1630" s="8">
        <v>233.333333333333</v>
      </c>
    </row>
    <row r="1631" spans="4:18" x14ac:dyDescent="0.2">
      <c r="D1631" s="59"/>
      <c r="E1631" s="5" t="s">
        <v>60</v>
      </c>
      <c r="F1631" s="51" t="s">
        <v>623</v>
      </c>
      <c r="G1631" s="4">
        <v>147</v>
      </c>
      <c r="H1631" s="10">
        <v>73.469387755102005</v>
      </c>
      <c r="I1631" s="1">
        <v>11.564625850340001</v>
      </c>
      <c r="J1631" s="1">
        <v>25.850340136054001</v>
      </c>
      <c r="K1631" s="1">
        <v>34.693877551020002</v>
      </c>
      <c r="L1631" s="1">
        <v>45.578231292517003</v>
      </c>
      <c r="M1631" s="1">
        <v>10.884353741497</v>
      </c>
      <c r="N1631" s="1">
        <v>0.68027210884400002</v>
      </c>
      <c r="O1631" s="1">
        <v>6.8027210884349998</v>
      </c>
      <c r="P1631" s="2" t="s">
        <v>160</v>
      </c>
      <c r="Q1631" s="1">
        <v>93.197278911564993</v>
      </c>
      <c r="R1631" s="8">
        <v>209.52380952381</v>
      </c>
    </row>
    <row r="1632" spans="4:18" ht="26" x14ac:dyDescent="0.2">
      <c r="D1632" s="59"/>
      <c r="E1632" s="5" t="s">
        <v>61</v>
      </c>
      <c r="F1632" s="51" t="s">
        <v>623</v>
      </c>
      <c r="G1632" s="4">
        <v>85</v>
      </c>
      <c r="H1632" s="10">
        <v>90.588235294117993</v>
      </c>
      <c r="I1632" s="1">
        <v>10.588235294118</v>
      </c>
      <c r="J1632" s="1">
        <v>35.294117647058997</v>
      </c>
      <c r="K1632" s="1">
        <v>17.647058823529001</v>
      </c>
      <c r="L1632" s="1">
        <v>31.764705882352999</v>
      </c>
      <c r="M1632" s="1">
        <v>20</v>
      </c>
      <c r="N1632" s="1">
        <v>2.352941176471</v>
      </c>
      <c r="O1632" s="2" t="s">
        <v>160</v>
      </c>
      <c r="P1632" s="2" t="s">
        <v>160</v>
      </c>
      <c r="Q1632" s="1">
        <v>100</v>
      </c>
      <c r="R1632" s="8">
        <v>208.23529411764699</v>
      </c>
    </row>
    <row r="1633" spans="4:18" x14ac:dyDescent="0.2">
      <c r="D1633" s="59"/>
      <c r="E1633" s="5" t="s">
        <v>62</v>
      </c>
      <c r="F1633" s="51" t="s">
        <v>623</v>
      </c>
      <c r="G1633" s="4">
        <v>722</v>
      </c>
      <c r="H1633" s="10">
        <v>74.515235457063994</v>
      </c>
      <c r="I1633" s="1">
        <v>6.6481994459829998</v>
      </c>
      <c r="J1633" s="1">
        <v>19.390581717452001</v>
      </c>
      <c r="K1633" s="1">
        <v>19.667590027700999</v>
      </c>
      <c r="L1633" s="1">
        <v>36.565096952909002</v>
      </c>
      <c r="M1633" s="1">
        <v>11.772853185596</v>
      </c>
      <c r="N1633" s="1">
        <v>1.2465373961220001</v>
      </c>
      <c r="O1633" s="1">
        <v>10.526315789473999</v>
      </c>
      <c r="P1633" s="1">
        <v>0.138504155125</v>
      </c>
      <c r="Q1633" s="1">
        <v>89.335180055402006</v>
      </c>
      <c r="R1633" s="8">
        <v>180.47091412742401</v>
      </c>
    </row>
    <row r="1634" spans="4:18" x14ac:dyDescent="0.2">
      <c r="D1634" s="59"/>
      <c r="E1634" s="5" t="s">
        <v>23</v>
      </c>
      <c r="F1634" s="51" t="s">
        <v>624</v>
      </c>
      <c r="G1634" s="4">
        <v>2</v>
      </c>
      <c r="H1634" s="10">
        <v>100</v>
      </c>
      <c r="I1634" s="2" t="s">
        <v>160</v>
      </c>
      <c r="J1634" s="2" t="s">
        <v>160</v>
      </c>
      <c r="K1634" s="2" t="s">
        <v>160</v>
      </c>
      <c r="L1634" s="2" t="s">
        <v>160</v>
      </c>
      <c r="M1634" s="1">
        <v>50</v>
      </c>
      <c r="N1634" s="2" t="s">
        <v>160</v>
      </c>
      <c r="O1634" s="2" t="s">
        <v>160</v>
      </c>
      <c r="P1634" s="2" t="s">
        <v>160</v>
      </c>
      <c r="Q1634" s="1">
        <v>100</v>
      </c>
      <c r="R1634" s="8">
        <v>150</v>
      </c>
    </row>
    <row r="1635" spans="4:18" ht="26" x14ac:dyDescent="0.2">
      <c r="D1635" s="59"/>
      <c r="E1635" s="5" t="s">
        <v>63</v>
      </c>
      <c r="F1635" s="51" t="s">
        <v>623</v>
      </c>
      <c r="G1635" s="4">
        <v>319</v>
      </c>
      <c r="H1635" s="10">
        <v>77.429467084639001</v>
      </c>
      <c r="I1635" s="1">
        <v>11.598746081505</v>
      </c>
      <c r="J1635" s="1">
        <v>29.153605015674</v>
      </c>
      <c r="K1635" s="1">
        <v>32.601880877743</v>
      </c>
      <c r="L1635" s="1">
        <v>41.379310344827999</v>
      </c>
      <c r="M1635" s="1">
        <v>13.479623824451</v>
      </c>
      <c r="N1635" s="1">
        <v>1.5673981191220001</v>
      </c>
      <c r="O1635" s="1">
        <v>4.0752351097180002</v>
      </c>
      <c r="P1635" s="2" t="s">
        <v>160</v>
      </c>
      <c r="Q1635" s="1">
        <v>95.924764890282006</v>
      </c>
      <c r="R1635" s="8">
        <v>211.28526645768</v>
      </c>
    </row>
    <row r="1636" spans="4:18" ht="26" x14ac:dyDescent="0.2">
      <c r="D1636" s="58" t="s">
        <v>64</v>
      </c>
      <c r="E1636" s="7" t="s">
        <v>57</v>
      </c>
      <c r="F1636" s="50" t="s">
        <v>624</v>
      </c>
      <c r="G1636" s="6">
        <v>21</v>
      </c>
      <c r="H1636" s="14">
        <v>61.904761904761997</v>
      </c>
      <c r="I1636" s="3">
        <v>4.7619047619049999</v>
      </c>
      <c r="J1636" s="3">
        <v>14.285714285714</v>
      </c>
      <c r="K1636" s="3">
        <v>28.571428571428999</v>
      </c>
      <c r="L1636" s="3">
        <v>38.095238095238003</v>
      </c>
      <c r="M1636" s="3">
        <v>19.047619047619001</v>
      </c>
      <c r="N1636" s="9" t="s">
        <v>160</v>
      </c>
      <c r="O1636" s="3">
        <v>9.5238095238099998</v>
      </c>
      <c r="P1636" s="9" t="s">
        <v>160</v>
      </c>
      <c r="Q1636" s="3">
        <v>90.476190476189998</v>
      </c>
      <c r="R1636" s="13">
        <v>176.19047619047601</v>
      </c>
    </row>
    <row r="1637" spans="4:18" ht="26" x14ac:dyDescent="0.2">
      <c r="D1637" s="59"/>
      <c r="E1637" s="5" t="s">
        <v>58</v>
      </c>
      <c r="F1637" s="51" t="s">
        <v>623</v>
      </c>
      <c r="G1637" s="4">
        <v>103</v>
      </c>
      <c r="H1637" s="10">
        <v>70.873786407767</v>
      </c>
      <c r="I1637" s="1">
        <v>8.7378640776700003</v>
      </c>
      <c r="J1637" s="1">
        <v>27.184466019416998</v>
      </c>
      <c r="K1637" s="1">
        <v>32.038834951456003</v>
      </c>
      <c r="L1637" s="1">
        <v>42.718446601941999</v>
      </c>
      <c r="M1637" s="1">
        <v>9.7087378640779995</v>
      </c>
      <c r="N1637" s="1">
        <v>3.8834951456310001</v>
      </c>
      <c r="O1637" s="1">
        <v>6.796116504854</v>
      </c>
      <c r="P1637" s="2" t="s">
        <v>160</v>
      </c>
      <c r="Q1637" s="1">
        <v>93.203883495146002</v>
      </c>
      <c r="R1637" s="8">
        <v>201.94174757281601</v>
      </c>
    </row>
    <row r="1638" spans="4:18" x14ac:dyDescent="0.2">
      <c r="D1638" s="59"/>
      <c r="E1638" s="5" t="s">
        <v>59</v>
      </c>
      <c r="F1638" s="51" t="s">
        <v>624</v>
      </c>
      <c r="G1638" s="4">
        <v>43</v>
      </c>
      <c r="H1638" s="10">
        <v>67.441860465115994</v>
      </c>
      <c r="I1638" s="1">
        <v>2.3255813953489999</v>
      </c>
      <c r="J1638" s="1">
        <v>32.558139534883999</v>
      </c>
      <c r="K1638" s="1">
        <v>32.558139534883999</v>
      </c>
      <c r="L1638" s="1">
        <v>48.837209302326002</v>
      </c>
      <c r="M1638" s="1">
        <v>9.3023255813949994</v>
      </c>
      <c r="N1638" s="1">
        <v>2.3255813953489999</v>
      </c>
      <c r="O1638" s="1">
        <v>11.627906976744001</v>
      </c>
      <c r="P1638" s="2" t="s">
        <v>160</v>
      </c>
      <c r="Q1638" s="1">
        <v>88.372093023255999</v>
      </c>
      <c r="R1638" s="8">
        <v>206.976744186047</v>
      </c>
    </row>
    <row r="1639" spans="4:18" x14ac:dyDescent="0.2">
      <c r="D1639" s="59"/>
      <c r="E1639" s="5" t="s">
        <v>60</v>
      </c>
      <c r="F1639" s="51" t="s">
        <v>623</v>
      </c>
      <c r="G1639" s="4">
        <v>697</v>
      </c>
      <c r="H1639" s="10">
        <v>75.896700143472003</v>
      </c>
      <c r="I1639" s="1">
        <v>7.4605451936870004</v>
      </c>
      <c r="J1639" s="1">
        <v>22.381635581062</v>
      </c>
      <c r="K1639" s="1">
        <v>25.107604017217</v>
      </c>
      <c r="L1639" s="1">
        <v>41.032998565280003</v>
      </c>
      <c r="M1639" s="1">
        <v>12.625538020085999</v>
      </c>
      <c r="N1639" s="1">
        <v>1.2912482065999999</v>
      </c>
      <c r="O1639" s="1">
        <v>7.6040172166430002</v>
      </c>
      <c r="P1639" s="1">
        <v>0.14347202295600001</v>
      </c>
      <c r="Q1639" s="1">
        <v>92.252510760402004</v>
      </c>
      <c r="R1639" s="8">
        <v>193.543758967001</v>
      </c>
    </row>
    <row r="1640" spans="4:18" ht="26" x14ac:dyDescent="0.2">
      <c r="D1640" s="59"/>
      <c r="E1640" s="5" t="s">
        <v>61</v>
      </c>
      <c r="F1640" s="51" t="s">
        <v>623</v>
      </c>
      <c r="G1640" s="4">
        <v>160</v>
      </c>
      <c r="H1640" s="10">
        <v>80</v>
      </c>
      <c r="I1640" s="1">
        <v>13.125</v>
      </c>
      <c r="J1640" s="1">
        <v>19.375</v>
      </c>
      <c r="K1640" s="1">
        <v>11.25</v>
      </c>
      <c r="L1640" s="1">
        <v>20.625</v>
      </c>
      <c r="M1640" s="1">
        <v>13.75</v>
      </c>
      <c r="N1640" s="2" t="s">
        <v>160</v>
      </c>
      <c r="O1640" s="1">
        <v>11.875</v>
      </c>
      <c r="P1640" s="2" t="s">
        <v>160</v>
      </c>
      <c r="Q1640" s="1">
        <v>88.125</v>
      </c>
      <c r="R1640" s="8">
        <v>170</v>
      </c>
    </row>
    <row r="1641" spans="4:18" ht="26" x14ac:dyDescent="0.2">
      <c r="D1641" s="59"/>
      <c r="E1641" s="5" t="s">
        <v>65</v>
      </c>
      <c r="F1641" s="51" t="s">
        <v>624</v>
      </c>
      <c r="G1641" s="4">
        <v>16</v>
      </c>
      <c r="H1641" s="10">
        <v>75</v>
      </c>
      <c r="I1641" s="1">
        <v>6.25</v>
      </c>
      <c r="J1641" s="2" t="s">
        <v>160</v>
      </c>
      <c r="K1641" s="2" t="s">
        <v>160</v>
      </c>
      <c r="L1641" s="1">
        <v>18.75</v>
      </c>
      <c r="M1641" s="1">
        <v>6.25</v>
      </c>
      <c r="N1641" s="2" t="s">
        <v>160</v>
      </c>
      <c r="O1641" s="1">
        <v>18.75</v>
      </c>
      <c r="P1641" s="2" t="s">
        <v>160</v>
      </c>
      <c r="Q1641" s="1">
        <v>81.25</v>
      </c>
      <c r="R1641" s="8">
        <v>125</v>
      </c>
    </row>
    <row r="1642" spans="4:18" x14ac:dyDescent="0.2">
      <c r="D1642" s="59"/>
      <c r="E1642" s="5" t="s">
        <v>23</v>
      </c>
      <c r="F1642" s="51" t="s">
        <v>624</v>
      </c>
      <c r="G1642" s="4">
        <v>3</v>
      </c>
      <c r="H1642" s="10">
        <v>100</v>
      </c>
      <c r="I1642" s="2" t="s">
        <v>160</v>
      </c>
      <c r="J1642" s="1">
        <v>33.333333333333002</v>
      </c>
      <c r="K1642" s="2" t="s">
        <v>160</v>
      </c>
      <c r="L1642" s="1">
        <v>33.333333333333002</v>
      </c>
      <c r="M1642" s="2" t="s">
        <v>160</v>
      </c>
      <c r="N1642" s="2" t="s">
        <v>160</v>
      </c>
      <c r="O1642" s="2" t="s">
        <v>160</v>
      </c>
      <c r="P1642" s="2" t="s">
        <v>160</v>
      </c>
      <c r="Q1642" s="1">
        <v>100</v>
      </c>
      <c r="R1642" s="8">
        <v>166.666666666667</v>
      </c>
    </row>
    <row r="1643" spans="4:18" ht="26" x14ac:dyDescent="0.2">
      <c r="D1643" s="59"/>
      <c r="E1643" s="5" t="s">
        <v>66</v>
      </c>
      <c r="F1643" s="51" t="s">
        <v>623</v>
      </c>
      <c r="G1643" s="4">
        <v>1024</v>
      </c>
      <c r="H1643" s="10">
        <v>75.390625</v>
      </c>
      <c r="I1643" s="1">
        <v>8.203125</v>
      </c>
      <c r="J1643" s="1">
        <v>22.65625</v>
      </c>
      <c r="K1643" s="1">
        <v>24.0234375</v>
      </c>
      <c r="L1643" s="1">
        <v>38.28125</v>
      </c>
      <c r="M1643" s="1">
        <v>12.5</v>
      </c>
      <c r="N1643" s="1">
        <v>1.3671875</v>
      </c>
      <c r="O1643" s="1">
        <v>8.3984375</v>
      </c>
      <c r="P1643" s="1">
        <v>9.765625E-2</v>
      </c>
      <c r="Q1643" s="1">
        <v>91.50390625</v>
      </c>
      <c r="R1643" s="8">
        <v>190.91796875</v>
      </c>
    </row>
    <row r="1644" spans="4:18" x14ac:dyDescent="0.2">
      <c r="D1644" s="58" t="s">
        <v>67</v>
      </c>
      <c r="E1644" s="7" t="s">
        <v>68</v>
      </c>
      <c r="F1644" s="50" t="s">
        <v>623</v>
      </c>
      <c r="G1644" s="6">
        <v>483</v>
      </c>
      <c r="H1644" s="14">
        <v>77.432712215321004</v>
      </c>
      <c r="I1644" s="3">
        <v>8.9026915113869993</v>
      </c>
      <c r="J1644" s="3">
        <v>22.774327122153</v>
      </c>
      <c r="K1644" s="3">
        <v>22.981366459627001</v>
      </c>
      <c r="L1644" s="3">
        <v>37.888198757764002</v>
      </c>
      <c r="M1644" s="3">
        <v>10.973084886127999</v>
      </c>
      <c r="N1644" s="3">
        <v>1.8633540372670001</v>
      </c>
      <c r="O1644" s="3">
        <v>7.0393374741199999</v>
      </c>
      <c r="P1644" s="9" t="s">
        <v>160</v>
      </c>
      <c r="Q1644" s="3">
        <v>92.960662525879997</v>
      </c>
      <c r="R1644" s="13">
        <v>189.85507246376801</v>
      </c>
    </row>
    <row r="1645" spans="4:18" x14ac:dyDescent="0.2">
      <c r="D1645" s="59"/>
      <c r="E1645" s="5" t="s">
        <v>69</v>
      </c>
      <c r="F1645" s="51" t="s">
        <v>623</v>
      </c>
      <c r="G1645" s="4">
        <v>168</v>
      </c>
      <c r="H1645" s="10">
        <v>74.404761904761997</v>
      </c>
      <c r="I1645" s="1">
        <v>7.7380952380950001</v>
      </c>
      <c r="J1645" s="1">
        <v>29.166666666666998</v>
      </c>
      <c r="K1645" s="1">
        <v>29.761904761905001</v>
      </c>
      <c r="L1645" s="1">
        <v>43.452380952380999</v>
      </c>
      <c r="M1645" s="1">
        <v>11.309523809524</v>
      </c>
      <c r="N1645" s="1">
        <v>1.785714285714</v>
      </c>
      <c r="O1645" s="1">
        <v>10.119047619048001</v>
      </c>
      <c r="P1645" s="2" t="s">
        <v>160</v>
      </c>
      <c r="Q1645" s="1">
        <v>89.880952380951996</v>
      </c>
      <c r="R1645" s="8">
        <v>207.73809523809501</v>
      </c>
    </row>
    <row r="1646" spans="4:18" ht="26" x14ac:dyDescent="0.2">
      <c r="D1646" s="59"/>
      <c r="E1646" s="5" t="s">
        <v>70</v>
      </c>
      <c r="F1646" s="51" t="s">
        <v>623</v>
      </c>
      <c r="G1646" s="4">
        <v>470</v>
      </c>
      <c r="H1646" s="10">
        <v>77.872340425532002</v>
      </c>
      <c r="I1646" s="1">
        <v>9.574468085106</v>
      </c>
      <c r="J1646" s="1">
        <v>30.212765957447001</v>
      </c>
      <c r="K1646" s="1">
        <v>24.468085106383</v>
      </c>
      <c r="L1646" s="1">
        <v>41.276595744681003</v>
      </c>
      <c r="M1646" s="1">
        <v>12.765957446809001</v>
      </c>
      <c r="N1646" s="1">
        <v>1.4893617021279999</v>
      </c>
      <c r="O1646" s="1">
        <v>5.5319148936170004</v>
      </c>
      <c r="P1646" s="1">
        <v>0.212765957447</v>
      </c>
      <c r="Q1646" s="1">
        <v>94.255319148935996</v>
      </c>
      <c r="R1646" s="8">
        <v>203.404255319149</v>
      </c>
    </row>
    <row r="1647" spans="4:18" ht="26" x14ac:dyDescent="0.2">
      <c r="D1647" s="59"/>
      <c r="E1647" s="5" t="s">
        <v>71</v>
      </c>
      <c r="F1647" s="51" t="s">
        <v>623</v>
      </c>
      <c r="G1647" s="4">
        <v>67</v>
      </c>
      <c r="H1647" s="10">
        <v>80.597014925373003</v>
      </c>
      <c r="I1647" s="1">
        <v>11.940298507463</v>
      </c>
      <c r="J1647" s="1">
        <v>26.865671641791</v>
      </c>
      <c r="K1647" s="1">
        <v>26.865671641791</v>
      </c>
      <c r="L1647" s="1">
        <v>46.268656716418</v>
      </c>
      <c r="M1647" s="1">
        <v>17.910447761194</v>
      </c>
      <c r="N1647" s="1">
        <v>2.985074626866</v>
      </c>
      <c r="O1647" s="1">
        <v>4.477611940299</v>
      </c>
      <c r="P1647" s="2" t="s">
        <v>160</v>
      </c>
      <c r="Q1647" s="1">
        <v>95.522388059701001</v>
      </c>
      <c r="R1647" s="8">
        <v>217.91044776119401</v>
      </c>
    </row>
    <row r="1648" spans="4:18" x14ac:dyDescent="0.2">
      <c r="D1648" s="59"/>
      <c r="E1648" s="5" t="s">
        <v>72</v>
      </c>
      <c r="F1648" s="51" t="s">
        <v>623</v>
      </c>
      <c r="G1648" s="4">
        <v>314</v>
      </c>
      <c r="H1648" s="10">
        <v>80.891719745223</v>
      </c>
      <c r="I1648" s="1">
        <v>10.509554140126999</v>
      </c>
      <c r="J1648" s="1">
        <v>27.707006369426999</v>
      </c>
      <c r="K1648" s="1">
        <v>22.929936305731999</v>
      </c>
      <c r="L1648" s="1">
        <v>38.853503184712999</v>
      </c>
      <c r="M1648" s="1">
        <v>14.649681528662001</v>
      </c>
      <c r="N1648" s="1">
        <v>1.2738853503180001</v>
      </c>
      <c r="O1648" s="1">
        <v>6.6878980891720001</v>
      </c>
      <c r="P1648" s="1">
        <v>0.31847133758000001</v>
      </c>
      <c r="Q1648" s="1">
        <v>92.993630573247998</v>
      </c>
      <c r="R1648" s="8">
        <v>203.821656050955</v>
      </c>
    </row>
    <row r="1649" spans="4:18" x14ac:dyDescent="0.2">
      <c r="D1649" s="59"/>
      <c r="E1649" s="5" t="s">
        <v>73</v>
      </c>
      <c r="F1649" s="51" t="s">
        <v>623</v>
      </c>
      <c r="G1649" s="4">
        <v>187</v>
      </c>
      <c r="H1649" s="10">
        <v>83.957219251336994</v>
      </c>
      <c r="I1649" s="1">
        <v>11.764705882353001</v>
      </c>
      <c r="J1649" s="1">
        <v>29.946524064171001</v>
      </c>
      <c r="K1649" s="1">
        <v>27.272727272727</v>
      </c>
      <c r="L1649" s="1">
        <v>39.037433155080002</v>
      </c>
      <c r="M1649" s="1">
        <v>13.903743315508001</v>
      </c>
      <c r="N1649" s="1">
        <v>2.1390374331549999</v>
      </c>
      <c r="O1649" s="1">
        <v>5.3475935828879999</v>
      </c>
      <c r="P1649" s="2" t="s">
        <v>160</v>
      </c>
      <c r="Q1649" s="1">
        <v>94.652406417112005</v>
      </c>
      <c r="R1649" s="8">
        <v>213.368983957219</v>
      </c>
    </row>
    <row r="1650" spans="4:18" ht="26" x14ac:dyDescent="0.2">
      <c r="D1650" s="59"/>
      <c r="E1650" s="5" t="s">
        <v>74</v>
      </c>
      <c r="F1650" s="51" t="s">
        <v>623</v>
      </c>
      <c r="G1650" s="4">
        <v>472</v>
      </c>
      <c r="H1650" s="10">
        <v>73.728813559322006</v>
      </c>
      <c r="I1650" s="1">
        <v>6.9915254237289997</v>
      </c>
      <c r="J1650" s="1">
        <v>20.550847457627</v>
      </c>
      <c r="K1650" s="1">
        <v>23.093220338982999</v>
      </c>
      <c r="L1650" s="1">
        <v>39.194915254237003</v>
      </c>
      <c r="M1650" s="1">
        <v>12.076271186441</v>
      </c>
      <c r="N1650" s="1">
        <v>0.84745762711899997</v>
      </c>
      <c r="O1650" s="1">
        <v>9.5338983050849997</v>
      </c>
      <c r="P1650" s="2" t="s">
        <v>160</v>
      </c>
      <c r="Q1650" s="1">
        <v>90.466101694914997</v>
      </c>
      <c r="R1650" s="8">
        <v>186.016949152542</v>
      </c>
    </row>
    <row r="1651" spans="4:18" x14ac:dyDescent="0.2">
      <c r="D1651" s="59"/>
      <c r="E1651" s="5" t="s">
        <v>36</v>
      </c>
      <c r="F1651" s="51" t="s">
        <v>624</v>
      </c>
      <c r="G1651" s="4">
        <v>28</v>
      </c>
      <c r="H1651" s="10">
        <v>75</v>
      </c>
      <c r="I1651" s="1">
        <v>10.714285714286</v>
      </c>
      <c r="J1651" s="1">
        <v>21.428571428571001</v>
      </c>
      <c r="K1651" s="1">
        <v>32.142857142856997</v>
      </c>
      <c r="L1651" s="1">
        <v>32.142857142856997</v>
      </c>
      <c r="M1651" s="1">
        <v>17.857142857143</v>
      </c>
      <c r="N1651" s="2" t="s">
        <v>160</v>
      </c>
      <c r="O1651" s="1">
        <v>10.714285714286</v>
      </c>
      <c r="P1651" s="2" t="s">
        <v>160</v>
      </c>
      <c r="Q1651" s="1">
        <v>89.285714285713993</v>
      </c>
      <c r="R1651" s="8">
        <v>200</v>
      </c>
    </row>
    <row r="1652" spans="4:18" x14ac:dyDescent="0.2">
      <c r="D1652" s="59"/>
      <c r="E1652" s="5" t="s">
        <v>23</v>
      </c>
      <c r="F1652" s="51" t="s">
        <v>624</v>
      </c>
      <c r="G1652" s="4">
        <v>6</v>
      </c>
      <c r="H1652" s="10">
        <v>50</v>
      </c>
      <c r="I1652" s="1">
        <v>16.666666666666998</v>
      </c>
      <c r="J1652" s="2" t="s">
        <v>160</v>
      </c>
      <c r="K1652" s="1">
        <v>16.666666666666998</v>
      </c>
      <c r="L1652" s="1">
        <v>16.666666666666998</v>
      </c>
      <c r="M1652" s="1">
        <v>16.666666666666998</v>
      </c>
      <c r="N1652" s="2" t="s">
        <v>160</v>
      </c>
      <c r="O1652" s="1">
        <v>50</v>
      </c>
      <c r="P1652" s="2" t="s">
        <v>160</v>
      </c>
      <c r="Q1652" s="1">
        <v>50</v>
      </c>
      <c r="R1652" s="8">
        <v>166.666666666667</v>
      </c>
    </row>
    <row r="1653" spans="4:18" ht="26" x14ac:dyDescent="0.2">
      <c r="D1653" s="58" t="s">
        <v>75</v>
      </c>
      <c r="E1653" s="7" t="s">
        <v>76</v>
      </c>
      <c r="F1653" s="50" t="s">
        <v>624</v>
      </c>
      <c r="G1653" s="6">
        <v>32</v>
      </c>
      <c r="H1653" s="14">
        <v>81.25</v>
      </c>
      <c r="I1653" s="3">
        <v>9.375</v>
      </c>
      <c r="J1653" s="3">
        <v>31.25</v>
      </c>
      <c r="K1653" s="3">
        <v>37.5</v>
      </c>
      <c r="L1653" s="3">
        <v>53.125</v>
      </c>
      <c r="M1653" s="3">
        <v>28.125</v>
      </c>
      <c r="N1653" s="9" t="s">
        <v>160</v>
      </c>
      <c r="O1653" s="9" t="s">
        <v>160</v>
      </c>
      <c r="P1653" s="9" t="s">
        <v>160</v>
      </c>
      <c r="Q1653" s="3">
        <v>100</v>
      </c>
      <c r="R1653" s="13">
        <v>240.625</v>
      </c>
    </row>
    <row r="1654" spans="4:18" x14ac:dyDescent="0.2">
      <c r="D1654" s="59"/>
      <c r="E1654" s="5" t="s">
        <v>77</v>
      </c>
      <c r="F1654" s="51" t="s">
        <v>623</v>
      </c>
      <c r="G1654" s="4">
        <v>60</v>
      </c>
      <c r="H1654" s="10">
        <v>81.666666666666998</v>
      </c>
      <c r="I1654" s="1">
        <v>5</v>
      </c>
      <c r="J1654" s="1">
        <v>38.333333333333002</v>
      </c>
      <c r="K1654" s="1">
        <v>30</v>
      </c>
      <c r="L1654" s="1">
        <v>36.666666666666998</v>
      </c>
      <c r="M1654" s="1">
        <v>30</v>
      </c>
      <c r="N1654" s="2" t="s">
        <v>160</v>
      </c>
      <c r="O1654" s="1">
        <v>1.666666666667</v>
      </c>
      <c r="P1654" s="2" t="s">
        <v>160</v>
      </c>
      <c r="Q1654" s="1">
        <v>98.333333333333002</v>
      </c>
      <c r="R1654" s="8">
        <v>223.333333333333</v>
      </c>
    </row>
    <row r="1655" spans="4:18" x14ac:dyDescent="0.2">
      <c r="D1655" s="59"/>
      <c r="E1655" s="5" t="s">
        <v>78</v>
      </c>
      <c r="F1655" s="51" t="s">
        <v>623</v>
      </c>
      <c r="G1655" s="4">
        <v>82</v>
      </c>
      <c r="H1655" s="10">
        <v>82.926829268293005</v>
      </c>
      <c r="I1655" s="1">
        <v>10.975609756098001</v>
      </c>
      <c r="J1655" s="1">
        <v>31.707317073171001</v>
      </c>
      <c r="K1655" s="1">
        <v>28.048780487805001</v>
      </c>
      <c r="L1655" s="1">
        <v>35.365853658536999</v>
      </c>
      <c r="M1655" s="1">
        <v>24.390243902439</v>
      </c>
      <c r="N1655" s="1">
        <v>3.6585365853659999</v>
      </c>
      <c r="O1655" s="1">
        <v>2.4390243902440001</v>
      </c>
      <c r="P1655" s="2" t="s">
        <v>160</v>
      </c>
      <c r="Q1655" s="1">
        <v>97.560975609755999</v>
      </c>
      <c r="R1655" s="8">
        <v>219.51219512195101</v>
      </c>
    </row>
    <row r="1656" spans="4:18" ht="26" x14ac:dyDescent="0.2">
      <c r="D1656" s="59"/>
      <c r="E1656" s="5" t="s">
        <v>79</v>
      </c>
      <c r="F1656" s="51" t="s">
        <v>624</v>
      </c>
      <c r="G1656" s="4">
        <v>11</v>
      </c>
      <c r="H1656" s="10">
        <v>72.727272727273004</v>
      </c>
      <c r="I1656" s="1">
        <v>9.0909090909089993</v>
      </c>
      <c r="J1656" s="1">
        <v>36.363636363635997</v>
      </c>
      <c r="K1656" s="1">
        <v>27.272727272727</v>
      </c>
      <c r="L1656" s="1">
        <v>27.272727272727</v>
      </c>
      <c r="M1656" s="1">
        <v>27.272727272727</v>
      </c>
      <c r="N1656" s="2" t="s">
        <v>160</v>
      </c>
      <c r="O1656" s="1">
        <v>9.0909090909089993</v>
      </c>
      <c r="P1656" s="2" t="s">
        <v>160</v>
      </c>
      <c r="Q1656" s="1">
        <v>90.909090909091006</v>
      </c>
      <c r="R1656" s="8">
        <v>209.09090909090901</v>
      </c>
    </row>
    <row r="1657" spans="4:18" ht="26" x14ac:dyDescent="0.2">
      <c r="D1657" s="59"/>
      <c r="E1657" s="5" t="s">
        <v>80</v>
      </c>
      <c r="F1657" s="51" t="s">
        <v>624</v>
      </c>
      <c r="G1657" s="4">
        <v>35</v>
      </c>
      <c r="H1657" s="10">
        <v>80</v>
      </c>
      <c r="I1657" s="1">
        <v>17.142857142857</v>
      </c>
      <c r="J1657" s="1">
        <v>28.571428571428999</v>
      </c>
      <c r="K1657" s="1">
        <v>34.285714285714</v>
      </c>
      <c r="L1657" s="1">
        <v>45.714285714286</v>
      </c>
      <c r="M1657" s="1">
        <v>14.285714285714</v>
      </c>
      <c r="N1657" s="1">
        <v>2.8571428571430002</v>
      </c>
      <c r="O1657" s="2" t="s">
        <v>160</v>
      </c>
      <c r="P1657" s="2" t="s">
        <v>160</v>
      </c>
      <c r="Q1657" s="1">
        <v>100</v>
      </c>
      <c r="R1657" s="8">
        <v>222.857142857143</v>
      </c>
    </row>
    <row r="1658" spans="4:18" ht="26" x14ac:dyDescent="0.2">
      <c r="D1658" s="59"/>
      <c r="E1658" s="5" t="s">
        <v>81</v>
      </c>
      <c r="F1658" s="51" t="s">
        <v>624</v>
      </c>
      <c r="G1658" s="4">
        <v>48</v>
      </c>
      <c r="H1658" s="10">
        <v>75</v>
      </c>
      <c r="I1658" s="1">
        <v>8.333333333333</v>
      </c>
      <c r="J1658" s="1">
        <v>45.833333333333002</v>
      </c>
      <c r="K1658" s="1">
        <v>27.083333333333002</v>
      </c>
      <c r="L1658" s="1">
        <v>45.833333333333002</v>
      </c>
      <c r="M1658" s="1">
        <v>12.5</v>
      </c>
      <c r="N1658" s="1">
        <v>4.166666666667</v>
      </c>
      <c r="O1658" s="2" t="s">
        <v>160</v>
      </c>
      <c r="P1658" s="2" t="s">
        <v>160</v>
      </c>
      <c r="Q1658" s="1">
        <v>100</v>
      </c>
      <c r="R1658" s="8">
        <v>218.75</v>
      </c>
    </row>
    <row r="1659" spans="4:18" ht="26" x14ac:dyDescent="0.2">
      <c r="D1659" s="59"/>
      <c r="E1659" s="5" t="s">
        <v>82</v>
      </c>
      <c r="F1659" s="51" t="s">
        <v>624</v>
      </c>
      <c r="G1659" s="4">
        <v>39</v>
      </c>
      <c r="H1659" s="10">
        <v>82.051282051282001</v>
      </c>
      <c r="I1659" s="1">
        <v>25.641025641026001</v>
      </c>
      <c r="J1659" s="1">
        <v>35.897435897435997</v>
      </c>
      <c r="K1659" s="1">
        <v>20.512820512821001</v>
      </c>
      <c r="L1659" s="1">
        <v>41.025641025641001</v>
      </c>
      <c r="M1659" s="1">
        <v>48.717948717949</v>
      </c>
      <c r="N1659" s="2" t="s">
        <v>160</v>
      </c>
      <c r="O1659" s="1">
        <v>2.564102564103</v>
      </c>
      <c r="P1659" s="2" t="s">
        <v>160</v>
      </c>
      <c r="Q1659" s="1">
        <v>97.435897435897004</v>
      </c>
      <c r="R1659" s="8">
        <v>256.41025641025601</v>
      </c>
    </row>
    <row r="1660" spans="4:18" ht="26" x14ac:dyDescent="0.2">
      <c r="D1660" s="59"/>
      <c r="E1660" s="5" t="s">
        <v>83</v>
      </c>
      <c r="F1660" s="51" t="s">
        <v>624</v>
      </c>
      <c r="G1660" s="4">
        <v>12</v>
      </c>
      <c r="H1660" s="10">
        <v>83.333333333333002</v>
      </c>
      <c r="I1660" s="1">
        <v>16.666666666666998</v>
      </c>
      <c r="J1660" s="1">
        <v>50</v>
      </c>
      <c r="K1660" s="1">
        <v>25</v>
      </c>
      <c r="L1660" s="1">
        <v>41.666666666666998</v>
      </c>
      <c r="M1660" s="1">
        <v>16.666666666666998</v>
      </c>
      <c r="N1660" s="2" t="s">
        <v>160</v>
      </c>
      <c r="O1660" s="2" t="s">
        <v>160</v>
      </c>
      <c r="P1660" s="2" t="s">
        <v>160</v>
      </c>
      <c r="Q1660" s="1">
        <v>100</v>
      </c>
      <c r="R1660" s="8">
        <v>233.333333333333</v>
      </c>
    </row>
    <row r="1661" spans="4:18" x14ac:dyDescent="0.2">
      <c r="D1661" s="59"/>
      <c r="E1661" s="5" t="s">
        <v>84</v>
      </c>
      <c r="F1661" s="51" t="s">
        <v>624</v>
      </c>
      <c r="G1661" s="4">
        <v>15</v>
      </c>
      <c r="H1661" s="10">
        <v>86.666666666666998</v>
      </c>
      <c r="I1661" s="2" t="s">
        <v>160</v>
      </c>
      <c r="J1661" s="1">
        <v>53.333333333333002</v>
      </c>
      <c r="K1661" s="1">
        <v>40</v>
      </c>
      <c r="L1661" s="1">
        <v>60</v>
      </c>
      <c r="M1661" s="1">
        <v>26.666666666666998</v>
      </c>
      <c r="N1661" s="1">
        <v>6.666666666667</v>
      </c>
      <c r="O1661" s="2" t="s">
        <v>160</v>
      </c>
      <c r="P1661" s="2" t="s">
        <v>160</v>
      </c>
      <c r="Q1661" s="1">
        <v>100</v>
      </c>
      <c r="R1661" s="8">
        <v>273.33333333333297</v>
      </c>
    </row>
    <row r="1662" spans="4:18" x14ac:dyDescent="0.2">
      <c r="D1662" s="59"/>
      <c r="E1662" s="5" t="s">
        <v>85</v>
      </c>
      <c r="F1662" s="51" t="s">
        <v>624</v>
      </c>
      <c r="G1662" s="4">
        <v>5</v>
      </c>
      <c r="H1662" s="10">
        <v>100</v>
      </c>
      <c r="I1662" s="1">
        <v>40</v>
      </c>
      <c r="J1662" s="1">
        <v>40</v>
      </c>
      <c r="K1662" s="1">
        <v>20</v>
      </c>
      <c r="L1662" s="1">
        <v>20</v>
      </c>
      <c r="M1662" s="1">
        <v>40</v>
      </c>
      <c r="N1662" s="2" t="s">
        <v>160</v>
      </c>
      <c r="O1662" s="2" t="s">
        <v>160</v>
      </c>
      <c r="P1662" s="2" t="s">
        <v>160</v>
      </c>
      <c r="Q1662" s="1">
        <v>100</v>
      </c>
      <c r="R1662" s="8">
        <v>260</v>
      </c>
    </row>
    <row r="1663" spans="4:18" x14ac:dyDescent="0.2">
      <c r="D1663" s="59"/>
      <c r="E1663" s="5" t="s">
        <v>86</v>
      </c>
      <c r="F1663" s="51" t="s">
        <v>623</v>
      </c>
      <c r="G1663" s="4">
        <v>87</v>
      </c>
      <c r="H1663" s="10">
        <v>86.206896551724</v>
      </c>
      <c r="I1663" s="1">
        <v>14.942528735631999</v>
      </c>
      <c r="J1663" s="1">
        <v>22.988505747125998</v>
      </c>
      <c r="K1663" s="1">
        <v>27.586206896552</v>
      </c>
      <c r="L1663" s="1">
        <v>34.482758620689999</v>
      </c>
      <c r="M1663" s="1">
        <v>20.689655172414</v>
      </c>
      <c r="N1663" s="1">
        <v>1.149425287356</v>
      </c>
      <c r="O1663" s="1">
        <v>5.7471264367819996</v>
      </c>
      <c r="P1663" s="2" t="s">
        <v>160</v>
      </c>
      <c r="Q1663" s="1">
        <v>94.252873563218003</v>
      </c>
      <c r="R1663" s="8">
        <v>213.79310344827601</v>
      </c>
    </row>
    <row r="1664" spans="4:18" ht="26" x14ac:dyDescent="0.2">
      <c r="D1664" s="59"/>
      <c r="E1664" s="5" t="s">
        <v>87</v>
      </c>
      <c r="F1664" s="51" t="s">
        <v>623</v>
      </c>
      <c r="G1664" s="4">
        <v>118</v>
      </c>
      <c r="H1664" s="10">
        <v>81.355932203389997</v>
      </c>
      <c r="I1664" s="1">
        <v>9.3220338983049995</v>
      </c>
      <c r="J1664" s="1">
        <v>38.135593220338997</v>
      </c>
      <c r="K1664" s="1">
        <v>26.271186440678001</v>
      </c>
      <c r="L1664" s="1">
        <v>38.135593220338997</v>
      </c>
      <c r="M1664" s="1">
        <v>18.644067796609999</v>
      </c>
      <c r="N1664" s="1">
        <v>2.542372881356</v>
      </c>
      <c r="O1664" s="1">
        <v>3.3898305084749998</v>
      </c>
      <c r="P1664" s="2" t="s">
        <v>160</v>
      </c>
      <c r="Q1664" s="1">
        <v>96.610169491524999</v>
      </c>
      <c r="R1664" s="8">
        <v>217.796610169492</v>
      </c>
    </row>
    <row r="1665" spans="4:18" x14ac:dyDescent="0.2">
      <c r="D1665" s="59"/>
      <c r="E1665" s="5" t="s">
        <v>36</v>
      </c>
      <c r="F1665" s="51" t="s">
        <v>624</v>
      </c>
      <c r="G1665" s="4">
        <v>47</v>
      </c>
      <c r="H1665" s="10">
        <v>70.212765957447004</v>
      </c>
      <c r="I1665" s="1">
        <v>2.1276595744679998</v>
      </c>
      <c r="J1665" s="1">
        <v>23.404255319149001</v>
      </c>
      <c r="K1665" s="1">
        <v>23.404255319149001</v>
      </c>
      <c r="L1665" s="1">
        <v>44.680851063829998</v>
      </c>
      <c r="M1665" s="1">
        <v>6.3829787234040003</v>
      </c>
      <c r="N1665" s="1">
        <v>6.3829787234040003</v>
      </c>
      <c r="O1665" s="1">
        <v>8.5106382978719992</v>
      </c>
      <c r="P1665" s="2" t="s">
        <v>160</v>
      </c>
      <c r="Q1665" s="1">
        <v>91.489361702127994</v>
      </c>
      <c r="R1665" s="8">
        <v>185.10638297872299</v>
      </c>
    </row>
    <row r="1666" spans="4:18" ht="26" x14ac:dyDescent="0.2">
      <c r="D1666" s="59"/>
      <c r="E1666" s="5" t="s">
        <v>88</v>
      </c>
      <c r="F1666" s="51" t="s">
        <v>623</v>
      </c>
      <c r="G1666" s="4">
        <v>255</v>
      </c>
      <c r="H1666" s="10">
        <v>76.470588235294002</v>
      </c>
      <c r="I1666" s="1">
        <v>7.0588235294119999</v>
      </c>
      <c r="J1666" s="1">
        <v>21.960784313725</v>
      </c>
      <c r="K1666" s="1">
        <v>23.529411764706001</v>
      </c>
      <c r="L1666" s="1">
        <v>41.960784313725</v>
      </c>
      <c r="M1666" s="1">
        <v>11.764705882353001</v>
      </c>
      <c r="N1666" s="1">
        <v>1.1764705882349999</v>
      </c>
      <c r="O1666" s="1">
        <v>7.8431372549020004</v>
      </c>
      <c r="P1666" s="2" t="s">
        <v>160</v>
      </c>
      <c r="Q1666" s="1">
        <v>92.156862745097996</v>
      </c>
      <c r="R1666" s="8">
        <v>191.76470588235301</v>
      </c>
    </row>
    <row r="1667" spans="4:18" x14ac:dyDescent="0.2">
      <c r="D1667" s="59"/>
      <c r="E1667" s="5" t="s">
        <v>89</v>
      </c>
      <c r="F1667" s="51" t="s">
        <v>623</v>
      </c>
      <c r="G1667" s="4">
        <v>434</v>
      </c>
      <c r="H1667" s="10">
        <v>71.658986175115004</v>
      </c>
      <c r="I1667" s="1">
        <v>6.6820276497700002</v>
      </c>
      <c r="J1667" s="1">
        <v>16.589861751152</v>
      </c>
      <c r="K1667" s="1">
        <v>22.350230414746999</v>
      </c>
      <c r="L1667" s="1">
        <v>34.792626728111003</v>
      </c>
      <c r="M1667" s="1">
        <v>8.7557603686639993</v>
      </c>
      <c r="N1667" s="1">
        <v>0.69124423963100001</v>
      </c>
      <c r="O1667" s="1">
        <v>12.442396313364</v>
      </c>
      <c r="P1667" s="1">
        <v>0.23041474654399999</v>
      </c>
      <c r="Q1667" s="1">
        <v>87.327188940092</v>
      </c>
      <c r="R1667" s="8">
        <v>174.193548387097</v>
      </c>
    </row>
    <row r="1668" spans="4:18" x14ac:dyDescent="0.2">
      <c r="D1668" s="59"/>
      <c r="E1668" s="5" t="s">
        <v>23</v>
      </c>
      <c r="F1668" s="51" t="s">
        <v>624</v>
      </c>
      <c r="G1668" s="4">
        <v>9</v>
      </c>
      <c r="H1668" s="10">
        <v>66.666666666666998</v>
      </c>
      <c r="I1668" s="1">
        <v>11.111111111111001</v>
      </c>
      <c r="J1668" s="2" t="s">
        <v>160</v>
      </c>
      <c r="K1668" s="2" t="s">
        <v>160</v>
      </c>
      <c r="L1668" s="1">
        <v>11.111111111111001</v>
      </c>
      <c r="M1668" s="1">
        <v>11.111111111111001</v>
      </c>
      <c r="N1668" s="2" t="s">
        <v>160</v>
      </c>
      <c r="O1668" s="1">
        <v>22.222222222222001</v>
      </c>
      <c r="P1668" s="2" t="s">
        <v>160</v>
      </c>
      <c r="Q1668" s="1">
        <v>77.777777777777999</v>
      </c>
      <c r="R1668" s="8">
        <v>122.222222222222</v>
      </c>
    </row>
    <row r="1669" spans="4:18" ht="26" x14ac:dyDescent="0.2">
      <c r="D1669" s="59"/>
      <c r="E1669" s="5" t="s">
        <v>90</v>
      </c>
      <c r="F1669" s="51" t="s">
        <v>623</v>
      </c>
      <c r="G1669" s="4">
        <v>345</v>
      </c>
      <c r="H1669" s="10">
        <v>79.710144927536007</v>
      </c>
      <c r="I1669" s="1">
        <v>10.724637681159001</v>
      </c>
      <c r="J1669" s="1">
        <v>30.434782608696</v>
      </c>
      <c r="K1669" s="1">
        <v>25.797101449275001</v>
      </c>
      <c r="L1669" s="1">
        <v>39.710144927536</v>
      </c>
      <c r="M1669" s="1">
        <v>17.391304347826001</v>
      </c>
      <c r="N1669" s="1">
        <v>2.3188405797099998</v>
      </c>
      <c r="O1669" s="1">
        <v>3.768115942029</v>
      </c>
      <c r="P1669" s="2" t="s">
        <v>160</v>
      </c>
      <c r="Q1669" s="1">
        <v>96.231884057971001</v>
      </c>
      <c r="R1669" s="8">
        <v>209.85507246376801</v>
      </c>
    </row>
    <row r="1670" spans="4:18" ht="26" x14ac:dyDescent="0.2">
      <c r="D1670" s="58" t="s">
        <v>91</v>
      </c>
      <c r="E1670" s="7" t="s">
        <v>92</v>
      </c>
      <c r="F1670" s="50" t="s">
        <v>623</v>
      </c>
      <c r="G1670" s="6">
        <v>70</v>
      </c>
      <c r="H1670" s="14">
        <v>68.571428571428996</v>
      </c>
      <c r="I1670" s="3">
        <v>7.1428571428570002</v>
      </c>
      <c r="J1670" s="3">
        <v>28.571428571428999</v>
      </c>
      <c r="K1670" s="3">
        <v>24.285714285714</v>
      </c>
      <c r="L1670" s="3">
        <v>35.714285714286</v>
      </c>
      <c r="M1670" s="3">
        <v>12.857142857143</v>
      </c>
      <c r="N1670" s="3">
        <v>1.4285714285710001</v>
      </c>
      <c r="O1670" s="3">
        <v>5.7142857142860004</v>
      </c>
      <c r="P1670" s="9" t="s">
        <v>160</v>
      </c>
      <c r="Q1670" s="3">
        <v>94.285714285713993</v>
      </c>
      <c r="R1670" s="13">
        <v>184.28571428571399</v>
      </c>
    </row>
    <row r="1671" spans="4:18" ht="39" x14ac:dyDescent="0.2">
      <c r="D1671" s="59"/>
      <c r="E1671" s="5" t="s">
        <v>93</v>
      </c>
      <c r="F1671" s="51" t="s">
        <v>623</v>
      </c>
      <c r="G1671" s="4">
        <v>430</v>
      </c>
      <c r="H1671" s="10">
        <v>78.139534883720998</v>
      </c>
      <c r="I1671" s="1">
        <v>10.232558139535</v>
      </c>
      <c r="J1671" s="1">
        <v>28.372093023255999</v>
      </c>
      <c r="K1671" s="1">
        <v>29.302325581394999</v>
      </c>
      <c r="L1671" s="1">
        <v>40.232558139535001</v>
      </c>
      <c r="M1671" s="1">
        <v>14.418604651162999</v>
      </c>
      <c r="N1671" s="1">
        <v>1.860465116279</v>
      </c>
      <c r="O1671" s="1">
        <v>4.4186046511630002</v>
      </c>
      <c r="P1671" s="1">
        <v>0.23255813953500001</v>
      </c>
      <c r="Q1671" s="1">
        <v>95.348837209302005</v>
      </c>
      <c r="R1671" s="8">
        <v>207.20930232558101</v>
      </c>
    </row>
    <row r="1672" spans="4:18" ht="39" x14ac:dyDescent="0.2">
      <c r="D1672" s="59"/>
      <c r="E1672" s="5" t="s">
        <v>94</v>
      </c>
      <c r="F1672" s="51" t="s">
        <v>623</v>
      </c>
      <c r="G1672" s="4">
        <v>824</v>
      </c>
      <c r="H1672" s="10">
        <v>78.276699029125993</v>
      </c>
      <c r="I1672" s="1">
        <v>9.5873786407770005</v>
      </c>
      <c r="J1672" s="1">
        <v>25.364077669903001</v>
      </c>
      <c r="K1672" s="1">
        <v>25.485436893204</v>
      </c>
      <c r="L1672" s="1">
        <v>40.533980582524002</v>
      </c>
      <c r="M1672" s="1">
        <v>13.834951456311</v>
      </c>
      <c r="N1672" s="1">
        <v>1.3349514563110001</v>
      </c>
      <c r="O1672" s="1">
        <v>4.9757281553399997</v>
      </c>
      <c r="P1672" s="1">
        <v>0.121359223301</v>
      </c>
      <c r="Q1672" s="1">
        <v>94.902912621358993</v>
      </c>
      <c r="R1672" s="8">
        <v>199.514563106796</v>
      </c>
    </row>
    <row r="1673" spans="4:18" ht="39" x14ac:dyDescent="0.2">
      <c r="D1673" s="59"/>
      <c r="E1673" s="5" t="s">
        <v>95</v>
      </c>
      <c r="F1673" s="51" t="s">
        <v>623</v>
      </c>
      <c r="G1673" s="4">
        <v>593</v>
      </c>
      <c r="H1673" s="10">
        <v>77.234401349072996</v>
      </c>
      <c r="I1673" s="1">
        <v>10.118043844857</v>
      </c>
      <c r="J1673" s="1">
        <v>28.330522765599</v>
      </c>
      <c r="K1673" s="1">
        <v>27.655986509274999</v>
      </c>
      <c r="L1673" s="1">
        <v>40.472175379427</v>
      </c>
      <c r="M1673" s="1">
        <v>15.514333895447001</v>
      </c>
      <c r="N1673" s="1">
        <v>1.85497470489</v>
      </c>
      <c r="O1673" s="1">
        <v>4.7217537942660002</v>
      </c>
      <c r="P1673" s="1">
        <v>0.16863406408100001</v>
      </c>
      <c r="Q1673" s="1">
        <v>95.109612141653002</v>
      </c>
      <c r="R1673" s="8">
        <v>206.070826306914</v>
      </c>
    </row>
    <row r="1674" spans="4:18" ht="39" x14ac:dyDescent="0.2">
      <c r="D1674" s="59"/>
      <c r="E1674" s="5" t="s">
        <v>96</v>
      </c>
      <c r="F1674" s="51" t="s">
        <v>623</v>
      </c>
      <c r="G1674" s="4">
        <v>261</v>
      </c>
      <c r="H1674" s="10">
        <v>75.862068965516997</v>
      </c>
      <c r="I1674" s="1">
        <v>8.0459770114939992</v>
      </c>
      <c r="J1674" s="1">
        <v>30.268199233716</v>
      </c>
      <c r="K1674" s="1">
        <v>28.735632183907999</v>
      </c>
      <c r="L1674" s="1">
        <v>45.210727969349001</v>
      </c>
      <c r="M1674" s="1">
        <v>14.176245210728</v>
      </c>
      <c r="N1674" s="1">
        <v>1.149425287356</v>
      </c>
      <c r="O1674" s="1">
        <v>4.2145593869729998</v>
      </c>
      <c r="P1674" s="1">
        <v>0.38314176245199999</v>
      </c>
      <c r="Q1674" s="1">
        <v>95.402298850574994</v>
      </c>
      <c r="R1674" s="8">
        <v>208.04597701149399</v>
      </c>
    </row>
    <row r="1675" spans="4:18" ht="39" x14ac:dyDescent="0.2">
      <c r="D1675" s="59"/>
      <c r="E1675" s="5" t="s">
        <v>97</v>
      </c>
      <c r="F1675" s="51" t="s">
        <v>623</v>
      </c>
      <c r="G1675" s="4">
        <v>63</v>
      </c>
      <c r="H1675" s="10">
        <v>76.190476190476005</v>
      </c>
      <c r="I1675" s="1">
        <v>7.9365079365079998</v>
      </c>
      <c r="J1675" s="1">
        <v>36.507936507937004</v>
      </c>
      <c r="K1675" s="1">
        <v>36.507936507937004</v>
      </c>
      <c r="L1675" s="1">
        <v>52.380952380952003</v>
      </c>
      <c r="M1675" s="1">
        <v>20.634920634920999</v>
      </c>
      <c r="N1675" s="2" t="s">
        <v>160</v>
      </c>
      <c r="O1675" s="1">
        <v>3.1746031746029999</v>
      </c>
      <c r="P1675" s="2" t="s">
        <v>160</v>
      </c>
      <c r="Q1675" s="1">
        <v>96.825396825396993</v>
      </c>
      <c r="R1675" s="8">
        <v>233.333333333333</v>
      </c>
    </row>
    <row r="1676" spans="4:18" ht="39" x14ac:dyDescent="0.2">
      <c r="D1676" s="59"/>
      <c r="E1676" s="5" t="s">
        <v>98</v>
      </c>
      <c r="F1676" s="51" t="s">
        <v>623</v>
      </c>
      <c r="G1676" s="4">
        <v>345</v>
      </c>
      <c r="H1676" s="10">
        <v>77.391304347825994</v>
      </c>
      <c r="I1676" s="1">
        <v>10.144927536232</v>
      </c>
      <c r="J1676" s="1">
        <v>30.724637681158999</v>
      </c>
      <c r="K1676" s="1">
        <v>30.434782608696</v>
      </c>
      <c r="L1676" s="1">
        <v>44.057971014492999</v>
      </c>
      <c r="M1676" s="1">
        <v>16.231884057971001</v>
      </c>
      <c r="N1676" s="1">
        <v>1.7391304347829999</v>
      </c>
      <c r="O1676" s="1">
        <v>2.898550724638</v>
      </c>
      <c r="P1676" s="1">
        <v>0.289855072464</v>
      </c>
      <c r="Q1676" s="1">
        <v>96.811594202899002</v>
      </c>
      <c r="R1676" s="8">
        <v>213.91304347826099</v>
      </c>
    </row>
    <row r="1677" spans="4:18" ht="39" x14ac:dyDescent="0.2">
      <c r="D1677" s="59"/>
      <c r="E1677" s="5" t="s">
        <v>99</v>
      </c>
      <c r="F1677" s="51" t="s">
        <v>623</v>
      </c>
      <c r="G1677" s="4">
        <v>202</v>
      </c>
      <c r="H1677" s="10">
        <v>77.227722772277005</v>
      </c>
      <c r="I1677" s="1">
        <v>10.39603960396</v>
      </c>
      <c r="J1677" s="1">
        <v>36.633663366336997</v>
      </c>
      <c r="K1677" s="1">
        <v>33.168316831683001</v>
      </c>
      <c r="L1677" s="1">
        <v>46.534653465346999</v>
      </c>
      <c r="M1677" s="1">
        <v>21.782178217822</v>
      </c>
      <c r="N1677" s="1">
        <v>2.4752475247520001</v>
      </c>
      <c r="O1677" s="1">
        <v>3.9603960396039999</v>
      </c>
      <c r="P1677" s="2" t="s">
        <v>160</v>
      </c>
      <c r="Q1677" s="1">
        <v>96.039603960395993</v>
      </c>
      <c r="R1677" s="8">
        <v>232.178217821782</v>
      </c>
    </row>
    <row r="1678" spans="4:18" x14ac:dyDescent="0.2">
      <c r="D1678" s="59"/>
      <c r="E1678" s="5" t="s">
        <v>100</v>
      </c>
      <c r="F1678" s="51" t="s">
        <v>623</v>
      </c>
      <c r="G1678" s="4">
        <v>143</v>
      </c>
      <c r="H1678" s="10">
        <v>64.335664335664006</v>
      </c>
      <c r="I1678" s="1">
        <v>2.797202797203</v>
      </c>
      <c r="J1678" s="1">
        <v>11.888111888112</v>
      </c>
      <c r="K1678" s="1">
        <v>16.783216783217</v>
      </c>
      <c r="L1678" s="1">
        <v>25.874125874126001</v>
      </c>
      <c r="M1678" s="1">
        <v>7.6923076923079998</v>
      </c>
      <c r="N1678" s="1">
        <v>1.398601398601</v>
      </c>
      <c r="O1678" s="1">
        <v>25.874125874126001</v>
      </c>
      <c r="P1678" s="2" t="s">
        <v>160</v>
      </c>
      <c r="Q1678" s="1">
        <v>74.125874125874006</v>
      </c>
      <c r="R1678" s="8">
        <v>156.64335664335701</v>
      </c>
    </row>
    <row r="1679" spans="4:18" x14ac:dyDescent="0.2">
      <c r="D1679" s="59"/>
      <c r="E1679" s="5" t="s">
        <v>23</v>
      </c>
      <c r="F1679" s="51" t="s">
        <v>624</v>
      </c>
      <c r="G1679" s="4">
        <v>5</v>
      </c>
      <c r="H1679" s="10">
        <v>40</v>
      </c>
      <c r="I1679" s="2" t="s">
        <v>160</v>
      </c>
      <c r="J1679" s="2" t="s">
        <v>160</v>
      </c>
      <c r="K1679" s="2" t="s">
        <v>160</v>
      </c>
      <c r="L1679" s="2" t="s">
        <v>160</v>
      </c>
      <c r="M1679" s="2" t="s">
        <v>160</v>
      </c>
      <c r="N1679" s="2" t="s">
        <v>160</v>
      </c>
      <c r="O1679" s="1">
        <v>60</v>
      </c>
      <c r="P1679" s="2" t="s">
        <v>160</v>
      </c>
      <c r="Q1679" s="1">
        <v>40</v>
      </c>
      <c r="R1679" s="8">
        <v>100</v>
      </c>
    </row>
    <row r="1680" spans="4:18" ht="26" x14ac:dyDescent="0.2">
      <c r="D1680" s="59"/>
      <c r="E1680" s="5" t="s">
        <v>101</v>
      </c>
      <c r="F1680" s="51" t="s">
        <v>623</v>
      </c>
      <c r="G1680" s="4">
        <v>883</v>
      </c>
      <c r="H1680" s="10">
        <v>77.57644394111</v>
      </c>
      <c r="I1680" s="1">
        <v>9.0600226500570002</v>
      </c>
      <c r="J1680" s="1">
        <v>24.235560588900999</v>
      </c>
      <c r="K1680" s="1">
        <v>25.141562853907001</v>
      </c>
      <c r="L1680" s="1">
        <v>40.203850509626001</v>
      </c>
      <c r="M1680" s="1">
        <v>13.363533408834</v>
      </c>
      <c r="N1680" s="1">
        <v>1.359003397508</v>
      </c>
      <c r="O1680" s="1">
        <v>5.4360135900340003</v>
      </c>
      <c r="P1680" s="1">
        <v>0.113250283126</v>
      </c>
      <c r="Q1680" s="1">
        <v>94.450736126839999</v>
      </c>
      <c r="R1680" s="8">
        <v>196.48924122310299</v>
      </c>
    </row>
    <row r="1681" spans="4:18" ht="26" x14ac:dyDescent="0.2">
      <c r="D1681" s="59"/>
      <c r="E1681" s="5" t="s">
        <v>102</v>
      </c>
      <c r="F1681" s="51" t="s">
        <v>623</v>
      </c>
      <c r="G1681" s="4">
        <v>453</v>
      </c>
      <c r="H1681" s="10">
        <v>77.262693156732993</v>
      </c>
      <c r="I1681" s="1">
        <v>9.2715231788079997</v>
      </c>
      <c r="J1681" s="1">
        <v>29.139072847682002</v>
      </c>
      <c r="K1681" s="1">
        <v>28.918322295806</v>
      </c>
      <c r="L1681" s="1">
        <v>42.604856512140998</v>
      </c>
      <c r="M1681" s="1">
        <v>14.348785871964999</v>
      </c>
      <c r="N1681" s="1">
        <v>1.324503311258</v>
      </c>
      <c r="O1681" s="1">
        <v>3.7527593818980001</v>
      </c>
      <c r="P1681" s="1">
        <v>0.22075055187600001</v>
      </c>
      <c r="Q1681" s="1">
        <v>96.026490066224994</v>
      </c>
      <c r="R1681" s="8">
        <v>206.84326710816799</v>
      </c>
    </row>
    <row r="1682" spans="4:18" x14ac:dyDescent="0.2">
      <c r="D1682" s="58" t="s">
        <v>103</v>
      </c>
      <c r="E1682" s="7" t="s">
        <v>104</v>
      </c>
      <c r="F1682" s="50" t="s">
        <v>623</v>
      </c>
      <c r="G1682" s="6">
        <v>265</v>
      </c>
      <c r="H1682" s="14">
        <v>80.754716981132006</v>
      </c>
      <c r="I1682" s="3">
        <v>10.188679245283</v>
      </c>
      <c r="J1682" s="3">
        <v>27.924528301887001</v>
      </c>
      <c r="K1682" s="3">
        <v>30.566037735849001</v>
      </c>
      <c r="L1682" s="3">
        <v>41.509433962263998</v>
      </c>
      <c r="M1682" s="3">
        <v>12.075471698113001</v>
      </c>
      <c r="N1682" s="3">
        <v>3.0188679245280001</v>
      </c>
      <c r="O1682" s="3">
        <v>3.7735849056599999</v>
      </c>
      <c r="P1682" s="9" t="s">
        <v>160</v>
      </c>
      <c r="Q1682" s="3">
        <v>96.226415094339998</v>
      </c>
      <c r="R1682" s="13">
        <v>209.811320754717</v>
      </c>
    </row>
    <row r="1683" spans="4:18" x14ac:dyDescent="0.2">
      <c r="D1683" s="59"/>
      <c r="E1683" s="5" t="s">
        <v>105</v>
      </c>
      <c r="F1683" s="51" t="s">
        <v>623</v>
      </c>
      <c r="G1683" s="4">
        <v>314</v>
      </c>
      <c r="H1683" s="10">
        <v>77.388535031846999</v>
      </c>
      <c r="I1683" s="1">
        <v>9.8726114649679992</v>
      </c>
      <c r="J1683" s="1">
        <v>22.611464968153001</v>
      </c>
      <c r="K1683" s="1">
        <v>21.974522292993999</v>
      </c>
      <c r="L1683" s="1">
        <v>38.535031847134</v>
      </c>
      <c r="M1683" s="1">
        <v>10.509554140126999</v>
      </c>
      <c r="N1683" s="1">
        <v>1.2738853503180001</v>
      </c>
      <c r="O1683" s="1">
        <v>6.6878980891720001</v>
      </c>
      <c r="P1683" s="1">
        <v>0.31847133758000001</v>
      </c>
      <c r="Q1683" s="1">
        <v>92.993630573247998</v>
      </c>
      <c r="R1683" s="8">
        <v>189.171974522293</v>
      </c>
    </row>
    <row r="1684" spans="4:18" x14ac:dyDescent="0.2">
      <c r="D1684" s="59"/>
      <c r="E1684" s="5" t="s">
        <v>106</v>
      </c>
      <c r="F1684" s="51" t="s">
        <v>623</v>
      </c>
      <c r="G1684" s="4">
        <v>333</v>
      </c>
      <c r="H1684" s="10">
        <v>73.273273273273006</v>
      </c>
      <c r="I1684" s="1">
        <v>6.3063063063060003</v>
      </c>
      <c r="J1684" s="1">
        <v>21.021021021020999</v>
      </c>
      <c r="K1684" s="1">
        <v>21.621621621622001</v>
      </c>
      <c r="L1684" s="1">
        <v>35.735735735736</v>
      </c>
      <c r="M1684" s="1">
        <v>14.114114114114001</v>
      </c>
      <c r="N1684" s="1">
        <v>0.30030030029999999</v>
      </c>
      <c r="O1684" s="1">
        <v>8.1081081081080004</v>
      </c>
      <c r="P1684" s="2" t="s">
        <v>160</v>
      </c>
      <c r="Q1684" s="1">
        <v>91.891891891892001</v>
      </c>
      <c r="R1684" s="8">
        <v>180.48048048048</v>
      </c>
    </row>
    <row r="1685" spans="4:18" x14ac:dyDescent="0.2">
      <c r="D1685" s="59"/>
      <c r="E1685" s="5" t="s">
        <v>107</v>
      </c>
      <c r="F1685" s="51" t="s">
        <v>623</v>
      </c>
      <c r="G1685" s="4">
        <v>108</v>
      </c>
      <c r="H1685" s="10">
        <v>67.592592592592993</v>
      </c>
      <c r="I1685" s="1">
        <v>5.5555555555560003</v>
      </c>
      <c r="J1685" s="1">
        <v>12.962962962962999</v>
      </c>
      <c r="K1685" s="1">
        <v>18.518518518518999</v>
      </c>
      <c r="L1685" s="1">
        <v>38.888888888888999</v>
      </c>
      <c r="M1685" s="1">
        <v>14.814814814815</v>
      </c>
      <c r="N1685" s="1">
        <v>0.92592592592599998</v>
      </c>
      <c r="O1685" s="1">
        <v>21.296296296295999</v>
      </c>
      <c r="P1685" s="2" t="s">
        <v>160</v>
      </c>
      <c r="Q1685" s="1">
        <v>78.703703703703994</v>
      </c>
      <c r="R1685" s="8">
        <v>180.555555555556</v>
      </c>
    </row>
    <row r="1686" spans="4:18" x14ac:dyDescent="0.2">
      <c r="D1686" s="59"/>
      <c r="E1686" s="5" t="s">
        <v>108</v>
      </c>
      <c r="F1686" s="51" t="s">
        <v>624</v>
      </c>
      <c r="G1686" s="4">
        <v>21</v>
      </c>
      <c r="H1686" s="10">
        <v>57.142857142856997</v>
      </c>
      <c r="I1686" s="2" t="s">
        <v>160</v>
      </c>
      <c r="J1686" s="1">
        <v>19.047619047619001</v>
      </c>
      <c r="K1686" s="1">
        <v>19.047619047619001</v>
      </c>
      <c r="L1686" s="1">
        <v>19.047619047619001</v>
      </c>
      <c r="M1686" s="1">
        <v>4.7619047619049999</v>
      </c>
      <c r="N1686" s="2" t="s">
        <v>160</v>
      </c>
      <c r="O1686" s="1">
        <v>33.333333333333002</v>
      </c>
      <c r="P1686" s="2" t="s">
        <v>160</v>
      </c>
      <c r="Q1686" s="1">
        <v>66.666666666666998</v>
      </c>
      <c r="R1686" s="8">
        <v>152.38095238095201</v>
      </c>
    </row>
    <row r="1687" spans="4:18" x14ac:dyDescent="0.2">
      <c r="D1687" s="59"/>
      <c r="E1687" s="5" t="s">
        <v>23</v>
      </c>
      <c r="F1687" s="51" t="s">
        <v>624</v>
      </c>
      <c r="G1687" s="4">
        <v>2</v>
      </c>
      <c r="H1687" s="10">
        <v>50</v>
      </c>
      <c r="I1687" s="2" t="s">
        <v>160</v>
      </c>
      <c r="J1687" s="2" t="s">
        <v>160</v>
      </c>
      <c r="K1687" s="2" t="s">
        <v>160</v>
      </c>
      <c r="L1687" s="2" t="s">
        <v>160</v>
      </c>
      <c r="M1687" s="2" t="s">
        <v>160</v>
      </c>
      <c r="N1687" s="2" t="s">
        <v>160</v>
      </c>
      <c r="O1687" s="1">
        <v>50</v>
      </c>
      <c r="P1687" s="2" t="s">
        <v>160</v>
      </c>
      <c r="Q1687" s="1">
        <v>50</v>
      </c>
      <c r="R1687" s="8">
        <v>100</v>
      </c>
    </row>
    <row r="1688" spans="4:18" x14ac:dyDescent="0.2">
      <c r="D1688" s="59"/>
      <c r="E1688" s="5" t="s">
        <v>109</v>
      </c>
      <c r="F1688" s="51" t="s">
        <v>623</v>
      </c>
      <c r="G1688" s="4">
        <v>579</v>
      </c>
      <c r="H1688" s="10">
        <v>78.929188255612999</v>
      </c>
      <c r="I1688" s="1">
        <v>10.017271157168</v>
      </c>
      <c r="J1688" s="1">
        <v>25.043177892919001</v>
      </c>
      <c r="K1688" s="1">
        <v>25.906735751294999</v>
      </c>
      <c r="L1688" s="1">
        <v>39.896373056995003</v>
      </c>
      <c r="M1688" s="1">
        <v>11.226252158895001</v>
      </c>
      <c r="N1688" s="1">
        <v>2.0725388601039998</v>
      </c>
      <c r="O1688" s="1">
        <v>5.3540587219339999</v>
      </c>
      <c r="P1688" s="1">
        <v>0.17271157167500001</v>
      </c>
      <c r="Q1688" s="1">
        <v>94.473229706390001</v>
      </c>
      <c r="R1688" s="8">
        <v>198.61830742659799</v>
      </c>
    </row>
    <row r="1689" spans="4:18" x14ac:dyDescent="0.2">
      <c r="D1689" s="59"/>
      <c r="E1689" s="5" t="s">
        <v>110</v>
      </c>
      <c r="F1689" s="51" t="s">
        <v>623</v>
      </c>
      <c r="G1689" s="4">
        <v>129</v>
      </c>
      <c r="H1689" s="10">
        <v>65.891472868216994</v>
      </c>
      <c r="I1689" s="1">
        <v>4.6511627906979998</v>
      </c>
      <c r="J1689" s="1">
        <v>13.953488372093</v>
      </c>
      <c r="K1689" s="1">
        <v>18.604651162791001</v>
      </c>
      <c r="L1689" s="1">
        <v>35.658914728681999</v>
      </c>
      <c r="M1689" s="1">
        <v>13.178294573643001</v>
      </c>
      <c r="N1689" s="1">
        <v>0.77519379845000003</v>
      </c>
      <c r="O1689" s="1">
        <v>23.255813953488001</v>
      </c>
      <c r="P1689" s="2" t="s">
        <v>160</v>
      </c>
      <c r="Q1689" s="1">
        <v>76.744186046511999</v>
      </c>
      <c r="R1689" s="8">
        <v>175.96899224806199</v>
      </c>
    </row>
    <row r="1690" spans="4:18" x14ac:dyDescent="0.2">
      <c r="D1690" s="58" t="s">
        <v>111</v>
      </c>
      <c r="E1690" s="7" t="s">
        <v>112</v>
      </c>
      <c r="F1690" s="50" t="s">
        <v>623</v>
      </c>
      <c r="G1690" s="6">
        <v>192</v>
      </c>
      <c r="H1690" s="14">
        <v>76.5625</v>
      </c>
      <c r="I1690" s="3">
        <v>8.854166666667</v>
      </c>
      <c r="J1690" s="3">
        <v>30.729166666666998</v>
      </c>
      <c r="K1690" s="3">
        <v>31.25</v>
      </c>
      <c r="L1690" s="3">
        <v>46.875</v>
      </c>
      <c r="M1690" s="3">
        <v>16.666666666666998</v>
      </c>
      <c r="N1690" s="3">
        <v>2.083333333333</v>
      </c>
      <c r="O1690" s="3">
        <v>3.645833333333</v>
      </c>
      <c r="P1690" s="9" t="s">
        <v>160</v>
      </c>
      <c r="Q1690" s="3">
        <v>96.354166666666998</v>
      </c>
      <c r="R1690" s="13">
        <v>216.666666666667</v>
      </c>
    </row>
    <row r="1691" spans="4:18" ht="26" x14ac:dyDescent="0.2">
      <c r="D1691" s="59"/>
      <c r="E1691" s="5" t="s">
        <v>113</v>
      </c>
      <c r="F1691" s="51" t="s">
        <v>623</v>
      </c>
      <c r="G1691" s="4">
        <v>149</v>
      </c>
      <c r="H1691" s="10">
        <v>82.550335570469997</v>
      </c>
      <c r="I1691" s="1">
        <v>14.093959731544</v>
      </c>
      <c r="J1691" s="1">
        <v>27.51677852349</v>
      </c>
      <c r="K1691" s="1">
        <v>32.885906040267997</v>
      </c>
      <c r="L1691" s="1">
        <v>40.268456375839001</v>
      </c>
      <c r="M1691" s="1">
        <v>14.765100671141001</v>
      </c>
      <c r="N1691" s="1">
        <v>3.355704697987</v>
      </c>
      <c r="O1691" s="1">
        <v>3.355704697987</v>
      </c>
      <c r="P1691" s="2" t="s">
        <v>160</v>
      </c>
      <c r="Q1691" s="1">
        <v>96.644295302013006</v>
      </c>
      <c r="R1691" s="8">
        <v>218.79194630872499</v>
      </c>
    </row>
    <row r="1692" spans="4:18" x14ac:dyDescent="0.2">
      <c r="D1692" s="59"/>
      <c r="E1692" s="5" t="s">
        <v>114</v>
      </c>
      <c r="F1692" s="51" t="s">
        <v>623</v>
      </c>
      <c r="G1692" s="4">
        <v>530</v>
      </c>
      <c r="H1692" s="10">
        <v>78.301886792453004</v>
      </c>
      <c r="I1692" s="1">
        <v>8.4905660377360004</v>
      </c>
      <c r="J1692" s="1">
        <v>26.792452830188999</v>
      </c>
      <c r="K1692" s="1">
        <v>28.490566037735999</v>
      </c>
      <c r="L1692" s="1">
        <v>41.509433962263998</v>
      </c>
      <c r="M1692" s="1">
        <v>14.716981132075</v>
      </c>
      <c r="N1692" s="1">
        <v>1.698113207547</v>
      </c>
      <c r="O1692" s="1">
        <v>6.6037735849060004</v>
      </c>
      <c r="P1692" s="1">
        <v>0.18867924528300001</v>
      </c>
      <c r="Q1692" s="1">
        <v>93.207547169810994</v>
      </c>
      <c r="R1692" s="8">
        <v>206.79245283018901</v>
      </c>
    </row>
    <row r="1693" spans="4:18" x14ac:dyDescent="0.2">
      <c r="D1693" s="59"/>
      <c r="E1693" s="5" t="s">
        <v>115</v>
      </c>
      <c r="F1693" s="51" t="s">
        <v>623</v>
      </c>
      <c r="G1693" s="4">
        <v>225</v>
      </c>
      <c r="H1693" s="10">
        <v>76</v>
      </c>
      <c r="I1693" s="1">
        <v>9.7777777777780006</v>
      </c>
      <c r="J1693" s="1">
        <v>31.555555555556001</v>
      </c>
      <c r="K1693" s="1">
        <v>27.555555555556001</v>
      </c>
      <c r="L1693" s="1">
        <v>42.222222222222001</v>
      </c>
      <c r="M1693" s="1">
        <v>18.666666666666998</v>
      </c>
      <c r="N1693" s="1">
        <v>2.2222222222219998</v>
      </c>
      <c r="O1693" s="1">
        <v>3.1111111111110001</v>
      </c>
      <c r="P1693" s="1">
        <v>0.444444444444</v>
      </c>
      <c r="Q1693" s="1">
        <v>96.444444444444002</v>
      </c>
      <c r="R1693" s="8">
        <v>211.555555555556</v>
      </c>
    </row>
    <row r="1694" spans="4:18" x14ac:dyDescent="0.2">
      <c r="D1694" s="59"/>
      <c r="E1694" s="5" t="s">
        <v>116</v>
      </c>
      <c r="F1694" s="51" t="s">
        <v>623</v>
      </c>
      <c r="G1694" s="4">
        <v>467</v>
      </c>
      <c r="H1694" s="10">
        <v>77.944325481798998</v>
      </c>
      <c r="I1694" s="1">
        <v>8.7794432548180001</v>
      </c>
      <c r="J1694" s="1">
        <v>31.263383297644999</v>
      </c>
      <c r="K1694" s="1">
        <v>29.978586723768998</v>
      </c>
      <c r="L1694" s="1">
        <v>37.687366167024003</v>
      </c>
      <c r="M1694" s="1">
        <v>16.274089935759999</v>
      </c>
      <c r="N1694" s="1">
        <v>2.1413276231260001</v>
      </c>
      <c r="O1694" s="1">
        <v>3.2119914346899998</v>
      </c>
      <c r="P1694" s="2" t="s">
        <v>160</v>
      </c>
      <c r="Q1694" s="1">
        <v>96.788008565309994</v>
      </c>
      <c r="R1694" s="8">
        <v>207.28051391862999</v>
      </c>
    </row>
    <row r="1695" spans="4:18" ht="26" x14ac:dyDescent="0.2">
      <c r="D1695" s="59"/>
      <c r="E1695" s="5" t="s">
        <v>117</v>
      </c>
      <c r="F1695" s="51" t="s">
        <v>623</v>
      </c>
      <c r="G1695" s="4">
        <v>732</v>
      </c>
      <c r="H1695" s="10">
        <v>78.005464480873997</v>
      </c>
      <c r="I1695" s="1">
        <v>10.655737704918</v>
      </c>
      <c r="J1695" s="1">
        <v>26.775956284153001</v>
      </c>
      <c r="K1695" s="1">
        <v>25.819672131148</v>
      </c>
      <c r="L1695" s="1">
        <v>40.16393442623</v>
      </c>
      <c r="M1695" s="1">
        <v>14.207650273224001</v>
      </c>
      <c r="N1695" s="1">
        <v>1.229508196721</v>
      </c>
      <c r="O1695" s="1">
        <v>6.2841530054639998</v>
      </c>
      <c r="P1695" s="1">
        <v>0.136612021858</v>
      </c>
      <c r="Q1695" s="1">
        <v>93.579234972677995</v>
      </c>
      <c r="R1695" s="8">
        <v>203.27868852459</v>
      </c>
    </row>
    <row r="1696" spans="4:18" ht="26" x14ac:dyDescent="0.2">
      <c r="D1696" s="59"/>
      <c r="E1696" s="5" t="s">
        <v>118</v>
      </c>
      <c r="F1696" s="51" t="s">
        <v>623</v>
      </c>
      <c r="G1696" s="4">
        <v>662</v>
      </c>
      <c r="H1696" s="10">
        <v>79.003021148035998</v>
      </c>
      <c r="I1696" s="1">
        <v>8.7613293051359999</v>
      </c>
      <c r="J1696" s="1">
        <v>27.039274924470998</v>
      </c>
      <c r="K1696" s="1">
        <v>24.018126888217999</v>
      </c>
      <c r="L1696" s="1">
        <v>41.087613293051</v>
      </c>
      <c r="M1696" s="1">
        <v>14.04833836858</v>
      </c>
      <c r="N1696" s="1">
        <v>1.9637462235650001</v>
      </c>
      <c r="O1696" s="1">
        <v>6.4954682779460002</v>
      </c>
      <c r="P1696" s="1">
        <v>0.15105740181300001</v>
      </c>
      <c r="Q1696" s="1">
        <v>93.353474320242</v>
      </c>
      <c r="R1696" s="8">
        <v>202.56797583081601</v>
      </c>
    </row>
    <row r="1697" spans="4:18" ht="26" x14ac:dyDescent="0.2">
      <c r="D1697" s="59"/>
      <c r="E1697" s="5" t="s">
        <v>119</v>
      </c>
      <c r="F1697" s="51" t="s">
        <v>623</v>
      </c>
      <c r="G1697" s="4">
        <v>471</v>
      </c>
      <c r="H1697" s="10">
        <v>74.309978768576997</v>
      </c>
      <c r="I1697" s="1">
        <v>9.3418259023349997</v>
      </c>
      <c r="J1697" s="1">
        <v>23.991507430997999</v>
      </c>
      <c r="K1697" s="1">
        <v>21.019108280255001</v>
      </c>
      <c r="L1697" s="1">
        <v>38.641188959659999</v>
      </c>
      <c r="M1697" s="1">
        <v>13.163481953291001</v>
      </c>
      <c r="N1697" s="1">
        <v>1.698513800425</v>
      </c>
      <c r="O1697" s="1">
        <v>9.5541401273889992</v>
      </c>
      <c r="P1697" s="1">
        <v>0.21231422505299999</v>
      </c>
      <c r="Q1697" s="1">
        <v>90.233545647558003</v>
      </c>
      <c r="R1697" s="8">
        <v>191.93205944798299</v>
      </c>
    </row>
    <row r="1698" spans="4:18" ht="26" x14ac:dyDescent="0.2">
      <c r="D1698" s="59"/>
      <c r="E1698" s="5" t="s">
        <v>120</v>
      </c>
      <c r="F1698" s="51" t="s">
        <v>623</v>
      </c>
      <c r="G1698" s="4">
        <v>165</v>
      </c>
      <c r="H1698" s="10">
        <v>81.818181818181998</v>
      </c>
      <c r="I1698" s="1">
        <v>10.303030303030001</v>
      </c>
      <c r="J1698" s="1">
        <v>33.939393939394002</v>
      </c>
      <c r="K1698" s="1">
        <v>24.242424242424001</v>
      </c>
      <c r="L1698" s="1">
        <v>37.575757575757997</v>
      </c>
      <c r="M1698" s="1">
        <v>19.393939393939</v>
      </c>
      <c r="N1698" s="1">
        <v>1.2121212121210001</v>
      </c>
      <c r="O1698" s="1">
        <v>4.2424242424239997</v>
      </c>
      <c r="P1698" s="2" t="s">
        <v>160</v>
      </c>
      <c r="Q1698" s="1">
        <v>95.757575757576006</v>
      </c>
      <c r="R1698" s="8">
        <v>212.727272727273</v>
      </c>
    </row>
    <row r="1699" spans="4:18" x14ac:dyDescent="0.2">
      <c r="D1699" s="59"/>
      <c r="E1699" s="5" t="s">
        <v>121</v>
      </c>
      <c r="F1699" s="51" t="s">
        <v>623</v>
      </c>
      <c r="G1699" s="4">
        <v>553</v>
      </c>
      <c r="H1699" s="10">
        <v>79.385171790235006</v>
      </c>
      <c r="I1699" s="1">
        <v>9.0415913200719995</v>
      </c>
      <c r="J1699" s="1">
        <v>28.75226039783</v>
      </c>
      <c r="K1699" s="1">
        <v>25.135623869801002</v>
      </c>
      <c r="L1699" s="1">
        <v>39.421338155515002</v>
      </c>
      <c r="M1699" s="1">
        <v>15.009041591320001</v>
      </c>
      <c r="N1699" s="1">
        <v>1.2658227848100001</v>
      </c>
      <c r="O1699" s="1">
        <v>5.0632911392409996</v>
      </c>
      <c r="P1699" s="1">
        <v>0.18083182640100001</v>
      </c>
      <c r="Q1699" s="1">
        <v>94.755877034357994</v>
      </c>
      <c r="R1699" s="8">
        <v>203.254972875226</v>
      </c>
    </row>
    <row r="1700" spans="4:18" x14ac:dyDescent="0.2">
      <c r="D1700" s="59"/>
      <c r="E1700" s="5" t="s">
        <v>122</v>
      </c>
      <c r="F1700" s="51" t="s">
        <v>623</v>
      </c>
      <c r="G1700" s="4">
        <v>471</v>
      </c>
      <c r="H1700" s="10">
        <v>81.953290870488004</v>
      </c>
      <c r="I1700" s="1">
        <v>9.5541401273889992</v>
      </c>
      <c r="J1700" s="1">
        <v>29.936305732484001</v>
      </c>
      <c r="K1700" s="1">
        <v>25.477707006368998</v>
      </c>
      <c r="L1700" s="1">
        <v>38.428874734607</v>
      </c>
      <c r="M1700" s="1">
        <v>15.923566878980999</v>
      </c>
      <c r="N1700" s="1">
        <v>1.698513800425</v>
      </c>
      <c r="O1700" s="1">
        <v>4.6709129511679999</v>
      </c>
      <c r="P1700" s="2" t="s">
        <v>160</v>
      </c>
      <c r="Q1700" s="1">
        <v>95.329087048831994</v>
      </c>
      <c r="R1700" s="8">
        <v>207.64331210191099</v>
      </c>
    </row>
    <row r="1701" spans="4:18" x14ac:dyDescent="0.2">
      <c r="D1701" s="59"/>
      <c r="E1701" s="5" t="s">
        <v>123</v>
      </c>
      <c r="F1701" s="51" t="s">
        <v>623</v>
      </c>
      <c r="G1701" s="4">
        <v>275</v>
      </c>
      <c r="H1701" s="10">
        <v>79.272727272726996</v>
      </c>
      <c r="I1701" s="1">
        <v>10.181818181818</v>
      </c>
      <c r="J1701" s="1">
        <v>33.090909090909001</v>
      </c>
      <c r="K1701" s="1">
        <v>29.818181818182001</v>
      </c>
      <c r="L1701" s="1">
        <v>45.090909090909001</v>
      </c>
      <c r="M1701" s="1">
        <v>16.727272727273</v>
      </c>
      <c r="N1701" s="1">
        <v>2.5454545454550002</v>
      </c>
      <c r="O1701" s="1">
        <v>5.0909090909090002</v>
      </c>
      <c r="P1701" s="2" t="s">
        <v>160</v>
      </c>
      <c r="Q1701" s="1">
        <v>94.909090909091006</v>
      </c>
      <c r="R1701" s="8">
        <v>221.81818181818201</v>
      </c>
    </row>
    <row r="1702" spans="4:18" x14ac:dyDescent="0.2">
      <c r="D1702" s="59"/>
      <c r="E1702" s="5" t="s">
        <v>124</v>
      </c>
      <c r="F1702" s="51" t="s">
        <v>623</v>
      </c>
      <c r="G1702" s="4">
        <v>647</v>
      </c>
      <c r="H1702" s="10">
        <v>77.743431221020003</v>
      </c>
      <c r="I1702" s="1">
        <v>8.8098918083460003</v>
      </c>
      <c r="J1702" s="1">
        <v>25.811437403399999</v>
      </c>
      <c r="K1702" s="1">
        <v>25.965996908809998</v>
      </c>
      <c r="L1702" s="1">
        <v>40.803709428129999</v>
      </c>
      <c r="M1702" s="1">
        <v>13.910355486862001</v>
      </c>
      <c r="N1702" s="1">
        <v>1.545595054096</v>
      </c>
      <c r="O1702" s="1">
        <v>6.9551777434310003</v>
      </c>
      <c r="P1702" s="1">
        <v>0.15455950540999999</v>
      </c>
      <c r="Q1702" s="1">
        <v>92.890262751159</v>
      </c>
      <c r="R1702" s="8">
        <v>201.70015455950499</v>
      </c>
    </row>
    <row r="1703" spans="4:18" x14ac:dyDescent="0.2">
      <c r="D1703" s="59"/>
      <c r="E1703" s="5" t="s">
        <v>125</v>
      </c>
      <c r="F1703" s="51" t="s">
        <v>623</v>
      </c>
      <c r="G1703" s="4">
        <v>249</v>
      </c>
      <c r="H1703" s="10">
        <v>82.329317269076</v>
      </c>
      <c r="I1703" s="1">
        <v>13.654618473896001</v>
      </c>
      <c r="J1703" s="1">
        <v>32.931726907631003</v>
      </c>
      <c r="K1703" s="1">
        <v>26.907630522087999</v>
      </c>
      <c r="L1703" s="1">
        <v>43.775100401605997</v>
      </c>
      <c r="M1703" s="1">
        <v>16.064257028111999</v>
      </c>
      <c r="N1703" s="1">
        <v>2.409638554217</v>
      </c>
      <c r="O1703" s="1">
        <v>3.2128514056220001</v>
      </c>
      <c r="P1703" s="1">
        <v>0.40160642570299998</v>
      </c>
      <c r="Q1703" s="1">
        <v>96.385542168675002</v>
      </c>
      <c r="R1703" s="8">
        <v>221.68674698795201</v>
      </c>
    </row>
    <row r="1704" spans="4:18" x14ac:dyDescent="0.2">
      <c r="D1704" s="59"/>
      <c r="E1704" s="5" t="s">
        <v>126</v>
      </c>
      <c r="F1704" s="51" t="s">
        <v>623</v>
      </c>
      <c r="G1704" s="4">
        <v>279</v>
      </c>
      <c r="H1704" s="10">
        <v>79.569892473118003</v>
      </c>
      <c r="I1704" s="1">
        <v>8.6021505376339995</v>
      </c>
      <c r="J1704" s="1">
        <v>26.881720430108</v>
      </c>
      <c r="K1704" s="1">
        <v>17.921146953405</v>
      </c>
      <c r="L1704" s="1">
        <v>34.767025089606001</v>
      </c>
      <c r="M1704" s="1">
        <v>16.487455197132999</v>
      </c>
      <c r="N1704" s="1">
        <v>1.433691756272</v>
      </c>
      <c r="O1704" s="1">
        <v>6.8100358422939999</v>
      </c>
      <c r="P1704" s="1">
        <v>0.35842293906799999</v>
      </c>
      <c r="Q1704" s="1">
        <v>92.831541218637994</v>
      </c>
      <c r="R1704" s="8">
        <v>192.83154121863799</v>
      </c>
    </row>
    <row r="1705" spans="4:18" ht="26" x14ac:dyDescent="0.2">
      <c r="D1705" s="59"/>
      <c r="E1705" s="5" t="s">
        <v>127</v>
      </c>
      <c r="F1705" s="51" t="s">
        <v>623</v>
      </c>
      <c r="G1705" s="4">
        <v>195</v>
      </c>
      <c r="H1705" s="10">
        <v>78.461538461537998</v>
      </c>
      <c r="I1705" s="1">
        <v>9.7435897435900003</v>
      </c>
      <c r="J1705" s="1">
        <v>20.512820512821001</v>
      </c>
      <c r="K1705" s="1">
        <v>24.102564102563999</v>
      </c>
      <c r="L1705" s="1">
        <v>38.974358974358999</v>
      </c>
      <c r="M1705" s="1">
        <v>12.307692307691999</v>
      </c>
      <c r="N1705" s="1">
        <v>0.51282051282100005</v>
      </c>
      <c r="O1705" s="1">
        <v>5.6410256410260002</v>
      </c>
      <c r="P1705" s="2" t="s">
        <v>160</v>
      </c>
      <c r="Q1705" s="1">
        <v>94.358974358973995</v>
      </c>
      <c r="R1705" s="8">
        <v>190.25641025640999</v>
      </c>
    </row>
    <row r="1706" spans="4:18" x14ac:dyDescent="0.2">
      <c r="D1706" s="59"/>
      <c r="E1706" s="5" t="s">
        <v>36</v>
      </c>
      <c r="F1706" s="51" t="s">
        <v>624</v>
      </c>
      <c r="G1706" s="4">
        <v>24</v>
      </c>
      <c r="H1706" s="10">
        <v>54.166666666666998</v>
      </c>
      <c r="I1706" s="1">
        <v>8.333333333333</v>
      </c>
      <c r="J1706" s="1">
        <v>16.666666666666998</v>
      </c>
      <c r="K1706" s="1">
        <v>37.5</v>
      </c>
      <c r="L1706" s="1">
        <v>54.166666666666998</v>
      </c>
      <c r="M1706" s="1">
        <v>4.166666666667</v>
      </c>
      <c r="N1706" s="2" t="s">
        <v>160</v>
      </c>
      <c r="O1706" s="1">
        <v>12.5</v>
      </c>
      <c r="P1706" s="2" t="s">
        <v>160</v>
      </c>
      <c r="Q1706" s="1">
        <v>87.5</v>
      </c>
      <c r="R1706" s="8">
        <v>187.5</v>
      </c>
    </row>
    <row r="1707" spans="4:18" x14ac:dyDescent="0.2">
      <c r="D1707" s="59"/>
      <c r="E1707" s="5" t="s">
        <v>128</v>
      </c>
      <c r="F1707" s="51" t="s">
        <v>624</v>
      </c>
      <c r="G1707" s="4">
        <v>14</v>
      </c>
      <c r="H1707" s="10">
        <v>71.428571428571004</v>
      </c>
      <c r="I1707" s="1">
        <v>7.1428571428570002</v>
      </c>
      <c r="J1707" s="2" t="s">
        <v>160</v>
      </c>
      <c r="K1707" s="1">
        <v>14.285714285714</v>
      </c>
      <c r="L1707" s="2" t="s">
        <v>160</v>
      </c>
      <c r="M1707" s="2" t="s">
        <v>160</v>
      </c>
      <c r="N1707" s="2" t="s">
        <v>160</v>
      </c>
      <c r="O1707" s="1">
        <v>28.571428571428999</v>
      </c>
      <c r="P1707" s="2" t="s">
        <v>160</v>
      </c>
      <c r="Q1707" s="1">
        <v>71.428571428571004</v>
      </c>
      <c r="R1707" s="8">
        <v>121.428571428571</v>
      </c>
    </row>
    <row r="1708" spans="4:18" x14ac:dyDescent="0.2">
      <c r="D1708" s="59"/>
      <c r="E1708" s="5" t="s">
        <v>23</v>
      </c>
      <c r="F1708" s="51" t="s">
        <v>624</v>
      </c>
      <c r="G1708" s="4">
        <v>4</v>
      </c>
      <c r="H1708" s="17" t="s">
        <v>160</v>
      </c>
      <c r="I1708" s="2" t="s">
        <v>160</v>
      </c>
      <c r="J1708" s="2" t="s">
        <v>160</v>
      </c>
      <c r="K1708" s="1">
        <v>50</v>
      </c>
      <c r="L1708" s="1">
        <v>25</v>
      </c>
      <c r="M1708" s="1">
        <v>25</v>
      </c>
      <c r="N1708" s="2" t="s">
        <v>160</v>
      </c>
      <c r="O1708" s="1">
        <v>25</v>
      </c>
      <c r="P1708" s="2" t="s">
        <v>160</v>
      </c>
      <c r="Q1708" s="1">
        <v>75</v>
      </c>
      <c r="R1708" s="8">
        <v>125</v>
      </c>
    </row>
    <row r="1709" spans="4:18" x14ac:dyDescent="0.2">
      <c r="D1709" s="58" t="s">
        <v>129</v>
      </c>
      <c r="E1709" s="7" t="s">
        <v>130</v>
      </c>
      <c r="F1709" s="50" t="s">
        <v>623</v>
      </c>
      <c r="G1709" s="6">
        <v>544</v>
      </c>
      <c r="H1709" s="14">
        <v>77.389705882352999</v>
      </c>
      <c r="I1709" s="3">
        <v>9.375</v>
      </c>
      <c r="J1709" s="3">
        <v>23.529411764706001</v>
      </c>
      <c r="K1709" s="3">
        <v>27.022058823529001</v>
      </c>
      <c r="L1709" s="3">
        <v>39.154411764705998</v>
      </c>
      <c r="M1709" s="3">
        <v>13.786764705882</v>
      </c>
      <c r="N1709" s="3">
        <v>2.2058823529409999</v>
      </c>
      <c r="O1709" s="3">
        <v>4.4117647058819998</v>
      </c>
      <c r="P1709" s="3">
        <v>0.183823529412</v>
      </c>
      <c r="Q1709" s="3">
        <v>95.404411764705998</v>
      </c>
      <c r="R1709" s="13">
        <v>197.058823529412</v>
      </c>
    </row>
    <row r="1710" spans="4:18" x14ac:dyDescent="0.2">
      <c r="D1710" s="59"/>
      <c r="E1710" s="5" t="s">
        <v>131</v>
      </c>
      <c r="F1710" s="51" t="s">
        <v>623</v>
      </c>
      <c r="G1710" s="4">
        <v>411</v>
      </c>
      <c r="H1710" s="10">
        <v>76.642335766423002</v>
      </c>
      <c r="I1710" s="1">
        <v>6.812652068127</v>
      </c>
      <c r="J1710" s="1">
        <v>21.897810218978002</v>
      </c>
      <c r="K1710" s="1">
        <v>19.708029197079998</v>
      </c>
      <c r="L1710" s="1">
        <v>38.199513381994997</v>
      </c>
      <c r="M1710" s="1">
        <v>10.705596107056</v>
      </c>
      <c r="N1710" s="1">
        <v>0.48661800486599999</v>
      </c>
      <c r="O1710" s="1">
        <v>9.4890510948909998</v>
      </c>
      <c r="P1710" s="2" t="s">
        <v>160</v>
      </c>
      <c r="Q1710" s="1">
        <v>90.510948905109004</v>
      </c>
      <c r="R1710" s="8">
        <v>183.94160583941601</v>
      </c>
    </row>
    <row r="1711" spans="4:18" x14ac:dyDescent="0.2">
      <c r="D1711" s="59"/>
      <c r="E1711" s="5" t="s">
        <v>132</v>
      </c>
      <c r="F1711" s="51" t="s">
        <v>623</v>
      </c>
      <c r="G1711" s="4">
        <v>65</v>
      </c>
      <c r="H1711" s="10">
        <v>60</v>
      </c>
      <c r="I1711" s="1">
        <v>4.6153846153850004</v>
      </c>
      <c r="J1711" s="1">
        <v>20</v>
      </c>
      <c r="K1711" s="1">
        <v>18.461538461538002</v>
      </c>
      <c r="L1711" s="1">
        <v>32.307692307692001</v>
      </c>
      <c r="M1711" s="1">
        <v>15.384615384615</v>
      </c>
      <c r="N1711" s="2" t="s">
        <v>160</v>
      </c>
      <c r="O1711" s="1">
        <v>27.692307692307999</v>
      </c>
      <c r="P1711" s="2" t="s">
        <v>160</v>
      </c>
      <c r="Q1711" s="1">
        <v>72.307692307691994</v>
      </c>
      <c r="R1711" s="8">
        <v>178.461538461538</v>
      </c>
    </row>
    <row r="1712" spans="4:18" x14ac:dyDescent="0.2">
      <c r="D1712" s="59"/>
      <c r="E1712" s="5" t="s">
        <v>133</v>
      </c>
      <c r="F1712" s="51" t="s">
        <v>624</v>
      </c>
      <c r="G1712" s="4">
        <v>21</v>
      </c>
      <c r="H1712" s="10">
        <v>47.619047619047997</v>
      </c>
      <c r="I1712" s="1">
        <v>14.285714285714</v>
      </c>
      <c r="J1712" s="1">
        <v>9.5238095238099998</v>
      </c>
      <c r="K1712" s="1">
        <v>28.571428571428999</v>
      </c>
      <c r="L1712" s="1">
        <v>23.809523809523998</v>
      </c>
      <c r="M1712" s="2" t="s">
        <v>160</v>
      </c>
      <c r="N1712" s="2" t="s">
        <v>160</v>
      </c>
      <c r="O1712" s="1">
        <v>38.095238095238003</v>
      </c>
      <c r="P1712" s="2" t="s">
        <v>160</v>
      </c>
      <c r="Q1712" s="1">
        <v>61.904761904761997</v>
      </c>
      <c r="R1712" s="8">
        <v>161.90476190476201</v>
      </c>
    </row>
    <row r="1713" spans="4:18" x14ac:dyDescent="0.2">
      <c r="D1713" s="59"/>
      <c r="E1713" s="5" t="s">
        <v>23</v>
      </c>
      <c r="F1713" s="51" t="s">
        <v>624</v>
      </c>
      <c r="G1713" s="4">
        <v>2</v>
      </c>
      <c r="H1713" s="10">
        <v>100</v>
      </c>
      <c r="I1713" s="2" t="s">
        <v>160</v>
      </c>
      <c r="J1713" s="2" t="s">
        <v>160</v>
      </c>
      <c r="K1713" s="2" t="s">
        <v>160</v>
      </c>
      <c r="L1713" s="2" t="s">
        <v>160</v>
      </c>
      <c r="M1713" s="2" t="s">
        <v>160</v>
      </c>
      <c r="N1713" s="2" t="s">
        <v>160</v>
      </c>
      <c r="O1713" s="2" t="s">
        <v>160</v>
      </c>
      <c r="P1713" s="2" t="s">
        <v>160</v>
      </c>
      <c r="Q1713" s="1">
        <v>100</v>
      </c>
      <c r="R1713" s="8">
        <v>100</v>
      </c>
    </row>
    <row r="1714" spans="4:18" x14ac:dyDescent="0.2">
      <c r="D1714" s="59"/>
      <c r="E1714" s="5" t="s">
        <v>134</v>
      </c>
      <c r="F1714" s="51" t="s">
        <v>623</v>
      </c>
      <c r="G1714" s="4">
        <v>955</v>
      </c>
      <c r="H1714" s="10">
        <v>77.068062827225006</v>
      </c>
      <c r="I1714" s="1">
        <v>8.2722513089009997</v>
      </c>
      <c r="J1714" s="1">
        <v>22.82722513089</v>
      </c>
      <c r="K1714" s="1">
        <v>23.874345549737999</v>
      </c>
      <c r="L1714" s="1">
        <v>38.743455497382001</v>
      </c>
      <c r="M1714" s="1">
        <v>12.460732984292999</v>
      </c>
      <c r="N1714" s="1">
        <v>1.465968586387</v>
      </c>
      <c r="O1714" s="1">
        <v>6.5968586387429999</v>
      </c>
      <c r="P1714" s="1">
        <v>0.104712041885</v>
      </c>
      <c r="Q1714" s="1">
        <v>93.298429319372005</v>
      </c>
      <c r="R1714" s="8">
        <v>191.41361256544499</v>
      </c>
    </row>
    <row r="1715" spans="4:18" x14ac:dyDescent="0.2">
      <c r="D1715" s="59"/>
      <c r="E1715" s="5" t="s">
        <v>135</v>
      </c>
      <c r="F1715" s="51" t="s">
        <v>623</v>
      </c>
      <c r="G1715" s="4">
        <v>86</v>
      </c>
      <c r="H1715" s="10">
        <v>56.976744186047</v>
      </c>
      <c r="I1715" s="1">
        <v>6.9767441860470001</v>
      </c>
      <c r="J1715" s="1">
        <v>17.441860465116001</v>
      </c>
      <c r="K1715" s="1">
        <v>20.930232558139998</v>
      </c>
      <c r="L1715" s="1">
        <v>30.232558139535001</v>
      </c>
      <c r="M1715" s="1">
        <v>11.627906976744001</v>
      </c>
      <c r="N1715" s="2" t="s">
        <v>160</v>
      </c>
      <c r="O1715" s="1">
        <v>30.232558139535001</v>
      </c>
      <c r="P1715" s="2" t="s">
        <v>160</v>
      </c>
      <c r="Q1715" s="1">
        <v>69.767441860464999</v>
      </c>
      <c r="R1715" s="8">
        <v>174.41860465116301</v>
      </c>
    </row>
    <row r="1716" spans="4:18" x14ac:dyDescent="0.2">
      <c r="D1716" s="58" t="s">
        <v>136</v>
      </c>
      <c r="E1716" s="7" t="s">
        <v>137</v>
      </c>
      <c r="F1716" s="50" t="s">
        <v>623</v>
      </c>
      <c r="G1716" s="6">
        <v>421</v>
      </c>
      <c r="H1716" s="14">
        <v>71.258907363419993</v>
      </c>
      <c r="I1716" s="3">
        <v>7.6009501187649997</v>
      </c>
      <c r="J1716" s="3">
        <v>18.052256532066998</v>
      </c>
      <c r="K1716" s="3">
        <v>21.140142517815001</v>
      </c>
      <c r="L1716" s="3">
        <v>37.054631828978998</v>
      </c>
      <c r="M1716" s="3">
        <v>11.163895486935999</v>
      </c>
      <c r="N1716" s="3">
        <v>0.23752969121100001</v>
      </c>
      <c r="O1716" s="3">
        <v>11.876484560570001</v>
      </c>
      <c r="P1716" s="9" t="s">
        <v>160</v>
      </c>
      <c r="Q1716" s="3">
        <v>88.123515439429994</v>
      </c>
      <c r="R1716" s="13">
        <v>178.38479809976201</v>
      </c>
    </row>
    <row r="1717" spans="4:18" x14ac:dyDescent="0.2">
      <c r="D1717" s="59"/>
      <c r="E1717" s="5" t="s">
        <v>138</v>
      </c>
      <c r="F1717" s="51" t="s">
        <v>623</v>
      </c>
      <c r="G1717" s="4">
        <v>362</v>
      </c>
      <c r="H1717" s="10">
        <v>77.348066298342999</v>
      </c>
      <c r="I1717" s="1">
        <v>6.9060773480659998</v>
      </c>
      <c r="J1717" s="1">
        <v>24.309392265193001</v>
      </c>
      <c r="K1717" s="1">
        <v>24.861878453039001</v>
      </c>
      <c r="L1717" s="1">
        <v>40.055248618785001</v>
      </c>
      <c r="M1717" s="1">
        <v>10.773480662982999</v>
      </c>
      <c r="N1717" s="1">
        <v>2.4861878453039998</v>
      </c>
      <c r="O1717" s="1">
        <v>5.5248618784529997</v>
      </c>
      <c r="P1717" s="2" t="s">
        <v>160</v>
      </c>
      <c r="Q1717" s="1">
        <v>94.475138121547005</v>
      </c>
      <c r="R1717" s="8">
        <v>192.265193370166</v>
      </c>
    </row>
    <row r="1718" spans="4:18" x14ac:dyDescent="0.2">
      <c r="D1718" s="59"/>
      <c r="E1718" s="5" t="s">
        <v>139</v>
      </c>
      <c r="F1718" s="51" t="s">
        <v>623</v>
      </c>
      <c r="G1718" s="4">
        <v>175</v>
      </c>
      <c r="H1718" s="10">
        <v>77.142857142856997</v>
      </c>
      <c r="I1718" s="1">
        <v>13.142857142857</v>
      </c>
      <c r="J1718" s="1">
        <v>32</v>
      </c>
      <c r="K1718" s="1">
        <v>28</v>
      </c>
      <c r="L1718" s="1">
        <v>41.142857142856997</v>
      </c>
      <c r="M1718" s="1">
        <v>21.142857142857</v>
      </c>
      <c r="N1718" s="1">
        <v>2.285714285714</v>
      </c>
      <c r="O1718" s="1">
        <v>7.4285714285709998</v>
      </c>
      <c r="P1718" s="1">
        <v>0.57142857142900005</v>
      </c>
      <c r="Q1718" s="1">
        <v>92</v>
      </c>
      <c r="R1718" s="8">
        <v>222.857142857143</v>
      </c>
    </row>
    <row r="1719" spans="4:18" x14ac:dyDescent="0.2">
      <c r="D1719" s="59"/>
      <c r="E1719" s="5" t="s">
        <v>128</v>
      </c>
      <c r="F1719" s="51" t="s">
        <v>623</v>
      </c>
      <c r="G1719" s="4">
        <v>60</v>
      </c>
      <c r="H1719" s="10">
        <v>85</v>
      </c>
      <c r="I1719" s="1">
        <v>6.666666666667</v>
      </c>
      <c r="J1719" s="1">
        <v>8.333333333333</v>
      </c>
      <c r="K1719" s="1">
        <v>18.333333333333002</v>
      </c>
      <c r="L1719" s="1">
        <v>20</v>
      </c>
      <c r="M1719" s="1">
        <v>5</v>
      </c>
      <c r="N1719" s="2" t="s">
        <v>160</v>
      </c>
      <c r="O1719" s="1">
        <v>8.333333333333</v>
      </c>
      <c r="P1719" s="2" t="s">
        <v>160</v>
      </c>
      <c r="Q1719" s="1">
        <v>91.666666666666998</v>
      </c>
      <c r="R1719" s="8">
        <v>151.666666666667</v>
      </c>
    </row>
    <row r="1720" spans="4:18" x14ac:dyDescent="0.2">
      <c r="D1720" s="59"/>
      <c r="E1720" s="5" t="s">
        <v>23</v>
      </c>
      <c r="F1720" s="51" t="s">
        <v>624</v>
      </c>
      <c r="G1720" s="4">
        <v>25</v>
      </c>
      <c r="H1720" s="10">
        <v>84</v>
      </c>
      <c r="I1720" s="1">
        <v>4</v>
      </c>
      <c r="J1720" s="1">
        <v>32</v>
      </c>
      <c r="K1720" s="1">
        <v>28</v>
      </c>
      <c r="L1720" s="1">
        <v>44</v>
      </c>
      <c r="M1720" s="1">
        <v>12</v>
      </c>
      <c r="N1720" s="2" t="s">
        <v>160</v>
      </c>
      <c r="O1720" s="1">
        <v>4</v>
      </c>
      <c r="P1720" s="2" t="s">
        <v>160</v>
      </c>
      <c r="Q1720" s="1">
        <v>96</v>
      </c>
      <c r="R1720" s="8">
        <v>208</v>
      </c>
    </row>
    <row r="1721" spans="4:18" ht="26" x14ac:dyDescent="0.2">
      <c r="D1721" s="58" t="s">
        <v>140</v>
      </c>
      <c r="E1721" s="7" t="s">
        <v>141</v>
      </c>
      <c r="F1721" s="50" t="s">
        <v>624</v>
      </c>
      <c r="G1721" s="6">
        <v>12</v>
      </c>
      <c r="H1721" s="14">
        <v>83.333333333333002</v>
      </c>
      <c r="I1721" s="9" t="s">
        <v>160</v>
      </c>
      <c r="J1721" s="3">
        <v>33.333333333333002</v>
      </c>
      <c r="K1721" s="3">
        <v>25</v>
      </c>
      <c r="L1721" s="3">
        <v>41.666666666666998</v>
      </c>
      <c r="M1721" s="3">
        <v>25</v>
      </c>
      <c r="N1721" s="9" t="s">
        <v>160</v>
      </c>
      <c r="O1721" s="9" t="s">
        <v>160</v>
      </c>
      <c r="P1721" s="9" t="s">
        <v>160</v>
      </c>
      <c r="Q1721" s="3">
        <v>100</v>
      </c>
      <c r="R1721" s="13">
        <v>208.333333333333</v>
      </c>
    </row>
    <row r="1722" spans="4:18" ht="26" x14ac:dyDescent="0.2">
      <c r="D1722" s="59"/>
      <c r="E1722" s="5" t="s">
        <v>142</v>
      </c>
      <c r="F1722" s="51" t="s">
        <v>623</v>
      </c>
      <c r="G1722" s="4">
        <v>87</v>
      </c>
      <c r="H1722" s="10">
        <v>80.459770114942998</v>
      </c>
      <c r="I1722" s="1">
        <v>9.1954022988510005</v>
      </c>
      <c r="J1722" s="1">
        <v>26.436781609194998</v>
      </c>
      <c r="K1722" s="1">
        <v>29.885057471263998</v>
      </c>
      <c r="L1722" s="1">
        <v>41.379310344827999</v>
      </c>
      <c r="M1722" s="1">
        <v>20.689655172414</v>
      </c>
      <c r="N1722" s="1">
        <v>3.4482758620689999</v>
      </c>
      <c r="O1722" s="1">
        <v>3.4482758620689999</v>
      </c>
      <c r="P1722" s="2" t="s">
        <v>160</v>
      </c>
      <c r="Q1722" s="1">
        <v>96.551724137931004</v>
      </c>
      <c r="R1722" s="8">
        <v>214.94252873563201</v>
      </c>
    </row>
    <row r="1723" spans="4:18" ht="26" x14ac:dyDescent="0.2">
      <c r="D1723" s="59"/>
      <c r="E1723" s="5" t="s">
        <v>143</v>
      </c>
      <c r="F1723" s="51" t="s">
        <v>623</v>
      </c>
      <c r="G1723" s="4">
        <v>67</v>
      </c>
      <c r="H1723" s="10">
        <v>79.104477611939998</v>
      </c>
      <c r="I1723" s="1">
        <v>13.432835820896001</v>
      </c>
      <c r="J1723" s="1">
        <v>16.417910447760999</v>
      </c>
      <c r="K1723" s="1">
        <v>23.880597014925002</v>
      </c>
      <c r="L1723" s="1">
        <v>28.358208955224001</v>
      </c>
      <c r="M1723" s="1">
        <v>8.9552238805969999</v>
      </c>
      <c r="N1723" s="1">
        <v>2.985074626866</v>
      </c>
      <c r="O1723" s="1">
        <v>4.477611940299</v>
      </c>
      <c r="P1723" s="2" t="s">
        <v>160</v>
      </c>
      <c r="Q1723" s="1">
        <v>95.522388059701001</v>
      </c>
      <c r="R1723" s="8">
        <v>177.61194029850699</v>
      </c>
    </row>
    <row r="1724" spans="4:18" ht="26" x14ac:dyDescent="0.2">
      <c r="D1724" s="59"/>
      <c r="E1724" s="5" t="s">
        <v>144</v>
      </c>
      <c r="F1724" s="51" t="s">
        <v>623</v>
      </c>
      <c r="G1724" s="4">
        <v>78</v>
      </c>
      <c r="H1724" s="10">
        <v>88.461538461537998</v>
      </c>
      <c r="I1724" s="1">
        <v>12.820512820513001</v>
      </c>
      <c r="J1724" s="1">
        <v>32.051282051282001</v>
      </c>
      <c r="K1724" s="1">
        <v>24.358974358973999</v>
      </c>
      <c r="L1724" s="1">
        <v>43.589743589744003</v>
      </c>
      <c r="M1724" s="1">
        <v>21.794871794872002</v>
      </c>
      <c r="N1724" s="2" t="s">
        <v>160</v>
      </c>
      <c r="O1724" s="1">
        <v>1.2820512820509999</v>
      </c>
      <c r="P1724" s="2" t="s">
        <v>160</v>
      </c>
      <c r="Q1724" s="1">
        <v>98.717948717949</v>
      </c>
      <c r="R1724" s="8">
        <v>224.358974358974</v>
      </c>
    </row>
    <row r="1725" spans="4:18" ht="26" x14ac:dyDescent="0.2">
      <c r="D1725" s="59"/>
      <c r="E1725" s="5" t="s">
        <v>145</v>
      </c>
      <c r="F1725" s="51" t="s">
        <v>623</v>
      </c>
      <c r="G1725" s="4">
        <v>735</v>
      </c>
      <c r="H1725" s="10">
        <v>77.959183673468999</v>
      </c>
      <c r="I1725" s="1">
        <v>8.9795918367350005</v>
      </c>
      <c r="J1725" s="1">
        <v>24.489795918367001</v>
      </c>
      <c r="K1725" s="1">
        <v>23.945578231292998</v>
      </c>
      <c r="L1725" s="1">
        <v>38.911564625849998</v>
      </c>
      <c r="M1725" s="1">
        <v>13.333333333333</v>
      </c>
      <c r="N1725" s="1">
        <v>1.2244897959179999</v>
      </c>
      <c r="O1725" s="1">
        <v>6.8027210884349998</v>
      </c>
      <c r="P1725" s="1">
        <v>0.13605442176900001</v>
      </c>
      <c r="Q1725" s="1">
        <v>93.061224489796004</v>
      </c>
      <c r="R1725" s="8">
        <v>195.78231292517</v>
      </c>
    </row>
    <row r="1726" spans="4:18" ht="26" x14ac:dyDescent="0.2">
      <c r="D1726" s="59"/>
      <c r="E1726" s="5" t="s">
        <v>146</v>
      </c>
      <c r="F1726" s="51" t="s">
        <v>623</v>
      </c>
      <c r="G1726" s="4">
        <v>751</v>
      </c>
      <c r="H1726" s="10">
        <v>77.097203728362004</v>
      </c>
      <c r="I1726" s="1">
        <v>9.0545938748339996</v>
      </c>
      <c r="J1726" s="1">
        <v>24.633821571237998</v>
      </c>
      <c r="K1726" s="1">
        <v>24.500665778961</v>
      </c>
      <c r="L1726" s="1">
        <v>38.215712383488999</v>
      </c>
      <c r="M1726" s="1">
        <v>13.981358189081</v>
      </c>
      <c r="N1726" s="1">
        <v>1.464713715047</v>
      </c>
      <c r="O1726" s="1">
        <v>7.7230359520640004</v>
      </c>
      <c r="P1726" s="1">
        <v>0.133155792277</v>
      </c>
      <c r="Q1726" s="1">
        <v>92.143808255658996</v>
      </c>
      <c r="R1726" s="8">
        <v>196.80426098535301</v>
      </c>
    </row>
    <row r="1727" spans="4:18" ht="26" x14ac:dyDescent="0.2">
      <c r="D1727" s="59"/>
      <c r="E1727" s="5" t="s">
        <v>147</v>
      </c>
      <c r="F1727" s="51" t="s">
        <v>623</v>
      </c>
      <c r="G1727" s="4">
        <v>587</v>
      </c>
      <c r="H1727" s="10">
        <v>76.490630323679994</v>
      </c>
      <c r="I1727" s="1">
        <v>7.8364565587730004</v>
      </c>
      <c r="J1727" s="1">
        <v>26.064735945485999</v>
      </c>
      <c r="K1727" s="1">
        <v>24.872231686542001</v>
      </c>
      <c r="L1727" s="1">
        <v>38.330494037478999</v>
      </c>
      <c r="M1727" s="1">
        <v>14.821124361158001</v>
      </c>
      <c r="N1727" s="1">
        <v>1.533219761499</v>
      </c>
      <c r="O1727" s="1">
        <v>8.1771720613289993</v>
      </c>
      <c r="P1727" s="1">
        <v>0.17035775127800001</v>
      </c>
      <c r="Q1727" s="1">
        <v>91.652470187394002</v>
      </c>
      <c r="R1727" s="8">
        <v>198.296422487223</v>
      </c>
    </row>
    <row r="1728" spans="4:18" x14ac:dyDescent="0.2">
      <c r="D1728" s="59"/>
      <c r="E1728" s="5" t="s">
        <v>148</v>
      </c>
      <c r="F1728" s="51" t="s">
        <v>623</v>
      </c>
      <c r="G1728" s="4">
        <v>187</v>
      </c>
      <c r="H1728" s="10">
        <v>78.609625668448999</v>
      </c>
      <c r="I1728" s="1">
        <v>10.695187165775</v>
      </c>
      <c r="J1728" s="1">
        <v>35.294117647058997</v>
      </c>
      <c r="K1728" s="1">
        <v>32.085561497325997</v>
      </c>
      <c r="L1728" s="1">
        <v>38.502673796791001</v>
      </c>
      <c r="M1728" s="1">
        <v>20.855614973262</v>
      </c>
      <c r="N1728" s="1">
        <v>2.1390374331549999</v>
      </c>
      <c r="O1728" s="1">
        <v>4.2780748663099999</v>
      </c>
      <c r="P1728" s="2" t="s">
        <v>160</v>
      </c>
      <c r="Q1728" s="1">
        <v>95.721925133689993</v>
      </c>
      <c r="R1728" s="8">
        <v>222.45989304812801</v>
      </c>
    </row>
    <row r="1729" spans="2:22" ht="26" x14ac:dyDescent="0.2">
      <c r="D1729" s="59"/>
      <c r="E1729" s="5" t="s">
        <v>149</v>
      </c>
      <c r="F1729" s="51" t="s">
        <v>623</v>
      </c>
      <c r="G1729" s="4">
        <v>75</v>
      </c>
      <c r="H1729" s="10">
        <v>78.666666666666998</v>
      </c>
      <c r="I1729" s="1">
        <v>8</v>
      </c>
      <c r="J1729" s="1">
        <v>26.666666666666998</v>
      </c>
      <c r="K1729" s="1">
        <v>22.666666666666998</v>
      </c>
      <c r="L1729" s="1">
        <v>48</v>
      </c>
      <c r="M1729" s="1">
        <v>12</v>
      </c>
      <c r="N1729" s="1">
        <v>1.333333333333</v>
      </c>
      <c r="O1729" s="1">
        <v>10.666666666667</v>
      </c>
      <c r="P1729" s="2" t="s">
        <v>160</v>
      </c>
      <c r="Q1729" s="1">
        <v>89.333333333333002</v>
      </c>
      <c r="R1729" s="8">
        <v>208</v>
      </c>
    </row>
    <row r="1730" spans="2:22" ht="26" x14ac:dyDescent="0.2">
      <c r="D1730" s="59"/>
      <c r="E1730" s="5" t="s">
        <v>150</v>
      </c>
      <c r="F1730" s="51" t="s">
        <v>623</v>
      </c>
      <c r="G1730" s="4">
        <v>66</v>
      </c>
      <c r="H1730" s="10">
        <v>66.666666666666998</v>
      </c>
      <c r="I1730" s="1">
        <v>3.0303030303030001</v>
      </c>
      <c r="J1730" s="1">
        <v>12.121212121212</v>
      </c>
      <c r="K1730" s="1">
        <v>15.151515151515</v>
      </c>
      <c r="L1730" s="1">
        <v>34.848484848485</v>
      </c>
      <c r="M1730" s="1">
        <v>10.606060606061</v>
      </c>
      <c r="N1730" s="1">
        <v>4.5454545454549997</v>
      </c>
      <c r="O1730" s="1">
        <v>12.121212121212</v>
      </c>
      <c r="P1730" s="2" t="s">
        <v>160</v>
      </c>
      <c r="Q1730" s="1">
        <v>87.878787878788003</v>
      </c>
      <c r="R1730" s="8">
        <v>159.09090909090901</v>
      </c>
    </row>
    <row r="1731" spans="2:22" ht="26" x14ac:dyDescent="0.2">
      <c r="D1731" s="59"/>
      <c r="E1731" s="5" t="s">
        <v>151</v>
      </c>
      <c r="F1731" s="51" t="s">
        <v>624</v>
      </c>
      <c r="G1731" s="4">
        <v>12</v>
      </c>
      <c r="H1731" s="10">
        <v>50</v>
      </c>
      <c r="I1731" s="1">
        <v>8.333333333333</v>
      </c>
      <c r="J1731" s="2" t="s">
        <v>160</v>
      </c>
      <c r="K1731" s="1">
        <v>8.333333333333</v>
      </c>
      <c r="L1731" s="1">
        <v>50</v>
      </c>
      <c r="M1731" s="1">
        <v>8.333333333333</v>
      </c>
      <c r="N1731" s="2" t="s">
        <v>160</v>
      </c>
      <c r="O1731" s="1">
        <v>25</v>
      </c>
      <c r="P1731" s="2" t="s">
        <v>160</v>
      </c>
      <c r="Q1731" s="1">
        <v>75</v>
      </c>
      <c r="R1731" s="8">
        <v>150</v>
      </c>
    </row>
    <row r="1732" spans="2:22" ht="26" x14ac:dyDescent="0.2">
      <c r="D1732" s="59"/>
      <c r="E1732" s="5" t="s">
        <v>152</v>
      </c>
      <c r="F1732" s="51" t="s">
        <v>623</v>
      </c>
      <c r="G1732" s="4">
        <v>443</v>
      </c>
      <c r="H1732" s="10">
        <v>77.652370203160004</v>
      </c>
      <c r="I1732" s="1">
        <v>11.286681715576</v>
      </c>
      <c r="J1732" s="1">
        <v>28.893905191874001</v>
      </c>
      <c r="K1732" s="1">
        <v>26.410835214447001</v>
      </c>
      <c r="L1732" s="1">
        <v>41.534988713318</v>
      </c>
      <c r="M1732" s="1">
        <v>15.349887133183</v>
      </c>
      <c r="N1732" s="1">
        <v>2.0316027088039998</v>
      </c>
      <c r="O1732" s="1">
        <v>5.4176072234759998</v>
      </c>
      <c r="P1732" s="2" t="s">
        <v>160</v>
      </c>
      <c r="Q1732" s="1">
        <v>94.582392776524003</v>
      </c>
      <c r="R1732" s="8">
        <v>208.57787810383701</v>
      </c>
    </row>
    <row r="1733" spans="2:22" x14ac:dyDescent="0.2">
      <c r="D1733" s="59"/>
      <c r="E1733" s="5" t="s">
        <v>153</v>
      </c>
      <c r="F1733" s="51" t="s">
        <v>623</v>
      </c>
      <c r="G1733" s="4">
        <v>80</v>
      </c>
      <c r="H1733" s="10">
        <v>81.25</v>
      </c>
      <c r="I1733" s="1">
        <v>7.5</v>
      </c>
      <c r="J1733" s="1">
        <v>32.5</v>
      </c>
      <c r="K1733" s="1">
        <v>25</v>
      </c>
      <c r="L1733" s="1">
        <v>45</v>
      </c>
      <c r="M1733" s="1">
        <v>20</v>
      </c>
      <c r="N1733" s="1">
        <v>2.5</v>
      </c>
      <c r="O1733" s="1">
        <v>3.75</v>
      </c>
      <c r="P1733" s="2" t="s">
        <v>160</v>
      </c>
      <c r="Q1733" s="1">
        <v>96.25</v>
      </c>
      <c r="R1733" s="8">
        <v>217.5</v>
      </c>
    </row>
    <row r="1734" spans="2:22" ht="26" x14ac:dyDescent="0.2">
      <c r="D1734" s="59"/>
      <c r="E1734" s="5" t="s">
        <v>154</v>
      </c>
      <c r="F1734" s="51" t="s">
        <v>623</v>
      </c>
      <c r="G1734" s="4">
        <v>123</v>
      </c>
      <c r="H1734" s="10">
        <v>69.105691056910999</v>
      </c>
      <c r="I1734" s="1">
        <v>7.3170731707319998</v>
      </c>
      <c r="J1734" s="1">
        <v>13.821138211381999</v>
      </c>
      <c r="K1734" s="1">
        <v>21.138211382114001</v>
      </c>
      <c r="L1734" s="1">
        <v>34.959349593496</v>
      </c>
      <c r="M1734" s="1">
        <v>7.3170731707319998</v>
      </c>
      <c r="N1734" s="1">
        <v>1.6260162601629999</v>
      </c>
      <c r="O1734" s="1">
        <v>10.569105691057</v>
      </c>
      <c r="P1734" s="2" t="s">
        <v>160</v>
      </c>
      <c r="Q1734" s="1">
        <v>89.430894308942996</v>
      </c>
      <c r="R1734" s="8">
        <v>165.85365853658499</v>
      </c>
    </row>
    <row r="1735" spans="2:22" x14ac:dyDescent="0.2">
      <c r="D1735" s="59"/>
      <c r="E1735" s="5" t="s">
        <v>23</v>
      </c>
      <c r="F1735" s="51" t="s">
        <v>624</v>
      </c>
      <c r="G1735" s="4">
        <v>10</v>
      </c>
      <c r="H1735" s="10">
        <v>60</v>
      </c>
      <c r="I1735" s="2" t="s">
        <v>160</v>
      </c>
      <c r="J1735" s="1">
        <v>10</v>
      </c>
      <c r="K1735" s="1">
        <v>20</v>
      </c>
      <c r="L1735" s="1">
        <v>30</v>
      </c>
      <c r="M1735" s="1">
        <v>10</v>
      </c>
      <c r="N1735" s="2" t="s">
        <v>160</v>
      </c>
      <c r="O1735" s="1">
        <v>20</v>
      </c>
      <c r="P1735" s="2" t="s">
        <v>160</v>
      </c>
      <c r="Q1735" s="1">
        <v>80</v>
      </c>
      <c r="R1735" s="8">
        <v>150</v>
      </c>
    </row>
    <row r="1736" spans="2:22" ht="26" x14ac:dyDescent="0.2">
      <c r="D1736" s="59"/>
      <c r="E1736" s="5" t="s">
        <v>155</v>
      </c>
      <c r="F1736" s="51" t="s">
        <v>623</v>
      </c>
      <c r="G1736" s="4">
        <v>910</v>
      </c>
      <c r="H1736" s="10">
        <v>76.483516483515999</v>
      </c>
      <c r="I1736" s="1">
        <v>8.3516483516480005</v>
      </c>
      <c r="J1736" s="1">
        <v>23.626373626374001</v>
      </c>
      <c r="K1736" s="1">
        <v>23.956043956043999</v>
      </c>
      <c r="L1736" s="1">
        <v>38.461538461537998</v>
      </c>
      <c r="M1736" s="1">
        <v>13.076923076923</v>
      </c>
      <c r="N1736" s="1">
        <v>1.318681318681</v>
      </c>
      <c r="O1736" s="1">
        <v>8.1318681318679999</v>
      </c>
      <c r="P1736" s="1">
        <v>0.10989010989</v>
      </c>
      <c r="Q1736" s="1">
        <v>91.758241758241994</v>
      </c>
      <c r="R1736" s="8">
        <v>193.51648351648399</v>
      </c>
    </row>
    <row r="1737" spans="2:22" ht="26" x14ac:dyDescent="0.2">
      <c r="D1737" s="59"/>
      <c r="E1737" s="5" t="s">
        <v>156</v>
      </c>
      <c r="F1737" s="51" t="s">
        <v>623</v>
      </c>
      <c r="G1737" s="4">
        <v>98</v>
      </c>
      <c r="H1737" s="10">
        <v>80.612244897959002</v>
      </c>
      <c r="I1737" s="1">
        <v>8.1632653061219997</v>
      </c>
      <c r="J1737" s="1">
        <v>27.551020408163001</v>
      </c>
      <c r="K1737" s="1">
        <v>29.591836734693999</v>
      </c>
      <c r="L1737" s="1">
        <v>41.836734693878</v>
      </c>
      <c r="M1737" s="1">
        <v>20.408163265306001</v>
      </c>
      <c r="N1737" s="1">
        <v>3.0612244897959999</v>
      </c>
      <c r="O1737" s="1">
        <v>3.0612244897959999</v>
      </c>
      <c r="P1737" s="2" t="s">
        <v>160</v>
      </c>
      <c r="Q1737" s="1">
        <v>96.938775510203996</v>
      </c>
      <c r="R1737" s="8">
        <v>214.28571428571399</v>
      </c>
    </row>
    <row r="1738" spans="2:22" ht="26" x14ac:dyDescent="0.2">
      <c r="D1738" s="59"/>
      <c r="E1738" s="5" t="s">
        <v>157</v>
      </c>
      <c r="F1738" s="51" t="s">
        <v>623</v>
      </c>
      <c r="G1738" s="4">
        <v>134</v>
      </c>
      <c r="H1738" s="10">
        <v>83.582089552238997</v>
      </c>
      <c r="I1738" s="1">
        <v>12.686567164178999</v>
      </c>
      <c r="J1738" s="1">
        <v>23.880597014925002</v>
      </c>
      <c r="K1738" s="1">
        <v>23.880597014925002</v>
      </c>
      <c r="L1738" s="1">
        <v>36.567164179103997</v>
      </c>
      <c r="M1738" s="1">
        <v>14.179104477612</v>
      </c>
      <c r="N1738" s="1">
        <v>1.492537313433</v>
      </c>
      <c r="O1738" s="1">
        <v>2.238805970149</v>
      </c>
      <c r="P1738" s="2" t="s">
        <v>160</v>
      </c>
      <c r="Q1738" s="1">
        <v>97.761194029850998</v>
      </c>
      <c r="R1738" s="8">
        <v>198.50746268656701</v>
      </c>
    </row>
    <row r="1739" spans="2:22" ht="26" x14ac:dyDescent="0.2">
      <c r="D1739" s="59"/>
      <c r="E1739" s="5" t="s">
        <v>158</v>
      </c>
      <c r="F1739" s="51" t="s">
        <v>623</v>
      </c>
      <c r="G1739" s="4">
        <v>812</v>
      </c>
      <c r="H1739" s="10">
        <v>75.985221674876996</v>
      </c>
      <c r="I1739" s="1">
        <v>8.4975369458129997</v>
      </c>
      <c r="J1739" s="1">
        <v>24.137931034483</v>
      </c>
      <c r="K1739" s="1">
        <v>23.522167487685</v>
      </c>
      <c r="L1739" s="1">
        <v>37.807881773398996</v>
      </c>
      <c r="M1739" s="1">
        <v>13.669950738916</v>
      </c>
      <c r="N1739" s="1">
        <v>1.477832512315</v>
      </c>
      <c r="O1739" s="1">
        <v>8.4975369458129997</v>
      </c>
      <c r="P1739" s="1">
        <v>0.12315270936</v>
      </c>
      <c r="Q1739" s="1">
        <v>91.379310344827999</v>
      </c>
      <c r="R1739" s="8">
        <v>193.71921182265999</v>
      </c>
    </row>
    <row r="1740" spans="2:22" ht="26" x14ac:dyDescent="0.2">
      <c r="D1740" s="60"/>
      <c r="E1740" s="30" t="s">
        <v>159</v>
      </c>
      <c r="F1740" s="52" t="s">
        <v>623</v>
      </c>
      <c r="G1740" s="21">
        <v>136</v>
      </c>
      <c r="H1740" s="36">
        <v>72.794117647058997</v>
      </c>
      <c r="I1740" s="18">
        <v>6.6176470588239997</v>
      </c>
      <c r="J1740" s="18">
        <v>19.117647058824002</v>
      </c>
      <c r="K1740" s="18">
        <v>19.117647058824002</v>
      </c>
      <c r="L1740" s="18">
        <v>41.911764705882</v>
      </c>
      <c r="M1740" s="18">
        <v>11.764705882353001</v>
      </c>
      <c r="N1740" s="18">
        <v>2.2058823529409999</v>
      </c>
      <c r="O1740" s="18">
        <v>11.029411764705999</v>
      </c>
      <c r="P1740" s="37" t="s">
        <v>160</v>
      </c>
      <c r="Q1740" s="18">
        <v>88.970588235294002</v>
      </c>
      <c r="R1740" s="35">
        <v>184.558823529412</v>
      </c>
    </row>
    <row r="1741" spans="2:22" x14ac:dyDescent="0.2">
      <c r="D1741" s="45" t="s">
        <v>625</v>
      </c>
    </row>
    <row r="1742" spans="2:22" x14ac:dyDescent="0.2">
      <c r="B1742" s="24" t="str">
        <f xml:space="preserve"> HYPERLINK("#'目次'!B18", "[12]")</f>
        <v>[12]</v>
      </c>
      <c r="C1742" s="61" t="s">
        <v>251</v>
      </c>
      <c r="D1742" s="62"/>
      <c r="E1742" s="62"/>
      <c r="F1742" s="62"/>
      <c r="G1742" s="62"/>
      <c r="H1742" s="62"/>
      <c r="I1742" s="62"/>
      <c r="J1742" s="62"/>
      <c r="K1742" s="62"/>
      <c r="L1742" s="62"/>
      <c r="M1742" s="62"/>
      <c r="N1742" s="62"/>
      <c r="O1742" s="62"/>
      <c r="P1742" s="62"/>
      <c r="Q1742" s="62"/>
      <c r="R1742" s="62"/>
      <c r="S1742" s="62"/>
      <c r="T1742" s="62"/>
      <c r="U1742" s="62"/>
      <c r="V1742" s="62"/>
    </row>
    <row r="1745" spans="3:22" x14ac:dyDescent="0.2">
      <c r="C1745" s="61" t="s">
        <v>13</v>
      </c>
      <c r="D1745" s="62"/>
      <c r="E1745" s="62"/>
      <c r="F1745" s="62"/>
      <c r="G1745" s="62"/>
      <c r="H1745" s="62"/>
      <c r="I1745" s="62"/>
      <c r="J1745" s="62"/>
      <c r="K1745" s="62"/>
      <c r="L1745" s="62"/>
      <c r="M1745" s="62"/>
      <c r="N1745" s="62"/>
      <c r="O1745" s="62"/>
      <c r="P1745" s="62"/>
      <c r="Q1745" s="62"/>
      <c r="R1745" s="62"/>
      <c r="S1745" s="62"/>
      <c r="T1745" s="62"/>
      <c r="U1745" s="62"/>
      <c r="V1745" s="62"/>
    </row>
    <row r="1746" spans="3:22" ht="52" x14ac:dyDescent="0.2">
      <c r="D1746" s="63"/>
      <c r="E1746" s="64"/>
      <c r="F1746" s="64"/>
      <c r="G1746" s="27" t="s">
        <v>14</v>
      </c>
      <c r="H1746" s="26" t="s">
        <v>252</v>
      </c>
      <c r="I1746" s="11" t="s">
        <v>253</v>
      </c>
      <c r="J1746" s="11" t="s">
        <v>254</v>
      </c>
      <c r="K1746" s="11" t="s">
        <v>255</v>
      </c>
      <c r="L1746" s="11" t="s">
        <v>256</v>
      </c>
      <c r="M1746" s="11" t="s">
        <v>257</v>
      </c>
      <c r="N1746" s="11" t="s">
        <v>23</v>
      </c>
      <c r="O1746" s="20" t="s">
        <v>258</v>
      </c>
    </row>
    <row r="1747" spans="3:22" x14ac:dyDescent="0.2">
      <c r="D1747" s="65"/>
      <c r="E1747" s="66"/>
      <c r="F1747" s="66"/>
      <c r="G1747" s="22"/>
      <c r="H1747" s="31"/>
      <c r="I1747" s="12"/>
      <c r="J1747" s="12"/>
      <c r="K1747" s="12"/>
      <c r="L1747" s="12"/>
      <c r="M1747" s="12"/>
      <c r="N1747" s="12"/>
      <c r="O1747" s="29"/>
    </row>
    <row r="1748" spans="3:22" x14ac:dyDescent="0.2">
      <c r="D1748" s="23"/>
      <c r="E1748" s="28" t="s">
        <v>14</v>
      </c>
      <c r="F1748" s="49" t="s">
        <v>623</v>
      </c>
      <c r="G1748" s="25">
        <v>1043</v>
      </c>
      <c r="H1748" s="16">
        <v>16.682646212847999</v>
      </c>
      <c r="I1748" s="16">
        <v>32.790028763183003</v>
      </c>
      <c r="J1748" s="16">
        <v>16.682646212847999</v>
      </c>
      <c r="K1748" s="16">
        <v>12.368168744008001</v>
      </c>
      <c r="L1748" s="16">
        <v>3.1639501438159998</v>
      </c>
      <c r="M1748" s="16">
        <v>13.13518696069</v>
      </c>
      <c r="N1748" s="16">
        <v>5.1773729626079996</v>
      </c>
      <c r="O1748" s="34">
        <v>81.687440076702003</v>
      </c>
    </row>
    <row r="1749" spans="3:22" x14ac:dyDescent="0.2">
      <c r="D1749" s="58" t="s">
        <v>18</v>
      </c>
      <c r="E1749" s="7" t="s">
        <v>19</v>
      </c>
      <c r="F1749" s="50" t="s">
        <v>623</v>
      </c>
      <c r="G1749" s="6">
        <v>342</v>
      </c>
      <c r="H1749" s="14">
        <v>14.619883040935999</v>
      </c>
      <c r="I1749" s="3">
        <v>30.409356725146001</v>
      </c>
      <c r="J1749" s="3">
        <v>16.081871345029001</v>
      </c>
      <c r="K1749" s="3">
        <v>11.695906432749</v>
      </c>
      <c r="L1749" s="3">
        <v>2.0467836257309999</v>
      </c>
      <c r="M1749" s="3">
        <v>18.421052631578998</v>
      </c>
      <c r="N1749" s="3">
        <v>6.7251461988300001</v>
      </c>
      <c r="O1749" s="13">
        <v>74.853801169590994</v>
      </c>
    </row>
    <row r="1750" spans="3:22" ht="26" x14ac:dyDescent="0.2">
      <c r="D1750" s="59"/>
      <c r="E1750" s="5" t="s">
        <v>20</v>
      </c>
      <c r="F1750" s="51" t="s">
        <v>623</v>
      </c>
      <c r="G1750" s="4">
        <v>620</v>
      </c>
      <c r="H1750" s="10">
        <v>17.258064516129</v>
      </c>
      <c r="I1750" s="1">
        <v>34.516129032258</v>
      </c>
      <c r="J1750" s="1">
        <v>16.774193548387</v>
      </c>
      <c r="K1750" s="1">
        <v>13.225806451613</v>
      </c>
      <c r="L1750" s="1">
        <v>3.7096774193550002</v>
      </c>
      <c r="M1750" s="1">
        <v>10.483870967742</v>
      </c>
      <c r="N1750" s="1">
        <v>4.0322580645160002</v>
      </c>
      <c r="O1750" s="8">
        <v>85.483870967742007</v>
      </c>
    </row>
    <row r="1751" spans="3:22" ht="26" x14ac:dyDescent="0.2">
      <c r="D1751" s="59"/>
      <c r="E1751" s="5" t="s">
        <v>21</v>
      </c>
      <c r="F1751" s="51" t="s">
        <v>623</v>
      </c>
      <c r="G1751" s="4">
        <v>76</v>
      </c>
      <c r="H1751" s="10">
        <v>21.052631578947</v>
      </c>
      <c r="I1751" s="1">
        <v>31.578947368421002</v>
      </c>
      <c r="J1751" s="1">
        <v>18.421052631578998</v>
      </c>
      <c r="K1751" s="1">
        <v>9.2105263157890001</v>
      </c>
      <c r="L1751" s="1">
        <v>1.3157894736839999</v>
      </c>
      <c r="M1751" s="1">
        <v>11.842105263158</v>
      </c>
      <c r="N1751" s="1">
        <v>6.5789473684209998</v>
      </c>
      <c r="O1751" s="8">
        <v>81.578947368420998</v>
      </c>
    </row>
    <row r="1752" spans="3:22" x14ac:dyDescent="0.2">
      <c r="D1752" s="59"/>
      <c r="E1752" s="5" t="s">
        <v>22</v>
      </c>
      <c r="F1752" s="51" t="s">
        <v>624</v>
      </c>
      <c r="G1752" s="4">
        <v>2</v>
      </c>
      <c r="H1752" s="10">
        <v>50</v>
      </c>
      <c r="I1752" s="2" t="s">
        <v>160</v>
      </c>
      <c r="J1752" s="2" t="s">
        <v>160</v>
      </c>
      <c r="K1752" s="2" t="s">
        <v>160</v>
      </c>
      <c r="L1752" s="1">
        <v>50</v>
      </c>
      <c r="M1752" s="2" t="s">
        <v>160</v>
      </c>
      <c r="N1752" s="2" t="s">
        <v>160</v>
      </c>
      <c r="O1752" s="8">
        <v>100</v>
      </c>
    </row>
    <row r="1753" spans="3:22" x14ac:dyDescent="0.2">
      <c r="D1753" s="59"/>
      <c r="E1753" s="5" t="s">
        <v>23</v>
      </c>
      <c r="F1753" s="51" t="s">
        <v>624</v>
      </c>
      <c r="G1753" s="4">
        <v>3</v>
      </c>
      <c r="H1753" s="17" t="s">
        <v>160</v>
      </c>
      <c r="I1753" s="2" t="s">
        <v>160</v>
      </c>
      <c r="J1753" s="1">
        <v>33.333333333333002</v>
      </c>
      <c r="K1753" s="2" t="s">
        <v>160</v>
      </c>
      <c r="L1753" s="1">
        <v>33.333333333333002</v>
      </c>
      <c r="M1753" s="2" t="s">
        <v>160</v>
      </c>
      <c r="N1753" s="1">
        <v>33.333333333333002</v>
      </c>
      <c r="O1753" s="8">
        <v>66.666666666666998</v>
      </c>
    </row>
    <row r="1754" spans="3:22" x14ac:dyDescent="0.2">
      <c r="D1754" s="58" t="s">
        <v>24</v>
      </c>
      <c r="E1754" s="7" t="s">
        <v>25</v>
      </c>
      <c r="F1754" s="50" t="s">
        <v>623</v>
      </c>
      <c r="G1754" s="6">
        <v>765</v>
      </c>
      <c r="H1754" s="14">
        <v>17.385620915033002</v>
      </c>
      <c r="I1754" s="3">
        <v>34.248366013072001</v>
      </c>
      <c r="J1754" s="3">
        <v>15.947712418301</v>
      </c>
      <c r="K1754" s="3">
        <v>11.895424836601</v>
      </c>
      <c r="L1754" s="3">
        <v>3.5294117647059999</v>
      </c>
      <c r="M1754" s="3">
        <v>12.81045751634</v>
      </c>
      <c r="N1754" s="3">
        <v>4.1830065359480004</v>
      </c>
      <c r="O1754" s="13">
        <v>83.006535947711996</v>
      </c>
    </row>
    <row r="1755" spans="3:22" x14ac:dyDescent="0.2">
      <c r="D1755" s="59"/>
      <c r="E1755" s="5" t="s">
        <v>26</v>
      </c>
      <c r="F1755" s="51" t="s">
        <v>623</v>
      </c>
      <c r="G1755" s="4">
        <v>796</v>
      </c>
      <c r="H1755" s="10">
        <v>16.582914572863999</v>
      </c>
      <c r="I1755" s="1">
        <v>34.673366834170999</v>
      </c>
      <c r="J1755" s="1">
        <v>16.206030150754</v>
      </c>
      <c r="K1755" s="1">
        <v>12.437185929648001</v>
      </c>
      <c r="L1755" s="1">
        <v>2.8894472361810002</v>
      </c>
      <c r="M1755" s="1">
        <v>12.060301507538</v>
      </c>
      <c r="N1755" s="1">
        <v>5.1507537688439999</v>
      </c>
      <c r="O1755" s="8">
        <v>82.788944723618002</v>
      </c>
    </row>
    <row r="1756" spans="3:22" ht="26" x14ac:dyDescent="0.2">
      <c r="D1756" s="59"/>
      <c r="E1756" s="5" t="s">
        <v>27</v>
      </c>
      <c r="F1756" s="51" t="s">
        <v>623</v>
      </c>
      <c r="G1756" s="4">
        <v>683</v>
      </c>
      <c r="H1756" s="10">
        <v>16.544655929722001</v>
      </c>
      <c r="I1756" s="1">
        <v>35.724743777451998</v>
      </c>
      <c r="J1756" s="1">
        <v>15.519765739385001</v>
      </c>
      <c r="K1756" s="1">
        <v>12.591508052709001</v>
      </c>
      <c r="L1756" s="1">
        <v>2.9282576866759999</v>
      </c>
      <c r="M1756" s="1">
        <v>12.298682284041</v>
      </c>
      <c r="N1756" s="1">
        <v>4.392386530015</v>
      </c>
      <c r="O1756" s="8">
        <v>83.308931185944004</v>
      </c>
    </row>
    <row r="1757" spans="3:22" x14ac:dyDescent="0.2">
      <c r="D1757" s="59"/>
      <c r="E1757" s="5" t="s">
        <v>28</v>
      </c>
      <c r="F1757" s="51" t="s">
        <v>623</v>
      </c>
      <c r="G1757" s="4">
        <v>438</v>
      </c>
      <c r="H1757" s="10">
        <v>19.406392694063999</v>
      </c>
      <c r="I1757" s="1">
        <v>35.844748858446998</v>
      </c>
      <c r="J1757" s="1">
        <v>15.525114155251</v>
      </c>
      <c r="K1757" s="1">
        <v>11.415525114155001</v>
      </c>
      <c r="L1757" s="1">
        <v>2.5114155251139998</v>
      </c>
      <c r="M1757" s="1">
        <v>11.187214611871999</v>
      </c>
      <c r="N1757" s="1">
        <v>4.1095890410960001</v>
      </c>
      <c r="O1757" s="8">
        <v>84.703196347032005</v>
      </c>
    </row>
    <row r="1758" spans="3:22" ht="26" x14ac:dyDescent="0.2">
      <c r="D1758" s="59"/>
      <c r="E1758" s="5" t="s">
        <v>29</v>
      </c>
      <c r="F1758" s="51" t="s">
        <v>623</v>
      </c>
      <c r="G1758" s="4">
        <v>680</v>
      </c>
      <c r="H1758" s="10">
        <v>17.647058823529001</v>
      </c>
      <c r="I1758" s="1">
        <v>35.735294117647001</v>
      </c>
      <c r="J1758" s="1">
        <v>16.176470588234999</v>
      </c>
      <c r="K1758" s="1">
        <v>12.941176470587999</v>
      </c>
      <c r="L1758" s="1">
        <v>2.7941176470590001</v>
      </c>
      <c r="M1758" s="1">
        <v>10.735294117646999</v>
      </c>
      <c r="N1758" s="1">
        <v>3.9705882352940001</v>
      </c>
      <c r="O1758" s="8">
        <v>85.294117647058997</v>
      </c>
    </row>
    <row r="1759" spans="3:22" x14ac:dyDescent="0.2">
      <c r="D1759" s="59"/>
      <c r="E1759" s="5" t="s">
        <v>30</v>
      </c>
      <c r="F1759" s="51" t="s">
        <v>623</v>
      </c>
      <c r="G1759" s="4">
        <v>242</v>
      </c>
      <c r="H1759" s="10">
        <v>18.595041322314</v>
      </c>
      <c r="I1759" s="1">
        <v>31.818181818182001</v>
      </c>
      <c r="J1759" s="1">
        <v>18.181818181817999</v>
      </c>
      <c r="K1759" s="1">
        <v>13.636363636364001</v>
      </c>
      <c r="L1759" s="1">
        <v>2.4793388429749998</v>
      </c>
      <c r="M1759" s="1">
        <v>11.570247933884</v>
      </c>
      <c r="N1759" s="1">
        <v>3.719008264463</v>
      </c>
      <c r="O1759" s="8">
        <v>84.710743801652995</v>
      </c>
    </row>
    <row r="1760" spans="3:22" x14ac:dyDescent="0.2">
      <c r="D1760" s="59"/>
      <c r="E1760" s="5" t="s">
        <v>31</v>
      </c>
      <c r="F1760" s="51" t="s">
        <v>623</v>
      </c>
      <c r="G1760" s="4">
        <v>609</v>
      </c>
      <c r="H1760" s="10">
        <v>16.420361247947</v>
      </c>
      <c r="I1760" s="1">
        <v>32.676518883415</v>
      </c>
      <c r="J1760" s="1">
        <v>17.241379310345</v>
      </c>
      <c r="K1760" s="1">
        <v>11.986863711002</v>
      </c>
      <c r="L1760" s="1">
        <v>2.2988505747130001</v>
      </c>
      <c r="M1760" s="1">
        <v>14.121510673235001</v>
      </c>
      <c r="N1760" s="1">
        <v>5.2545155993429997</v>
      </c>
      <c r="O1760" s="8">
        <v>80.623973727421998</v>
      </c>
    </row>
    <row r="1761" spans="4:15" x14ac:dyDescent="0.2">
      <c r="D1761" s="59"/>
      <c r="E1761" s="5" t="s">
        <v>32</v>
      </c>
      <c r="F1761" s="51" t="s">
        <v>623</v>
      </c>
      <c r="G1761" s="4">
        <v>343</v>
      </c>
      <c r="H1761" s="10">
        <v>20.116618075801998</v>
      </c>
      <c r="I1761" s="1">
        <v>34.402332361516002</v>
      </c>
      <c r="J1761" s="1">
        <v>14.577259475219</v>
      </c>
      <c r="K1761" s="1">
        <v>13.119533527697</v>
      </c>
      <c r="L1761" s="1">
        <v>1.7492711370259999</v>
      </c>
      <c r="M1761" s="1">
        <v>11.078717201166</v>
      </c>
      <c r="N1761" s="1">
        <v>4.9562682215739997</v>
      </c>
      <c r="O1761" s="8">
        <v>83.965014577258998</v>
      </c>
    </row>
    <row r="1762" spans="4:15" x14ac:dyDescent="0.2">
      <c r="D1762" s="59"/>
      <c r="E1762" s="5" t="s">
        <v>33</v>
      </c>
      <c r="F1762" s="51" t="s">
        <v>623</v>
      </c>
      <c r="G1762" s="4">
        <v>754</v>
      </c>
      <c r="H1762" s="10">
        <v>16.84350132626</v>
      </c>
      <c r="I1762" s="1">
        <v>33.554376657825003</v>
      </c>
      <c r="J1762" s="1">
        <v>15.649867374005</v>
      </c>
      <c r="K1762" s="1">
        <v>12.864721485411</v>
      </c>
      <c r="L1762" s="1">
        <v>3.3156498673739998</v>
      </c>
      <c r="M1762" s="1">
        <v>13.527851458885999</v>
      </c>
      <c r="N1762" s="1">
        <v>4.2440318302389999</v>
      </c>
      <c r="O1762" s="8">
        <v>82.228116710875</v>
      </c>
    </row>
    <row r="1763" spans="4:15" x14ac:dyDescent="0.2">
      <c r="D1763" s="59"/>
      <c r="E1763" s="5" t="s">
        <v>34</v>
      </c>
      <c r="F1763" s="51" t="s">
        <v>623</v>
      </c>
      <c r="G1763" s="4">
        <v>525</v>
      </c>
      <c r="H1763" s="10">
        <v>16.190476190476002</v>
      </c>
      <c r="I1763" s="1">
        <v>35.047619047619001</v>
      </c>
      <c r="J1763" s="1">
        <v>15.047619047618999</v>
      </c>
      <c r="K1763" s="1">
        <v>12.571428571428999</v>
      </c>
      <c r="L1763" s="1">
        <v>3.8095238095239998</v>
      </c>
      <c r="M1763" s="1">
        <v>12.952380952381001</v>
      </c>
      <c r="N1763" s="1">
        <v>4.3809523809520003</v>
      </c>
      <c r="O1763" s="8">
        <v>82.666666666666998</v>
      </c>
    </row>
    <row r="1764" spans="4:15" x14ac:dyDescent="0.2">
      <c r="D1764" s="59"/>
      <c r="E1764" s="5" t="s">
        <v>35</v>
      </c>
      <c r="F1764" s="51" t="s">
        <v>623</v>
      </c>
      <c r="G1764" s="4">
        <v>142</v>
      </c>
      <c r="H1764" s="10">
        <v>14.084507042254</v>
      </c>
      <c r="I1764" s="1">
        <v>28.87323943662</v>
      </c>
      <c r="J1764" s="1">
        <v>16.901408450704</v>
      </c>
      <c r="K1764" s="1">
        <v>18.309859154929999</v>
      </c>
      <c r="L1764" s="1">
        <v>1.4084507042250001</v>
      </c>
      <c r="M1764" s="1">
        <v>15.492957746479</v>
      </c>
      <c r="N1764" s="1">
        <v>4.9295774647890003</v>
      </c>
      <c r="O1764" s="8">
        <v>79.577464788732001</v>
      </c>
    </row>
    <row r="1765" spans="4:15" x14ac:dyDescent="0.2">
      <c r="D1765" s="59"/>
      <c r="E1765" s="5" t="s">
        <v>36</v>
      </c>
      <c r="F1765" s="51" t="s">
        <v>624</v>
      </c>
      <c r="G1765" s="4">
        <v>18</v>
      </c>
      <c r="H1765" s="10">
        <v>11.111111111111001</v>
      </c>
      <c r="I1765" s="1">
        <v>22.222222222222001</v>
      </c>
      <c r="J1765" s="1">
        <v>33.333333333333002</v>
      </c>
      <c r="K1765" s="1">
        <v>5.5555555555560003</v>
      </c>
      <c r="L1765" s="1">
        <v>11.111111111111001</v>
      </c>
      <c r="M1765" s="1">
        <v>11.111111111111001</v>
      </c>
      <c r="N1765" s="1">
        <v>5.5555555555560003</v>
      </c>
      <c r="O1765" s="8">
        <v>83.333333333333002</v>
      </c>
    </row>
    <row r="1766" spans="4:15" x14ac:dyDescent="0.2">
      <c r="D1766" s="59"/>
      <c r="E1766" s="5" t="s">
        <v>37</v>
      </c>
      <c r="F1766" s="51" t="s">
        <v>624</v>
      </c>
      <c r="G1766" s="4">
        <v>39</v>
      </c>
      <c r="H1766" s="10">
        <v>5.1282051282049999</v>
      </c>
      <c r="I1766" s="1">
        <v>23.076923076922998</v>
      </c>
      <c r="J1766" s="1">
        <v>23.076923076922998</v>
      </c>
      <c r="K1766" s="1">
        <v>10.25641025641</v>
      </c>
      <c r="L1766" s="1">
        <v>2.564102564103</v>
      </c>
      <c r="M1766" s="1">
        <v>30.769230769231001</v>
      </c>
      <c r="N1766" s="1">
        <v>5.1282051282049999</v>
      </c>
      <c r="O1766" s="8">
        <v>64.102564102564003</v>
      </c>
    </row>
    <row r="1767" spans="4:15" x14ac:dyDescent="0.2">
      <c r="D1767" s="59"/>
      <c r="E1767" s="5" t="s">
        <v>23</v>
      </c>
      <c r="F1767" s="51" t="s">
        <v>624</v>
      </c>
      <c r="G1767" s="4">
        <v>4</v>
      </c>
      <c r="H1767" s="10">
        <v>25</v>
      </c>
      <c r="I1767" s="1">
        <v>25</v>
      </c>
      <c r="J1767" s="2" t="s">
        <v>160</v>
      </c>
      <c r="K1767" s="2" t="s">
        <v>160</v>
      </c>
      <c r="L1767" s="2" t="s">
        <v>160</v>
      </c>
      <c r="M1767" s="1">
        <v>50</v>
      </c>
      <c r="N1767" s="2" t="s">
        <v>160</v>
      </c>
      <c r="O1767" s="8">
        <v>50</v>
      </c>
    </row>
    <row r="1768" spans="4:15" ht="26" x14ac:dyDescent="0.2">
      <c r="D1768" s="59"/>
      <c r="E1768" s="5" t="s">
        <v>38</v>
      </c>
      <c r="F1768" s="51" t="s">
        <v>623</v>
      </c>
      <c r="G1768" s="4">
        <v>1000</v>
      </c>
      <c r="H1768" s="10">
        <v>17.100000000000001</v>
      </c>
      <c r="I1768" s="1">
        <v>33.200000000000003</v>
      </c>
      <c r="J1768" s="1">
        <v>16.5</v>
      </c>
      <c r="K1768" s="1">
        <v>12.5</v>
      </c>
      <c r="L1768" s="1">
        <v>3.2</v>
      </c>
      <c r="M1768" s="1">
        <v>12.3</v>
      </c>
      <c r="N1768" s="1">
        <v>5.2</v>
      </c>
      <c r="O1768" s="8">
        <v>82.5</v>
      </c>
    </row>
    <row r="1769" spans="4:15" ht="26" x14ac:dyDescent="0.2">
      <c r="D1769" s="58" t="s">
        <v>39</v>
      </c>
      <c r="E1769" s="7" t="s">
        <v>40</v>
      </c>
      <c r="F1769" s="50" t="s">
        <v>624</v>
      </c>
      <c r="G1769" s="6">
        <v>4</v>
      </c>
      <c r="H1769" s="14">
        <v>25</v>
      </c>
      <c r="I1769" s="3">
        <v>25</v>
      </c>
      <c r="J1769" s="3">
        <v>25</v>
      </c>
      <c r="K1769" s="3">
        <v>25</v>
      </c>
      <c r="L1769" s="9" t="s">
        <v>160</v>
      </c>
      <c r="M1769" s="9" t="s">
        <v>160</v>
      </c>
      <c r="N1769" s="9" t="s">
        <v>160</v>
      </c>
      <c r="O1769" s="13">
        <v>100</v>
      </c>
    </row>
    <row r="1770" spans="4:15" ht="26" x14ac:dyDescent="0.2">
      <c r="D1770" s="59"/>
      <c r="E1770" s="5" t="s">
        <v>41</v>
      </c>
      <c r="F1770" s="51" t="s">
        <v>624</v>
      </c>
      <c r="G1770" s="4">
        <v>45</v>
      </c>
      <c r="H1770" s="10">
        <v>6.666666666667</v>
      </c>
      <c r="I1770" s="1">
        <v>22.222222222222001</v>
      </c>
      <c r="J1770" s="1">
        <v>20</v>
      </c>
      <c r="K1770" s="1">
        <v>15.555555555555999</v>
      </c>
      <c r="L1770" s="1">
        <v>4.4444444444439997</v>
      </c>
      <c r="M1770" s="1">
        <v>20</v>
      </c>
      <c r="N1770" s="1">
        <v>11.111111111111001</v>
      </c>
      <c r="O1770" s="8">
        <v>68.888888888888999</v>
      </c>
    </row>
    <row r="1771" spans="4:15" ht="26" x14ac:dyDescent="0.2">
      <c r="D1771" s="59"/>
      <c r="E1771" s="5" t="s">
        <v>42</v>
      </c>
      <c r="F1771" s="51" t="s">
        <v>623</v>
      </c>
      <c r="G1771" s="4">
        <v>275</v>
      </c>
      <c r="H1771" s="10">
        <v>16</v>
      </c>
      <c r="I1771" s="1">
        <v>33.090909090909001</v>
      </c>
      <c r="J1771" s="1">
        <v>14.909090909091001</v>
      </c>
      <c r="K1771" s="1">
        <v>13.818181818182</v>
      </c>
      <c r="L1771" s="1">
        <v>4.363636363636</v>
      </c>
      <c r="M1771" s="1">
        <v>14.909090909091001</v>
      </c>
      <c r="N1771" s="1">
        <v>2.9090909090910002</v>
      </c>
      <c r="O1771" s="8">
        <v>82.181818181818002</v>
      </c>
    </row>
    <row r="1772" spans="4:15" ht="26" x14ac:dyDescent="0.2">
      <c r="D1772" s="59"/>
      <c r="E1772" s="5" t="s">
        <v>43</v>
      </c>
      <c r="F1772" s="51" t="s">
        <v>623</v>
      </c>
      <c r="G1772" s="4">
        <v>245</v>
      </c>
      <c r="H1772" s="10">
        <v>17.551020408163001</v>
      </c>
      <c r="I1772" s="1">
        <v>34.693877551020002</v>
      </c>
      <c r="J1772" s="1">
        <v>17.959183673468999</v>
      </c>
      <c r="K1772" s="1">
        <v>10.612244897959</v>
      </c>
      <c r="L1772" s="1">
        <v>1.632653061224</v>
      </c>
      <c r="M1772" s="1">
        <v>12.653061224489999</v>
      </c>
      <c r="N1772" s="1">
        <v>4.8979591836729997</v>
      </c>
      <c r="O1772" s="8">
        <v>82.448979591837002</v>
      </c>
    </row>
    <row r="1773" spans="4:15" ht="26" x14ac:dyDescent="0.2">
      <c r="D1773" s="59"/>
      <c r="E1773" s="5" t="s">
        <v>44</v>
      </c>
      <c r="F1773" s="51" t="s">
        <v>623</v>
      </c>
      <c r="G1773" s="4">
        <v>167</v>
      </c>
      <c r="H1773" s="10">
        <v>15.568862275449</v>
      </c>
      <c r="I1773" s="1">
        <v>32.335329341316999</v>
      </c>
      <c r="J1773" s="1">
        <v>14.37125748503</v>
      </c>
      <c r="K1773" s="1">
        <v>13.173652694611</v>
      </c>
      <c r="L1773" s="1">
        <v>3.592814371257</v>
      </c>
      <c r="M1773" s="1">
        <v>14.37125748503</v>
      </c>
      <c r="N1773" s="1">
        <v>6.5868263473050002</v>
      </c>
      <c r="O1773" s="8">
        <v>79.041916167664994</v>
      </c>
    </row>
    <row r="1774" spans="4:15" ht="26" x14ac:dyDescent="0.2">
      <c r="D1774" s="59"/>
      <c r="E1774" s="5" t="s">
        <v>45</v>
      </c>
      <c r="F1774" s="51" t="s">
        <v>623</v>
      </c>
      <c r="G1774" s="4">
        <v>90</v>
      </c>
      <c r="H1774" s="10">
        <v>16.666666666666998</v>
      </c>
      <c r="I1774" s="1">
        <v>34.444444444444002</v>
      </c>
      <c r="J1774" s="1">
        <v>23.333333333333002</v>
      </c>
      <c r="K1774" s="1">
        <v>11.111111111111001</v>
      </c>
      <c r="L1774" s="1">
        <v>2.2222222222219998</v>
      </c>
      <c r="M1774" s="1">
        <v>8.8888888888889994</v>
      </c>
      <c r="N1774" s="1">
        <v>3.333333333333</v>
      </c>
      <c r="O1774" s="8">
        <v>87.777777777777999</v>
      </c>
    </row>
    <row r="1775" spans="4:15" ht="26" x14ac:dyDescent="0.2">
      <c r="D1775" s="59"/>
      <c r="E1775" s="5" t="s">
        <v>46</v>
      </c>
      <c r="F1775" s="51" t="s">
        <v>624</v>
      </c>
      <c r="G1775" s="4">
        <v>46</v>
      </c>
      <c r="H1775" s="10">
        <v>15.217391304348</v>
      </c>
      <c r="I1775" s="1">
        <v>36.956521739129997</v>
      </c>
      <c r="J1775" s="1">
        <v>21.739130434783</v>
      </c>
      <c r="K1775" s="1">
        <v>15.217391304348</v>
      </c>
      <c r="L1775" s="2" t="s">
        <v>160</v>
      </c>
      <c r="M1775" s="1">
        <v>6.5217391304349999</v>
      </c>
      <c r="N1775" s="1">
        <v>4.3478260869570002</v>
      </c>
      <c r="O1775" s="8">
        <v>89.130434782609001</v>
      </c>
    </row>
    <row r="1776" spans="4:15" ht="26" x14ac:dyDescent="0.2">
      <c r="D1776" s="59"/>
      <c r="E1776" s="5" t="s">
        <v>47</v>
      </c>
      <c r="F1776" s="51" t="s">
        <v>623</v>
      </c>
      <c r="G1776" s="4">
        <v>68</v>
      </c>
      <c r="H1776" s="10">
        <v>19.117647058824002</v>
      </c>
      <c r="I1776" s="1">
        <v>25</v>
      </c>
      <c r="J1776" s="1">
        <v>20.588235294118</v>
      </c>
      <c r="K1776" s="1">
        <v>14.705882352941</v>
      </c>
      <c r="L1776" s="1">
        <v>1.4705882352940001</v>
      </c>
      <c r="M1776" s="1">
        <v>11.764705882353001</v>
      </c>
      <c r="N1776" s="1">
        <v>7.352941176471</v>
      </c>
      <c r="O1776" s="8">
        <v>80.882352941175995</v>
      </c>
    </row>
    <row r="1777" spans="4:15" x14ac:dyDescent="0.2">
      <c r="D1777" s="59"/>
      <c r="E1777" s="5" t="s">
        <v>48</v>
      </c>
      <c r="F1777" s="51" t="s">
        <v>624</v>
      </c>
      <c r="G1777" s="4">
        <v>4</v>
      </c>
      <c r="H1777" s="10">
        <v>50</v>
      </c>
      <c r="I1777" s="2" t="s">
        <v>160</v>
      </c>
      <c r="J1777" s="2" t="s">
        <v>160</v>
      </c>
      <c r="K1777" s="1">
        <v>25</v>
      </c>
      <c r="L1777" s="2" t="s">
        <v>160</v>
      </c>
      <c r="M1777" s="1">
        <v>25</v>
      </c>
      <c r="N1777" s="2" t="s">
        <v>160</v>
      </c>
      <c r="O1777" s="8">
        <v>75</v>
      </c>
    </row>
    <row r="1778" spans="4:15" x14ac:dyDescent="0.2">
      <c r="D1778" s="59"/>
      <c r="E1778" s="5" t="s">
        <v>23</v>
      </c>
      <c r="F1778" s="51" t="s">
        <v>623</v>
      </c>
      <c r="G1778" s="4">
        <v>99</v>
      </c>
      <c r="H1778" s="10">
        <v>20.202020202020002</v>
      </c>
      <c r="I1778" s="1">
        <v>36.363636363635997</v>
      </c>
      <c r="J1778" s="1">
        <v>10.101010101010001</v>
      </c>
      <c r="K1778" s="1">
        <v>7.0707070707069999</v>
      </c>
      <c r="L1778" s="1">
        <v>6.0606060606060002</v>
      </c>
      <c r="M1778" s="1">
        <v>12.121212121212</v>
      </c>
      <c r="N1778" s="1">
        <v>8.0808080808079996</v>
      </c>
      <c r="O1778" s="8">
        <v>79.797979797980005</v>
      </c>
    </row>
    <row r="1779" spans="4:15" x14ac:dyDescent="0.2">
      <c r="D1779" s="58" t="s">
        <v>49</v>
      </c>
      <c r="E1779" s="7" t="s">
        <v>50</v>
      </c>
      <c r="F1779" s="50" t="s">
        <v>624</v>
      </c>
      <c r="G1779" s="6">
        <v>39</v>
      </c>
      <c r="H1779" s="14">
        <v>7.6923076923079998</v>
      </c>
      <c r="I1779" s="3">
        <v>23.076923076922998</v>
      </c>
      <c r="J1779" s="3">
        <v>15.384615384615</v>
      </c>
      <c r="K1779" s="3">
        <v>25.641025641026001</v>
      </c>
      <c r="L1779" s="3">
        <v>2.564102564103</v>
      </c>
      <c r="M1779" s="3">
        <v>20.512820512821001</v>
      </c>
      <c r="N1779" s="3">
        <v>5.1282051282049999</v>
      </c>
      <c r="O1779" s="13">
        <v>74.358974358973995</v>
      </c>
    </row>
    <row r="1780" spans="4:15" x14ac:dyDescent="0.2">
      <c r="D1780" s="59"/>
      <c r="E1780" s="5" t="s">
        <v>51</v>
      </c>
      <c r="F1780" s="51" t="s">
        <v>623</v>
      </c>
      <c r="G1780" s="4">
        <v>185</v>
      </c>
      <c r="H1780" s="10">
        <v>15.135135135135</v>
      </c>
      <c r="I1780" s="1">
        <v>27.567567567567998</v>
      </c>
      <c r="J1780" s="1">
        <v>17.297297297297</v>
      </c>
      <c r="K1780" s="1">
        <v>13.513513513514001</v>
      </c>
      <c r="L1780" s="1">
        <v>5.4054054054050003</v>
      </c>
      <c r="M1780" s="1">
        <v>15.135135135135</v>
      </c>
      <c r="N1780" s="1">
        <v>5.9459459459459998</v>
      </c>
      <c r="O1780" s="8">
        <v>78.918918918919005</v>
      </c>
    </row>
    <row r="1781" spans="4:15" x14ac:dyDescent="0.2">
      <c r="D1781" s="59"/>
      <c r="E1781" s="5" t="s">
        <v>52</v>
      </c>
      <c r="F1781" s="51" t="s">
        <v>623</v>
      </c>
      <c r="G1781" s="4">
        <v>324</v>
      </c>
      <c r="H1781" s="10">
        <v>16.049382716048999</v>
      </c>
      <c r="I1781" s="1">
        <v>35.185185185184999</v>
      </c>
      <c r="J1781" s="1">
        <v>19.444444444443999</v>
      </c>
      <c r="K1781" s="1">
        <v>8.9506172839510008</v>
      </c>
      <c r="L1781" s="1">
        <v>3.395061728395</v>
      </c>
      <c r="M1781" s="1">
        <v>12.345679012346</v>
      </c>
      <c r="N1781" s="1">
        <v>4.6296296296300001</v>
      </c>
      <c r="O1781" s="8">
        <v>83.024691358024995</v>
      </c>
    </row>
    <row r="1782" spans="4:15" x14ac:dyDescent="0.2">
      <c r="D1782" s="59"/>
      <c r="E1782" s="5" t="s">
        <v>53</v>
      </c>
      <c r="F1782" s="51" t="s">
        <v>623</v>
      </c>
      <c r="G1782" s="4">
        <v>491</v>
      </c>
      <c r="H1782" s="10">
        <v>18.329938900203999</v>
      </c>
      <c r="I1782" s="1">
        <v>34.012219959267</v>
      </c>
      <c r="J1782" s="1">
        <v>14.663951120163</v>
      </c>
      <c r="K1782" s="1">
        <v>13.034623217923</v>
      </c>
      <c r="L1782" s="1">
        <v>2.24032586558</v>
      </c>
      <c r="M1782" s="1">
        <v>12.423625254581999</v>
      </c>
      <c r="N1782" s="1">
        <v>5.2953156822810001</v>
      </c>
      <c r="O1782" s="8">
        <v>82.281059063135999</v>
      </c>
    </row>
    <row r="1783" spans="4:15" x14ac:dyDescent="0.2">
      <c r="D1783" s="59"/>
      <c r="E1783" s="5" t="s">
        <v>23</v>
      </c>
      <c r="F1783" s="51" t="s">
        <v>624</v>
      </c>
      <c r="G1783" s="4">
        <v>4</v>
      </c>
      <c r="H1783" s="10">
        <v>25</v>
      </c>
      <c r="I1783" s="1">
        <v>25</v>
      </c>
      <c r="J1783" s="1">
        <v>25</v>
      </c>
      <c r="K1783" s="1">
        <v>25</v>
      </c>
      <c r="L1783" s="2" t="s">
        <v>160</v>
      </c>
      <c r="M1783" s="2" t="s">
        <v>160</v>
      </c>
      <c r="N1783" s="2" t="s">
        <v>160</v>
      </c>
      <c r="O1783" s="8">
        <v>100</v>
      </c>
    </row>
    <row r="1784" spans="4:15" x14ac:dyDescent="0.2">
      <c r="D1784" s="59"/>
      <c r="E1784" s="5" t="s">
        <v>54</v>
      </c>
      <c r="F1784" s="51" t="s">
        <v>623</v>
      </c>
      <c r="G1784" s="4">
        <v>224</v>
      </c>
      <c r="H1784" s="10">
        <v>13.839285714286</v>
      </c>
      <c r="I1784" s="1">
        <v>26.785714285714</v>
      </c>
      <c r="J1784" s="1">
        <v>16.964285714286</v>
      </c>
      <c r="K1784" s="1">
        <v>15.625</v>
      </c>
      <c r="L1784" s="1">
        <v>4.9107142857139996</v>
      </c>
      <c r="M1784" s="1">
        <v>16.071428571428999</v>
      </c>
      <c r="N1784" s="1">
        <v>5.8035714285709998</v>
      </c>
      <c r="O1784" s="8">
        <v>78.125</v>
      </c>
    </row>
    <row r="1785" spans="4:15" x14ac:dyDescent="0.2">
      <c r="D1785" s="59"/>
      <c r="E1785" s="5" t="s">
        <v>55</v>
      </c>
      <c r="F1785" s="51" t="s">
        <v>623</v>
      </c>
      <c r="G1785" s="4">
        <v>815</v>
      </c>
      <c r="H1785" s="10">
        <v>17.423312883436001</v>
      </c>
      <c r="I1785" s="1">
        <v>34.478527607361997</v>
      </c>
      <c r="J1785" s="1">
        <v>16.564417177913999</v>
      </c>
      <c r="K1785" s="1">
        <v>11.411042944785001</v>
      </c>
      <c r="L1785" s="1">
        <v>2.6993865030670001</v>
      </c>
      <c r="M1785" s="1">
        <v>12.39263803681</v>
      </c>
      <c r="N1785" s="1">
        <v>5.0306748466259998</v>
      </c>
      <c r="O1785" s="8">
        <v>82.576687116564003</v>
      </c>
    </row>
    <row r="1786" spans="4:15" ht="26" x14ac:dyDescent="0.2">
      <c r="D1786" s="58" t="s">
        <v>56</v>
      </c>
      <c r="E1786" s="7" t="s">
        <v>57</v>
      </c>
      <c r="F1786" s="50" t="s">
        <v>624</v>
      </c>
      <c r="G1786" s="6">
        <v>8</v>
      </c>
      <c r="H1786" s="14">
        <v>25</v>
      </c>
      <c r="I1786" s="3">
        <v>25</v>
      </c>
      <c r="J1786" s="3">
        <v>12.5</v>
      </c>
      <c r="K1786" s="3">
        <v>12.5</v>
      </c>
      <c r="L1786" s="9" t="s">
        <v>160</v>
      </c>
      <c r="M1786" s="9" t="s">
        <v>160</v>
      </c>
      <c r="N1786" s="3">
        <v>25</v>
      </c>
      <c r="O1786" s="13">
        <v>75</v>
      </c>
    </row>
    <row r="1787" spans="4:15" ht="26" x14ac:dyDescent="0.2">
      <c r="D1787" s="59"/>
      <c r="E1787" s="5" t="s">
        <v>58</v>
      </c>
      <c r="F1787" s="51" t="s">
        <v>623</v>
      </c>
      <c r="G1787" s="4">
        <v>61</v>
      </c>
      <c r="H1787" s="10">
        <v>19.672131147540998</v>
      </c>
      <c r="I1787" s="1">
        <v>26.229508196721</v>
      </c>
      <c r="J1787" s="1">
        <v>14.754098360656</v>
      </c>
      <c r="K1787" s="1">
        <v>16.393442622951</v>
      </c>
      <c r="L1787" s="1">
        <v>6.5573770491800003</v>
      </c>
      <c r="M1787" s="1">
        <v>13.114754098361001</v>
      </c>
      <c r="N1787" s="1">
        <v>3.2786885245900002</v>
      </c>
      <c r="O1787" s="8">
        <v>83.606557377049</v>
      </c>
    </row>
    <row r="1788" spans="4:15" x14ac:dyDescent="0.2">
      <c r="D1788" s="59"/>
      <c r="E1788" s="5" t="s">
        <v>59</v>
      </c>
      <c r="F1788" s="51" t="s">
        <v>624</v>
      </c>
      <c r="G1788" s="4">
        <v>18</v>
      </c>
      <c r="H1788" s="10">
        <v>16.666666666666998</v>
      </c>
      <c r="I1788" s="1">
        <v>11.111111111111001</v>
      </c>
      <c r="J1788" s="1">
        <v>16.666666666666998</v>
      </c>
      <c r="K1788" s="1">
        <v>22.222222222222001</v>
      </c>
      <c r="L1788" s="2" t="s">
        <v>160</v>
      </c>
      <c r="M1788" s="1">
        <v>11.111111111111001</v>
      </c>
      <c r="N1788" s="1">
        <v>22.222222222222001</v>
      </c>
      <c r="O1788" s="8">
        <v>66.666666666666998</v>
      </c>
    </row>
    <row r="1789" spans="4:15" x14ac:dyDescent="0.2">
      <c r="D1789" s="59"/>
      <c r="E1789" s="5" t="s">
        <v>60</v>
      </c>
      <c r="F1789" s="51" t="s">
        <v>623</v>
      </c>
      <c r="G1789" s="4">
        <v>147</v>
      </c>
      <c r="H1789" s="10">
        <v>12.244897959184</v>
      </c>
      <c r="I1789" s="1">
        <v>25.850340136054001</v>
      </c>
      <c r="J1789" s="1">
        <v>20.408163265306001</v>
      </c>
      <c r="K1789" s="1">
        <v>10.204081632653001</v>
      </c>
      <c r="L1789" s="1">
        <v>2.040816326531</v>
      </c>
      <c r="M1789" s="1">
        <v>20.408163265306001</v>
      </c>
      <c r="N1789" s="1">
        <v>8.8435374149660007</v>
      </c>
      <c r="O1789" s="8">
        <v>70.748299319728005</v>
      </c>
    </row>
    <row r="1790" spans="4:15" ht="26" x14ac:dyDescent="0.2">
      <c r="D1790" s="59"/>
      <c r="E1790" s="5" t="s">
        <v>61</v>
      </c>
      <c r="F1790" s="51" t="s">
        <v>623</v>
      </c>
      <c r="G1790" s="4">
        <v>85</v>
      </c>
      <c r="H1790" s="10">
        <v>17.647058823529001</v>
      </c>
      <c r="I1790" s="1">
        <v>34.117647058823998</v>
      </c>
      <c r="J1790" s="1">
        <v>17.647058823529001</v>
      </c>
      <c r="K1790" s="1">
        <v>14.117647058824</v>
      </c>
      <c r="L1790" s="1">
        <v>1.1764705882349999</v>
      </c>
      <c r="M1790" s="1">
        <v>10.588235294118</v>
      </c>
      <c r="N1790" s="1">
        <v>4.7058823529409999</v>
      </c>
      <c r="O1790" s="8">
        <v>84.705882352941003</v>
      </c>
    </row>
    <row r="1791" spans="4:15" x14ac:dyDescent="0.2">
      <c r="D1791" s="59"/>
      <c r="E1791" s="5" t="s">
        <v>62</v>
      </c>
      <c r="F1791" s="51" t="s">
        <v>623</v>
      </c>
      <c r="G1791" s="4">
        <v>722</v>
      </c>
      <c r="H1791" s="10">
        <v>17.174515235457001</v>
      </c>
      <c r="I1791" s="1">
        <v>35.180055401662003</v>
      </c>
      <c r="J1791" s="1">
        <v>16.066481994459998</v>
      </c>
      <c r="K1791" s="1">
        <v>11.91135734072</v>
      </c>
      <c r="L1791" s="1">
        <v>3.462603878116</v>
      </c>
      <c r="M1791" s="1">
        <v>12.188365650970001</v>
      </c>
      <c r="N1791" s="1">
        <v>4.0166204986149996</v>
      </c>
      <c r="O1791" s="8">
        <v>83.795013850415998</v>
      </c>
    </row>
    <row r="1792" spans="4:15" x14ac:dyDescent="0.2">
      <c r="D1792" s="59"/>
      <c r="E1792" s="5" t="s">
        <v>23</v>
      </c>
      <c r="F1792" s="51" t="s">
        <v>624</v>
      </c>
      <c r="G1792" s="4">
        <v>2</v>
      </c>
      <c r="H1792" s="17" t="s">
        <v>160</v>
      </c>
      <c r="I1792" s="1">
        <v>50</v>
      </c>
      <c r="J1792" s="2" t="s">
        <v>160</v>
      </c>
      <c r="K1792" s="1">
        <v>50</v>
      </c>
      <c r="L1792" s="2" t="s">
        <v>160</v>
      </c>
      <c r="M1792" s="2" t="s">
        <v>160</v>
      </c>
      <c r="N1792" s="2" t="s">
        <v>160</v>
      </c>
      <c r="O1792" s="8">
        <v>100</v>
      </c>
    </row>
    <row r="1793" spans="4:15" ht="26" x14ac:dyDescent="0.2">
      <c r="D1793" s="59"/>
      <c r="E1793" s="5" t="s">
        <v>63</v>
      </c>
      <c r="F1793" s="51" t="s">
        <v>623</v>
      </c>
      <c r="G1793" s="4">
        <v>319</v>
      </c>
      <c r="H1793" s="10">
        <v>15.673981191223</v>
      </c>
      <c r="I1793" s="1">
        <v>27.272727272727</v>
      </c>
      <c r="J1793" s="1">
        <v>18.181818181817999</v>
      </c>
      <c r="K1793" s="1">
        <v>13.166144200627</v>
      </c>
      <c r="L1793" s="1">
        <v>2.5078369905960001</v>
      </c>
      <c r="M1793" s="1">
        <v>15.360501567398</v>
      </c>
      <c r="N1793" s="1">
        <v>7.8369905956109998</v>
      </c>
      <c r="O1793" s="8">
        <v>76.802507836990998</v>
      </c>
    </row>
    <row r="1794" spans="4:15" ht="26" x14ac:dyDescent="0.2">
      <c r="D1794" s="58" t="s">
        <v>64</v>
      </c>
      <c r="E1794" s="7" t="s">
        <v>57</v>
      </c>
      <c r="F1794" s="50" t="s">
        <v>624</v>
      </c>
      <c r="G1794" s="6">
        <v>21</v>
      </c>
      <c r="H1794" s="14">
        <v>14.285714285714</v>
      </c>
      <c r="I1794" s="3">
        <v>52.380952380952003</v>
      </c>
      <c r="J1794" s="3">
        <v>9.5238095238099998</v>
      </c>
      <c r="K1794" s="3">
        <v>4.7619047619049999</v>
      </c>
      <c r="L1794" s="9" t="s">
        <v>160</v>
      </c>
      <c r="M1794" s="9" t="s">
        <v>160</v>
      </c>
      <c r="N1794" s="3">
        <v>19.047619047619001</v>
      </c>
      <c r="O1794" s="13">
        <v>80.952380952381006</v>
      </c>
    </row>
    <row r="1795" spans="4:15" ht="26" x14ac:dyDescent="0.2">
      <c r="D1795" s="59"/>
      <c r="E1795" s="5" t="s">
        <v>58</v>
      </c>
      <c r="F1795" s="51" t="s">
        <v>623</v>
      </c>
      <c r="G1795" s="4">
        <v>103</v>
      </c>
      <c r="H1795" s="10">
        <v>22.330097087378999</v>
      </c>
      <c r="I1795" s="1">
        <v>35.922330097086999</v>
      </c>
      <c r="J1795" s="1">
        <v>11.650485436893</v>
      </c>
      <c r="K1795" s="1">
        <v>8.7378640776700003</v>
      </c>
      <c r="L1795" s="1">
        <v>3.8834951456310001</v>
      </c>
      <c r="M1795" s="1">
        <v>12.621359223301001</v>
      </c>
      <c r="N1795" s="1">
        <v>4.8543689320389998</v>
      </c>
      <c r="O1795" s="8">
        <v>82.524271844660007</v>
      </c>
    </row>
    <row r="1796" spans="4:15" x14ac:dyDescent="0.2">
      <c r="D1796" s="59"/>
      <c r="E1796" s="5" t="s">
        <v>59</v>
      </c>
      <c r="F1796" s="51" t="s">
        <v>624</v>
      </c>
      <c r="G1796" s="4">
        <v>43</v>
      </c>
      <c r="H1796" s="10">
        <v>16.279069767442</v>
      </c>
      <c r="I1796" s="1">
        <v>23.255813953488001</v>
      </c>
      <c r="J1796" s="1">
        <v>20.930232558139998</v>
      </c>
      <c r="K1796" s="1">
        <v>11.627906976744001</v>
      </c>
      <c r="L1796" s="1">
        <v>2.3255813953489999</v>
      </c>
      <c r="M1796" s="1">
        <v>13.953488372093</v>
      </c>
      <c r="N1796" s="1">
        <v>11.627906976744001</v>
      </c>
      <c r="O1796" s="8">
        <v>74.418604651162994</v>
      </c>
    </row>
    <row r="1797" spans="4:15" x14ac:dyDescent="0.2">
      <c r="D1797" s="59"/>
      <c r="E1797" s="5" t="s">
        <v>60</v>
      </c>
      <c r="F1797" s="51" t="s">
        <v>623</v>
      </c>
      <c r="G1797" s="4">
        <v>697</v>
      </c>
      <c r="H1797" s="10">
        <v>15.494978479197</v>
      </c>
      <c r="I1797" s="1">
        <v>29.268292682927001</v>
      </c>
      <c r="J1797" s="1">
        <v>17.647058823529001</v>
      </c>
      <c r="K1797" s="1">
        <v>14.347202295552</v>
      </c>
      <c r="L1797" s="1">
        <v>3.012912482066</v>
      </c>
      <c r="M1797" s="1">
        <v>15.351506456240999</v>
      </c>
      <c r="N1797" s="1">
        <v>4.8780487804880002</v>
      </c>
      <c r="O1797" s="8">
        <v>79.770444763271001</v>
      </c>
    </row>
    <row r="1798" spans="4:15" ht="26" x14ac:dyDescent="0.2">
      <c r="D1798" s="59"/>
      <c r="E1798" s="5" t="s">
        <v>61</v>
      </c>
      <c r="F1798" s="51" t="s">
        <v>623</v>
      </c>
      <c r="G1798" s="4">
        <v>160</v>
      </c>
      <c r="H1798" s="10">
        <v>18.75</v>
      </c>
      <c r="I1798" s="1">
        <v>42.5</v>
      </c>
      <c r="J1798" s="1">
        <v>15.625</v>
      </c>
      <c r="K1798" s="1">
        <v>8.75</v>
      </c>
      <c r="L1798" s="1">
        <v>4.375</v>
      </c>
      <c r="M1798" s="1">
        <v>6.875</v>
      </c>
      <c r="N1798" s="1">
        <v>3.125</v>
      </c>
      <c r="O1798" s="8">
        <v>90</v>
      </c>
    </row>
    <row r="1799" spans="4:15" ht="26" x14ac:dyDescent="0.2">
      <c r="D1799" s="59"/>
      <c r="E1799" s="5" t="s">
        <v>65</v>
      </c>
      <c r="F1799" s="51" t="s">
        <v>624</v>
      </c>
      <c r="G1799" s="4">
        <v>16</v>
      </c>
      <c r="H1799" s="10">
        <v>18.75</v>
      </c>
      <c r="I1799" s="1">
        <v>62.5</v>
      </c>
      <c r="J1799" s="1">
        <v>12.5</v>
      </c>
      <c r="K1799" s="2" t="s">
        <v>160</v>
      </c>
      <c r="L1799" s="2" t="s">
        <v>160</v>
      </c>
      <c r="M1799" s="2" t="s">
        <v>160</v>
      </c>
      <c r="N1799" s="1">
        <v>6.25</v>
      </c>
      <c r="O1799" s="8">
        <v>93.75</v>
      </c>
    </row>
    <row r="1800" spans="4:15" x14ac:dyDescent="0.2">
      <c r="D1800" s="59"/>
      <c r="E1800" s="5" t="s">
        <v>23</v>
      </c>
      <c r="F1800" s="51" t="s">
        <v>624</v>
      </c>
      <c r="G1800" s="4">
        <v>3</v>
      </c>
      <c r="H1800" s="17" t="s">
        <v>160</v>
      </c>
      <c r="I1800" s="1">
        <v>66.666666666666998</v>
      </c>
      <c r="J1800" s="1">
        <v>33.333333333333002</v>
      </c>
      <c r="K1800" s="2" t="s">
        <v>160</v>
      </c>
      <c r="L1800" s="2" t="s">
        <v>160</v>
      </c>
      <c r="M1800" s="2" t="s">
        <v>160</v>
      </c>
      <c r="N1800" s="2" t="s">
        <v>160</v>
      </c>
      <c r="O1800" s="8">
        <v>100</v>
      </c>
    </row>
    <row r="1801" spans="4:15" ht="26" x14ac:dyDescent="0.2">
      <c r="D1801" s="59"/>
      <c r="E1801" s="5" t="s">
        <v>66</v>
      </c>
      <c r="F1801" s="51" t="s">
        <v>623</v>
      </c>
      <c r="G1801" s="4">
        <v>1024</v>
      </c>
      <c r="H1801" s="10">
        <v>16.69921875</v>
      </c>
      <c r="I1801" s="1">
        <v>32.2265625</v>
      </c>
      <c r="J1801" s="1">
        <v>16.69921875</v>
      </c>
      <c r="K1801" s="1">
        <v>12.59765625</v>
      </c>
      <c r="L1801" s="1">
        <v>3.22265625</v>
      </c>
      <c r="M1801" s="1">
        <v>13.37890625</v>
      </c>
      <c r="N1801" s="1">
        <v>5.17578125</v>
      </c>
      <c r="O1801" s="8">
        <v>81.4453125</v>
      </c>
    </row>
    <row r="1802" spans="4:15" x14ac:dyDescent="0.2">
      <c r="D1802" s="58" t="s">
        <v>67</v>
      </c>
      <c r="E1802" s="7" t="s">
        <v>68</v>
      </c>
      <c r="F1802" s="50" t="s">
        <v>623</v>
      </c>
      <c r="G1802" s="6">
        <v>483</v>
      </c>
      <c r="H1802" s="14">
        <v>18.840579710145001</v>
      </c>
      <c r="I1802" s="3">
        <v>30.434782608696</v>
      </c>
      <c r="J1802" s="3">
        <v>16.977225672877999</v>
      </c>
      <c r="K1802" s="3">
        <v>13.457556935817999</v>
      </c>
      <c r="L1802" s="3">
        <v>2.4844720496889998</v>
      </c>
      <c r="M1802" s="3">
        <v>12.836438923395001</v>
      </c>
      <c r="N1802" s="3">
        <v>4.9689440993789997</v>
      </c>
      <c r="O1802" s="13">
        <v>82.194616977226005</v>
      </c>
    </row>
    <row r="1803" spans="4:15" x14ac:dyDescent="0.2">
      <c r="D1803" s="59"/>
      <c r="E1803" s="5" t="s">
        <v>69</v>
      </c>
      <c r="F1803" s="51" t="s">
        <v>623</v>
      </c>
      <c r="G1803" s="4">
        <v>168</v>
      </c>
      <c r="H1803" s="10">
        <v>16.071428571428999</v>
      </c>
      <c r="I1803" s="1">
        <v>34.523809523810002</v>
      </c>
      <c r="J1803" s="1">
        <v>15.47619047619</v>
      </c>
      <c r="K1803" s="1">
        <v>11.309523809524</v>
      </c>
      <c r="L1803" s="1">
        <v>1.785714285714</v>
      </c>
      <c r="M1803" s="1">
        <v>16.666666666666998</v>
      </c>
      <c r="N1803" s="1">
        <v>4.166666666667</v>
      </c>
      <c r="O1803" s="8">
        <v>79.166666666666998</v>
      </c>
    </row>
    <row r="1804" spans="4:15" ht="26" x14ac:dyDescent="0.2">
      <c r="D1804" s="59"/>
      <c r="E1804" s="5" t="s">
        <v>70</v>
      </c>
      <c r="F1804" s="51" t="s">
        <v>623</v>
      </c>
      <c r="G1804" s="4">
        <v>470</v>
      </c>
      <c r="H1804" s="10">
        <v>17.872340425531998</v>
      </c>
      <c r="I1804" s="1">
        <v>32.765957446808997</v>
      </c>
      <c r="J1804" s="1">
        <v>15.744680851064</v>
      </c>
      <c r="K1804" s="1">
        <v>12.978723404255</v>
      </c>
      <c r="L1804" s="1">
        <v>2.7659574468089998</v>
      </c>
      <c r="M1804" s="1">
        <v>12.553191489362</v>
      </c>
      <c r="N1804" s="1">
        <v>5.3191489361700004</v>
      </c>
      <c r="O1804" s="8">
        <v>82.127659574467998</v>
      </c>
    </row>
    <row r="1805" spans="4:15" ht="26" x14ac:dyDescent="0.2">
      <c r="D1805" s="59"/>
      <c r="E1805" s="5" t="s">
        <v>71</v>
      </c>
      <c r="F1805" s="51" t="s">
        <v>623</v>
      </c>
      <c r="G1805" s="4">
        <v>67</v>
      </c>
      <c r="H1805" s="10">
        <v>17.910447761194</v>
      </c>
      <c r="I1805" s="1">
        <v>35.820895522388</v>
      </c>
      <c r="J1805" s="1">
        <v>7.4626865671639999</v>
      </c>
      <c r="K1805" s="1">
        <v>10.447761194030001</v>
      </c>
      <c r="L1805" s="1">
        <v>5.9701492537309999</v>
      </c>
      <c r="M1805" s="1">
        <v>17.910447761194</v>
      </c>
      <c r="N1805" s="1">
        <v>4.477611940299</v>
      </c>
      <c r="O1805" s="8">
        <v>77.611940298506994</v>
      </c>
    </row>
    <row r="1806" spans="4:15" x14ac:dyDescent="0.2">
      <c r="D1806" s="59"/>
      <c r="E1806" s="5" t="s">
        <v>72</v>
      </c>
      <c r="F1806" s="51" t="s">
        <v>623</v>
      </c>
      <c r="G1806" s="4">
        <v>314</v>
      </c>
      <c r="H1806" s="10">
        <v>16.878980891720001</v>
      </c>
      <c r="I1806" s="1">
        <v>32.802547770700997</v>
      </c>
      <c r="J1806" s="1">
        <v>15.605095541401001</v>
      </c>
      <c r="K1806" s="1">
        <v>14.012738853503</v>
      </c>
      <c r="L1806" s="1">
        <v>1.2738853503180001</v>
      </c>
      <c r="M1806" s="1">
        <v>15.923566878980999</v>
      </c>
      <c r="N1806" s="1">
        <v>3.5031847133760001</v>
      </c>
      <c r="O1806" s="8">
        <v>80.573248407643007</v>
      </c>
    </row>
    <row r="1807" spans="4:15" x14ac:dyDescent="0.2">
      <c r="D1807" s="59"/>
      <c r="E1807" s="5" t="s">
        <v>73</v>
      </c>
      <c r="F1807" s="51" t="s">
        <v>623</v>
      </c>
      <c r="G1807" s="4">
        <v>187</v>
      </c>
      <c r="H1807" s="10">
        <v>18.181818181817999</v>
      </c>
      <c r="I1807" s="1">
        <v>33.155080213904</v>
      </c>
      <c r="J1807" s="1">
        <v>14.973262032086</v>
      </c>
      <c r="K1807" s="1">
        <v>13.903743315508001</v>
      </c>
      <c r="L1807" s="1">
        <v>3.208556149733</v>
      </c>
      <c r="M1807" s="1">
        <v>11.764705882353001</v>
      </c>
      <c r="N1807" s="1">
        <v>4.8128342245990003</v>
      </c>
      <c r="O1807" s="8">
        <v>83.422459893048</v>
      </c>
    </row>
    <row r="1808" spans="4:15" ht="26" x14ac:dyDescent="0.2">
      <c r="D1808" s="59"/>
      <c r="E1808" s="5" t="s">
        <v>74</v>
      </c>
      <c r="F1808" s="51" t="s">
        <v>623</v>
      </c>
      <c r="G1808" s="4">
        <v>472</v>
      </c>
      <c r="H1808" s="10">
        <v>15.042372881356</v>
      </c>
      <c r="I1808" s="1">
        <v>32.415254237288003</v>
      </c>
      <c r="J1808" s="1">
        <v>18.855932203390001</v>
      </c>
      <c r="K1808" s="1">
        <v>10.805084745763001</v>
      </c>
      <c r="L1808" s="1">
        <v>3.8135593220340001</v>
      </c>
      <c r="M1808" s="1">
        <v>13.771186440677999</v>
      </c>
      <c r="N1808" s="1">
        <v>5.2966101694920003</v>
      </c>
      <c r="O1808" s="8">
        <v>80.932203389831002</v>
      </c>
    </row>
    <row r="1809" spans="4:15" x14ac:dyDescent="0.2">
      <c r="D1809" s="59"/>
      <c r="E1809" s="5" t="s">
        <v>36</v>
      </c>
      <c r="F1809" s="51" t="s">
        <v>624</v>
      </c>
      <c r="G1809" s="4">
        <v>28</v>
      </c>
      <c r="H1809" s="10">
        <v>10.714285714286</v>
      </c>
      <c r="I1809" s="1">
        <v>35.714285714286</v>
      </c>
      <c r="J1809" s="1">
        <v>14.285714285714</v>
      </c>
      <c r="K1809" s="1">
        <v>17.857142857143</v>
      </c>
      <c r="L1809" s="1">
        <v>3.5714285714290002</v>
      </c>
      <c r="M1809" s="1">
        <v>3.5714285714290002</v>
      </c>
      <c r="N1809" s="1">
        <v>14.285714285714</v>
      </c>
      <c r="O1809" s="8">
        <v>82.142857142856997</v>
      </c>
    </row>
    <row r="1810" spans="4:15" x14ac:dyDescent="0.2">
      <c r="D1810" s="59"/>
      <c r="E1810" s="5" t="s">
        <v>23</v>
      </c>
      <c r="F1810" s="51" t="s">
        <v>624</v>
      </c>
      <c r="G1810" s="4">
        <v>6</v>
      </c>
      <c r="H1810" s="10">
        <v>50</v>
      </c>
      <c r="I1810" s="1">
        <v>16.666666666666998</v>
      </c>
      <c r="J1810" s="1">
        <v>16.666666666666998</v>
      </c>
      <c r="K1810" s="2" t="s">
        <v>160</v>
      </c>
      <c r="L1810" s="2" t="s">
        <v>160</v>
      </c>
      <c r="M1810" s="2" t="s">
        <v>160</v>
      </c>
      <c r="N1810" s="1">
        <v>16.666666666666998</v>
      </c>
      <c r="O1810" s="8">
        <v>83.333333333333002</v>
      </c>
    </row>
    <row r="1811" spans="4:15" ht="26" x14ac:dyDescent="0.2">
      <c r="D1811" s="58" t="s">
        <v>75</v>
      </c>
      <c r="E1811" s="7" t="s">
        <v>76</v>
      </c>
      <c r="F1811" s="50" t="s">
        <v>624</v>
      </c>
      <c r="G1811" s="6">
        <v>32</v>
      </c>
      <c r="H1811" s="14">
        <v>25</v>
      </c>
      <c r="I1811" s="3">
        <v>34.375</v>
      </c>
      <c r="J1811" s="3">
        <v>12.5</v>
      </c>
      <c r="K1811" s="3">
        <v>18.75</v>
      </c>
      <c r="L1811" s="3">
        <v>3.125</v>
      </c>
      <c r="M1811" s="3">
        <v>3.125</v>
      </c>
      <c r="N1811" s="3">
        <v>3.125</v>
      </c>
      <c r="O1811" s="13">
        <v>93.75</v>
      </c>
    </row>
    <row r="1812" spans="4:15" x14ac:dyDescent="0.2">
      <c r="D1812" s="59"/>
      <c r="E1812" s="5" t="s">
        <v>77</v>
      </c>
      <c r="F1812" s="51" t="s">
        <v>623</v>
      </c>
      <c r="G1812" s="4">
        <v>60</v>
      </c>
      <c r="H1812" s="10">
        <v>21.666666666666998</v>
      </c>
      <c r="I1812" s="1">
        <v>38.333333333333002</v>
      </c>
      <c r="J1812" s="1">
        <v>8.333333333333</v>
      </c>
      <c r="K1812" s="1">
        <v>5</v>
      </c>
      <c r="L1812" s="1">
        <v>6.666666666667</v>
      </c>
      <c r="M1812" s="1">
        <v>15</v>
      </c>
      <c r="N1812" s="1">
        <v>5</v>
      </c>
      <c r="O1812" s="8">
        <v>80</v>
      </c>
    </row>
    <row r="1813" spans="4:15" x14ac:dyDescent="0.2">
      <c r="D1813" s="59"/>
      <c r="E1813" s="5" t="s">
        <v>78</v>
      </c>
      <c r="F1813" s="51" t="s">
        <v>623</v>
      </c>
      <c r="G1813" s="4">
        <v>82</v>
      </c>
      <c r="H1813" s="10">
        <v>10.975609756098001</v>
      </c>
      <c r="I1813" s="1">
        <v>36.585365853658999</v>
      </c>
      <c r="J1813" s="1">
        <v>12.195121951220001</v>
      </c>
      <c r="K1813" s="1">
        <v>19.512195121950999</v>
      </c>
      <c r="L1813" s="1">
        <v>7.3170731707319998</v>
      </c>
      <c r="M1813" s="1">
        <v>9.7560975609760003</v>
      </c>
      <c r="N1813" s="1">
        <v>3.6585365853659999</v>
      </c>
      <c r="O1813" s="8">
        <v>86.585365853658999</v>
      </c>
    </row>
    <row r="1814" spans="4:15" ht="26" x14ac:dyDescent="0.2">
      <c r="D1814" s="59"/>
      <c r="E1814" s="5" t="s">
        <v>79</v>
      </c>
      <c r="F1814" s="51" t="s">
        <v>624</v>
      </c>
      <c r="G1814" s="4">
        <v>11</v>
      </c>
      <c r="H1814" s="10">
        <v>27.272727272727</v>
      </c>
      <c r="I1814" s="1">
        <v>45.454545454544999</v>
      </c>
      <c r="J1814" s="1">
        <v>9.0909090909089993</v>
      </c>
      <c r="K1814" s="1">
        <v>9.0909090909089993</v>
      </c>
      <c r="L1814" s="2" t="s">
        <v>160</v>
      </c>
      <c r="M1814" s="2" t="s">
        <v>160</v>
      </c>
      <c r="N1814" s="1">
        <v>9.0909090909089993</v>
      </c>
      <c r="O1814" s="8">
        <v>90.909090909091006</v>
      </c>
    </row>
    <row r="1815" spans="4:15" ht="26" x14ac:dyDescent="0.2">
      <c r="D1815" s="59"/>
      <c r="E1815" s="5" t="s">
        <v>80</v>
      </c>
      <c r="F1815" s="51" t="s">
        <v>624</v>
      </c>
      <c r="G1815" s="4">
        <v>35</v>
      </c>
      <c r="H1815" s="10">
        <v>25.714285714286</v>
      </c>
      <c r="I1815" s="1">
        <v>42.857142857143003</v>
      </c>
      <c r="J1815" s="1">
        <v>2.8571428571430002</v>
      </c>
      <c r="K1815" s="1">
        <v>14.285714285714</v>
      </c>
      <c r="L1815" s="1">
        <v>2.8571428571430002</v>
      </c>
      <c r="M1815" s="1">
        <v>8.5714285714289993</v>
      </c>
      <c r="N1815" s="1">
        <v>2.8571428571430002</v>
      </c>
      <c r="O1815" s="8">
        <v>88.571428571428996</v>
      </c>
    </row>
    <row r="1816" spans="4:15" ht="26" x14ac:dyDescent="0.2">
      <c r="D1816" s="59"/>
      <c r="E1816" s="5" t="s">
        <v>81</v>
      </c>
      <c r="F1816" s="51" t="s">
        <v>624</v>
      </c>
      <c r="G1816" s="4">
        <v>48</v>
      </c>
      <c r="H1816" s="10">
        <v>12.5</v>
      </c>
      <c r="I1816" s="1">
        <v>39.583333333333002</v>
      </c>
      <c r="J1816" s="1">
        <v>12.5</v>
      </c>
      <c r="K1816" s="1">
        <v>20.833333333333002</v>
      </c>
      <c r="L1816" s="2" t="s">
        <v>160</v>
      </c>
      <c r="M1816" s="1">
        <v>6.25</v>
      </c>
      <c r="N1816" s="1">
        <v>8.333333333333</v>
      </c>
      <c r="O1816" s="8">
        <v>85.416666666666998</v>
      </c>
    </row>
    <row r="1817" spans="4:15" ht="26" x14ac:dyDescent="0.2">
      <c r="D1817" s="59"/>
      <c r="E1817" s="5" t="s">
        <v>82</v>
      </c>
      <c r="F1817" s="51" t="s">
        <v>624</v>
      </c>
      <c r="G1817" s="4">
        <v>39</v>
      </c>
      <c r="H1817" s="10">
        <v>12.820512820513001</v>
      </c>
      <c r="I1817" s="1">
        <v>38.461538461537998</v>
      </c>
      <c r="J1817" s="1">
        <v>15.384615384615</v>
      </c>
      <c r="K1817" s="1">
        <v>17.948717948717999</v>
      </c>
      <c r="L1817" s="1">
        <v>5.1282051282049999</v>
      </c>
      <c r="M1817" s="1">
        <v>10.25641025641</v>
      </c>
      <c r="N1817" s="2" t="s">
        <v>160</v>
      </c>
      <c r="O1817" s="8">
        <v>89.743589743589993</v>
      </c>
    </row>
    <row r="1818" spans="4:15" ht="26" x14ac:dyDescent="0.2">
      <c r="D1818" s="59"/>
      <c r="E1818" s="5" t="s">
        <v>83</v>
      </c>
      <c r="F1818" s="51" t="s">
        <v>624</v>
      </c>
      <c r="G1818" s="4">
        <v>12</v>
      </c>
      <c r="H1818" s="10">
        <v>8.333333333333</v>
      </c>
      <c r="I1818" s="1">
        <v>58.333333333333002</v>
      </c>
      <c r="J1818" s="1">
        <v>16.666666666666998</v>
      </c>
      <c r="K1818" s="2" t="s">
        <v>160</v>
      </c>
      <c r="L1818" s="2" t="s">
        <v>160</v>
      </c>
      <c r="M1818" s="1">
        <v>8.333333333333</v>
      </c>
      <c r="N1818" s="1">
        <v>8.333333333333</v>
      </c>
      <c r="O1818" s="8">
        <v>83.333333333333002</v>
      </c>
    </row>
    <row r="1819" spans="4:15" x14ac:dyDescent="0.2">
      <c r="D1819" s="59"/>
      <c r="E1819" s="5" t="s">
        <v>84</v>
      </c>
      <c r="F1819" s="51" t="s">
        <v>624</v>
      </c>
      <c r="G1819" s="4">
        <v>15</v>
      </c>
      <c r="H1819" s="10">
        <v>20</v>
      </c>
      <c r="I1819" s="1">
        <v>46.666666666666998</v>
      </c>
      <c r="J1819" s="1">
        <v>6.666666666667</v>
      </c>
      <c r="K1819" s="1">
        <v>20</v>
      </c>
      <c r="L1819" s="2" t="s">
        <v>160</v>
      </c>
      <c r="M1819" s="2" t="s">
        <v>160</v>
      </c>
      <c r="N1819" s="1">
        <v>6.666666666667</v>
      </c>
      <c r="O1819" s="8">
        <v>93.333333333333002</v>
      </c>
    </row>
    <row r="1820" spans="4:15" x14ac:dyDescent="0.2">
      <c r="D1820" s="59"/>
      <c r="E1820" s="5" t="s">
        <v>85</v>
      </c>
      <c r="F1820" s="51" t="s">
        <v>624</v>
      </c>
      <c r="G1820" s="4">
        <v>5</v>
      </c>
      <c r="H1820" s="10">
        <v>20</v>
      </c>
      <c r="I1820" s="1">
        <v>40</v>
      </c>
      <c r="J1820" s="2" t="s">
        <v>160</v>
      </c>
      <c r="K1820" s="2" t="s">
        <v>160</v>
      </c>
      <c r="L1820" s="2" t="s">
        <v>160</v>
      </c>
      <c r="M1820" s="1">
        <v>20</v>
      </c>
      <c r="N1820" s="1">
        <v>20</v>
      </c>
      <c r="O1820" s="8">
        <v>60</v>
      </c>
    </row>
    <row r="1821" spans="4:15" x14ac:dyDescent="0.2">
      <c r="D1821" s="59"/>
      <c r="E1821" s="5" t="s">
        <v>86</v>
      </c>
      <c r="F1821" s="51" t="s">
        <v>623</v>
      </c>
      <c r="G1821" s="4">
        <v>87</v>
      </c>
      <c r="H1821" s="10">
        <v>12.64367816092</v>
      </c>
      <c r="I1821" s="1">
        <v>41.379310344827999</v>
      </c>
      <c r="J1821" s="1">
        <v>9.1954022988510005</v>
      </c>
      <c r="K1821" s="1">
        <v>12.64367816092</v>
      </c>
      <c r="L1821" s="1">
        <v>4.5977011494250002</v>
      </c>
      <c r="M1821" s="1">
        <v>14.942528735631999</v>
      </c>
      <c r="N1821" s="1">
        <v>4.5977011494250002</v>
      </c>
      <c r="O1821" s="8">
        <v>80.459770114942998</v>
      </c>
    </row>
    <row r="1822" spans="4:15" ht="26" x14ac:dyDescent="0.2">
      <c r="D1822" s="59"/>
      <c r="E1822" s="5" t="s">
        <v>87</v>
      </c>
      <c r="F1822" s="51" t="s">
        <v>623</v>
      </c>
      <c r="G1822" s="4">
        <v>118</v>
      </c>
      <c r="H1822" s="10">
        <v>13.559322033898001</v>
      </c>
      <c r="I1822" s="1">
        <v>33.898305084745999</v>
      </c>
      <c r="J1822" s="1">
        <v>15.254237288136</v>
      </c>
      <c r="K1822" s="1">
        <v>16.101694915254001</v>
      </c>
      <c r="L1822" s="1">
        <v>2.542372881356</v>
      </c>
      <c r="M1822" s="1">
        <v>14.406779661017</v>
      </c>
      <c r="N1822" s="1">
        <v>4.2372881355930003</v>
      </c>
      <c r="O1822" s="8">
        <v>81.355932203389997</v>
      </c>
    </row>
    <row r="1823" spans="4:15" x14ac:dyDescent="0.2">
      <c r="D1823" s="59"/>
      <c r="E1823" s="5" t="s">
        <v>36</v>
      </c>
      <c r="F1823" s="51" t="s">
        <v>624</v>
      </c>
      <c r="G1823" s="4">
        <v>47</v>
      </c>
      <c r="H1823" s="10">
        <v>10.638297872340001</v>
      </c>
      <c r="I1823" s="1">
        <v>31.914893617021001</v>
      </c>
      <c r="J1823" s="1">
        <v>25.531914893617</v>
      </c>
      <c r="K1823" s="1">
        <v>12.765957446809001</v>
      </c>
      <c r="L1823" s="1">
        <v>2.1276595744679998</v>
      </c>
      <c r="M1823" s="1">
        <v>6.3829787234040003</v>
      </c>
      <c r="N1823" s="1">
        <v>10.638297872340001</v>
      </c>
      <c r="O1823" s="8">
        <v>82.978723404255007</v>
      </c>
    </row>
    <row r="1824" spans="4:15" ht="26" x14ac:dyDescent="0.2">
      <c r="D1824" s="59"/>
      <c r="E1824" s="5" t="s">
        <v>88</v>
      </c>
      <c r="F1824" s="51" t="s">
        <v>623</v>
      </c>
      <c r="G1824" s="4">
        <v>255</v>
      </c>
      <c r="H1824" s="10">
        <v>21.568627450979999</v>
      </c>
      <c r="I1824" s="1">
        <v>34.509803921569002</v>
      </c>
      <c r="J1824" s="1">
        <v>15.686274509804001</v>
      </c>
      <c r="K1824" s="1">
        <v>11.372549019608</v>
      </c>
      <c r="L1824" s="1">
        <v>4.7058823529409999</v>
      </c>
      <c r="M1824" s="1">
        <v>10.588235294118</v>
      </c>
      <c r="N1824" s="1">
        <v>1.56862745098</v>
      </c>
      <c r="O1824" s="8">
        <v>87.843137254902004</v>
      </c>
    </row>
    <row r="1825" spans="4:15" x14ac:dyDescent="0.2">
      <c r="D1825" s="59"/>
      <c r="E1825" s="5" t="s">
        <v>89</v>
      </c>
      <c r="F1825" s="51" t="s">
        <v>623</v>
      </c>
      <c r="G1825" s="4">
        <v>434</v>
      </c>
      <c r="H1825" s="10">
        <v>15.668202764977</v>
      </c>
      <c r="I1825" s="1">
        <v>29.493087557603999</v>
      </c>
      <c r="J1825" s="1">
        <v>18.433179723502001</v>
      </c>
      <c r="K1825" s="1">
        <v>11.520737327189</v>
      </c>
      <c r="L1825" s="1">
        <v>2.073732718894</v>
      </c>
      <c r="M1825" s="1">
        <v>16.359447004608</v>
      </c>
      <c r="N1825" s="1">
        <v>6.4516129032259997</v>
      </c>
      <c r="O1825" s="8">
        <v>77.188940092166007</v>
      </c>
    </row>
    <row r="1826" spans="4:15" x14ac:dyDescent="0.2">
      <c r="D1826" s="59"/>
      <c r="E1826" s="5" t="s">
        <v>23</v>
      </c>
      <c r="F1826" s="51" t="s">
        <v>624</v>
      </c>
      <c r="G1826" s="4">
        <v>9</v>
      </c>
      <c r="H1826" s="10">
        <v>11.111111111111001</v>
      </c>
      <c r="I1826" s="1">
        <v>44.444444444444002</v>
      </c>
      <c r="J1826" s="1">
        <v>11.111111111111001</v>
      </c>
      <c r="K1826" s="1">
        <v>11.111111111111001</v>
      </c>
      <c r="L1826" s="1">
        <v>11.111111111111001</v>
      </c>
      <c r="M1826" s="2" t="s">
        <v>160</v>
      </c>
      <c r="N1826" s="1">
        <v>11.111111111111001</v>
      </c>
      <c r="O1826" s="8">
        <v>88.888888888888999</v>
      </c>
    </row>
    <row r="1827" spans="4:15" ht="26" x14ac:dyDescent="0.2">
      <c r="D1827" s="59"/>
      <c r="E1827" s="5" t="s">
        <v>90</v>
      </c>
      <c r="F1827" s="51" t="s">
        <v>623</v>
      </c>
      <c r="G1827" s="4">
        <v>345</v>
      </c>
      <c r="H1827" s="10">
        <v>14.492753623187999</v>
      </c>
      <c r="I1827" s="1">
        <v>35.362318840580002</v>
      </c>
      <c r="J1827" s="1">
        <v>15.36231884058</v>
      </c>
      <c r="K1827" s="1">
        <v>14.202898550724999</v>
      </c>
      <c r="L1827" s="1">
        <v>3.1884057971009998</v>
      </c>
      <c r="M1827" s="1">
        <v>11.304347826087</v>
      </c>
      <c r="N1827" s="1">
        <v>6.0869565217390003</v>
      </c>
      <c r="O1827" s="8">
        <v>82.608695652174006</v>
      </c>
    </row>
    <row r="1828" spans="4:15" ht="26" x14ac:dyDescent="0.2">
      <c r="D1828" s="58" t="s">
        <v>91</v>
      </c>
      <c r="E1828" s="7" t="s">
        <v>92</v>
      </c>
      <c r="F1828" s="50" t="s">
        <v>623</v>
      </c>
      <c r="G1828" s="6">
        <v>70</v>
      </c>
      <c r="H1828" s="14">
        <v>18.571428571428999</v>
      </c>
      <c r="I1828" s="3">
        <v>21.428571428571001</v>
      </c>
      <c r="J1828" s="3">
        <v>25.714285714286</v>
      </c>
      <c r="K1828" s="3">
        <v>18.571428571428999</v>
      </c>
      <c r="L1828" s="3">
        <v>1.4285714285710001</v>
      </c>
      <c r="M1828" s="3">
        <v>12.857142857143</v>
      </c>
      <c r="N1828" s="3">
        <v>1.4285714285710001</v>
      </c>
      <c r="O1828" s="13">
        <v>85.714285714286007</v>
      </c>
    </row>
    <row r="1829" spans="4:15" ht="39" x14ac:dyDescent="0.2">
      <c r="D1829" s="59"/>
      <c r="E1829" s="5" t="s">
        <v>93</v>
      </c>
      <c r="F1829" s="51" t="s">
        <v>623</v>
      </c>
      <c r="G1829" s="4">
        <v>430</v>
      </c>
      <c r="H1829" s="10">
        <v>13.953488372093</v>
      </c>
      <c r="I1829" s="1">
        <v>33.953488372092998</v>
      </c>
      <c r="J1829" s="1">
        <v>14.883720930233</v>
      </c>
      <c r="K1829" s="1">
        <v>15.348837209301999</v>
      </c>
      <c r="L1829" s="1">
        <v>3.0232558139529999</v>
      </c>
      <c r="M1829" s="1">
        <v>13.488372093023001</v>
      </c>
      <c r="N1829" s="1">
        <v>5.3488372093020002</v>
      </c>
      <c r="O1829" s="8">
        <v>81.162790697673998</v>
      </c>
    </row>
    <row r="1830" spans="4:15" ht="39" x14ac:dyDescent="0.2">
      <c r="D1830" s="59"/>
      <c r="E1830" s="5" t="s">
        <v>94</v>
      </c>
      <c r="F1830" s="51" t="s">
        <v>623</v>
      </c>
      <c r="G1830" s="4">
        <v>824</v>
      </c>
      <c r="H1830" s="10">
        <v>17.233009708737999</v>
      </c>
      <c r="I1830" s="1">
        <v>32.766990291261997</v>
      </c>
      <c r="J1830" s="1">
        <v>17.597087378641</v>
      </c>
      <c r="K1830" s="1">
        <v>12.985436893204</v>
      </c>
      <c r="L1830" s="1">
        <v>3.0339805825239998</v>
      </c>
      <c r="M1830" s="1">
        <v>11.893203883495</v>
      </c>
      <c r="N1830" s="1">
        <v>4.4902912621360001</v>
      </c>
      <c r="O1830" s="8">
        <v>83.616504854368998</v>
      </c>
    </row>
    <row r="1831" spans="4:15" ht="39" x14ac:dyDescent="0.2">
      <c r="D1831" s="59"/>
      <c r="E1831" s="5" t="s">
        <v>95</v>
      </c>
      <c r="F1831" s="51" t="s">
        <v>623</v>
      </c>
      <c r="G1831" s="4">
        <v>593</v>
      </c>
      <c r="H1831" s="10">
        <v>15.008431703204</v>
      </c>
      <c r="I1831" s="1">
        <v>32.715008431702998</v>
      </c>
      <c r="J1831" s="1">
        <v>16.526138279933001</v>
      </c>
      <c r="K1831" s="1">
        <v>13.659359190556</v>
      </c>
      <c r="L1831" s="1">
        <v>3.7099494097810002</v>
      </c>
      <c r="M1831" s="1">
        <v>13.322091062395</v>
      </c>
      <c r="N1831" s="1">
        <v>5.0590219224280002</v>
      </c>
      <c r="O1831" s="8">
        <v>81.618887015176995</v>
      </c>
    </row>
    <row r="1832" spans="4:15" ht="39" x14ac:dyDescent="0.2">
      <c r="D1832" s="59"/>
      <c r="E1832" s="5" t="s">
        <v>96</v>
      </c>
      <c r="F1832" s="51" t="s">
        <v>623</v>
      </c>
      <c r="G1832" s="4">
        <v>261</v>
      </c>
      <c r="H1832" s="10">
        <v>15.708812260536</v>
      </c>
      <c r="I1832" s="1">
        <v>31.417624521073002</v>
      </c>
      <c r="J1832" s="1">
        <v>11.494252873562999</v>
      </c>
      <c r="K1832" s="1">
        <v>14.942528735631999</v>
      </c>
      <c r="L1832" s="1">
        <v>4.9808429118769997</v>
      </c>
      <c r="M1832" s="1">
        <v>14.942528735631999</v>
      </c>
      <c r="N1832" s="1">
        <v>6.5134099616860004</v>
      </c>
      <c r="O1832" s="8">
        <v>78.544061302681996</v>
      </c>
    </row>
    <row r="1833" spans="4:15" ht="39" x14ac:dyDescent="0.2">
      <c r="D1833" s="59"/>
      <c r="E1833" s="5" t="s">
        <v>97</v>
      </c>
      <c r="F1833" s="51" t="s">
        <v>623</v>
      </c>
      <c r="G1833" s="4">
        <v>63</v>
      </c>
      <c r="H1833" s="10">
        <v>20.634920634920999</v>
      </c>
      <c r="I1833" s="1">
        <v>12.698412698413</v>
      </c>
      <c r="J1833" s="1">
        <v>20.634920634920999</v>
      </c>
      <c r="K1833" s="1">
        <v>20.634920634920999</v>
      </c>
      <c r="L1833" s="1">
        <v>4.7619047619049999</v>
      </c>
      <c r="M1833" s="1">
        <v>14.285714285714</v>
      </c>
      <c r="N1833" s="1">
        <v>6.3492063492059998</v>
      </c>
      <c r="O1833" s="8">
        <v>79.365079365078998</v>
      </c>
    </row>
    <row r="1834" spans="4:15" ht="39" x14ac:dyDescent="0.2">
      <c r="D1834" s="59"/>
      <c r="E1834" s="5" t="s">
        <v>98</v>
      </c>
      <c r="F1834" s="51" t="s">
        <v>623</v>
      </c>
      <c r="G1834" s="4">
        <v>345</v>
      </c>
      <c r="H1834" s="10">
        <v>13.333333333333</v>
      </c>
      <c r="I1834" s="1">
        <v>31.304347826087</v>
      </c>
      <c r="J1834" s="1">
        <v>17.391304347826001</v>
      </c>
      <c r="K1834" s="1">
        <v>15.942028985506999</v>
      </c>
      <c r="L1834" s="1">
        <v>4.3478260869570002</v>
      </c>
      <c r="M1834" s="1">
        <v>12.753623188405999</v>
      </c>
      <c r="N1834" s="1">
        <v>4.9275362318839999</v>
      </c>
      <c r="O1834" s="8">
        <v>82.318840579709999</v>
      </c>
    </row>
    <row r="1835" spans="4:15" ht="39" x14ac:dyDescent="0.2">
      <c r="D1835" s="59"/>
      <c r="E1835" s="5" t="s">
        <v>99</v>
      </c>
      <c r="F1835" s="51" t="s">
        <v>623</v>
      </c>
      <c r="G1835" s="4">
        <v>202</v>
      </c>
      <c r="H1835" s="10">
        <v>16.336633663366001</v>
      </c>
      <c r="I1835" s="1">
        <v>26.732673267327002</v>
      </c>
      <c r="J1835" s="1">
        <v>17.821782178218001</v>
      </c>
      <c r="K1835" s="1">
        <v>16.336633663366001</v>
      </c>
      <c r="L1835" s="1">
        <v>4.4554455445540002</v>
      </c>
      <c r="M1835" s="1">
        <v>13.366336633663</v>
      </c>
      <c r="N1835" s="1">
        <v>4.9504950495050002</v>
      </c>
      <c r="O1835" s="8">
        <v>81.683168316831996</v>
      </c>
    </row>
    <row r="1836" spans="4:15" x14ac:dyDescent="0.2">
      <c r="D1836" s="59"/>
      <c r="E1836" s="5" t="s">
        <v>100</v>
      </c>
      <c r="F1836" s="51" t="s">
        <v>623</v>
      </c>
      <c r="G1836" s="4">
        <v>143</v>
      </c>
      <c r="H1836" s="10">
        <v>18.181818181817999</v>
      </c>
      <c r="I1836" s="1">
        <v>33.566433566434</v>
      </c>
      <c r="J1836" s="1">
        <v>13.286713286713001</v>
      </c>
      <c r="K1836" s="1">
        <v>5.594405594406</v>
      </c>
      <c r="L1836" s="1">
        <v>3.4965034965030002</v>
      </c>
      <c r="M1836" s="1">
        <v>17.482517482517</v>
      </c>
      <c r="N1836" s="1">
        <v>8.3916083916080009</v>
      </c>
      <c r="O1836" s="8">
        <v>74.125874125874006</v>
      </c>
    </row>
    <row r="1837" spans="4:15" x14ac:dyDescent="0.2">
      <c r="D1837" s="59"/>
      <c r="E1837" s="5" t="s">
        <v>23</v>
      </c>
      <c r="F1837" s="51" t="s">
        <v>624</v>
      </c>
      <c r="G1837" s="4">
        <v>5</v>
      </c>
      <c r="H1837" s="10">
        <v>20</v>
      </c>
      <c r="I1837" s="1">
        <v>20</v>
      </c>
      <c r="J1837" s="1">
        <v>20</v>
      </c>
      <c r="K1837" s="1">
        <v>40</v>
      </c>
      <c r="L1837" s="2" t="s">
        <v>160</v>
      </c>
      <c r="M1837" s="2" t="s">
        <v>160</v>
      </c>
      <c r="N1837" s="2" t="s">
        <v>160</v>
      </c>
      <c r="O1837" s="8">
        <v>100</v>
      </c>
    </row>
    <row r="1838" spans="4:15" ht="26" x14ac:dyDescent="0.2">
      <c r="D1838" s="59"/>
      <c r="E1838" s="5" t="s">
        <v>101</v>
      </c>
      <c r="F1838" s="51" t="s">
        <v>623</v>
      </c>
      <c r="G1838" s="4">
        <v>883</v>
      </c>
      <c r="H1838" s="10">
        <v>16.647791619479001</v>
      </c>
      <c r="I1838" s="1">
        <v>32.842582106454998</v>
      </c>
      <c r="J1838" s="1">
        <v>17.100792751981999</v>
      </c>
      <c r="K1838" s="1">
        <v>13.250283125708</v>
      </c>
      <c r="L1838" s="1">
        <v>3.057757644394</v>
      </c>
      <c r="M1838" s="1">
        <v>12.344280860702</v>
      </c>
      <c r="N1838" s="1">
        <v>4.7565118912799997</v>
      </c>
      <c r="O1838" s="8">
        <v>82.899207248018001</v>
      </c>
    </row>
    <row r="1839" spans="4:15" ht="26" x14ac:dyDescent="0.2">
      <c r="D1839" s="59"/>
      <c r="E1839" s="5" t="s">
        <v>102</v>
      </c>
      <c r="F1839" s="51" t="s">
        <v>623</v>
      </c>
      <c r="G1839" s="4">
        <v>453</v>
      </c>
      <c r="H1839" s="10">
        <v>14.348785871964999</v>
      </c>
      <c r="I1839" s="1">
        <v>31.125827814569998</v>
      </c>
      <c r="J1839" s="1">
        <v>16.335540838852001</v>
      </c>
      <c r="K1839" s="1">
        <v>15.452538631347</v>
      </c>
      <c r="L1839" s="1">
        <v>4.4150110375280001</v>
      </c>
      <c r="M1839" s="1">
        <v>13.245033112583</v>
      </c>
      <c r="N1839" s="1">
        <v>5.0772626931570004</v>
      </c>
      <c r="O1839" s="8">
        <v>81.677704194260002</v>
      </c>
    </row>
    <row r="1840" spans="4:15" x14ac:dyDescent="0.2">
      <c r="D1840" s="58" t="s">
        <v>103</v>
      </c>
      <c r="E1840" s="7" t="s">
        <v>104</v>
      </c>
      <c r="F1840" s="50" t="s">
        <v>623</v>
      </c>
      <c r="G1840" s="6">
        <v>265</v>
      </c>
      <c r="H1840" s="14">
        <v>15.849056603774001</v>
      </c>
      <c r="I1840" s="3">
        <v>35.849056603774002</v>
      </c>
      <c r="J1840" s="3">
        <v>16.226415094339998</v>
      </c>
      <c r="K1840" s="3">
        <v>11.698113207546999</v>
      </c>
      <c r="L1840" s="3">
        <v>3.0188679245280001</v>
      </c>
      <c r="M1840" s="3">
        <v>10.943396226415</v>
      </c>
      <c r="N1840" s="3">
        <v>6.4150943396229998</v>
      </c>
      <c r="O1840" s="13">
        <v>82.641509433962</v>
      </c>
    </row>
    <row r="1841" spans="4:15" x14ac:dyDescent="0.2">
      <c r="D1841" s="59"/>
      <c r="E1841" s="5" t="s">
        <v>105</v>
      </c>
      <c r="F1841" s="51" t="s">
        <v>623</v>
      </c>
      <c r="G1841" s="4">
        <v>314</v>
      </c>
      <c r="H1841" s="10">
        <v>19.108280254777</v>
      </c>
      <c r="I1841" s="1">
        <v>31.210191082803</v>
      </c>
      <c r="J1841" s="1">
        <v>17.834394904459</v>
      </c>
      <c r="K1841" s="1">
        <v>11.783439490446</v>
      </c>
      <c r="L1841" s="1">
        <v>2.2292993630570002</v>
      </c>
      <c r="M1841" s="1">
        <v>14.012738853503</v>
      </c>
      <c r="N1841" s="1">
        <v>3.8216560509550002</v>
      </c>
      <c r="O1841" s="8">
        <v>82.165605095540997</v>
      </c>
    </row>
    <row r="1842" spans="4:15" x14ac:dyDescent="0.2">
      <c r="D1842" s="59"/>
      <c r="E1842" s="5" t="s">
        <v>106</v>
      </c>
      <c r="F1842" s="51" t="s">
        <v>623</v>
      </c>
      <c r="G1842" s="4">
        <v>333</v>
      </c>
      <c r="H1842" s="10">
        <v>15.015015015015001</v>
      </c>
      <c r="I1842" s="1">
        <v>32.432432432432002</v>
      </c>
      <c r="J1842" s="1">
        <v>17.417417417416999</v>
      </c>
      <c r="K1842" s="1">
        <v>12.912912912913001</v>
      </c>
      <c r="L1842" s="1">
        <v>2.7027027027030002</v>
      </c>
      <c r="M1842" s="1">
        <v>13.513513513514001</v>
      </c>
      <c r="N1842" s="1">
        <v>6.0060060060060003</v>
      </c>
      <c r="O1842" s="8">
        <v>80.480480480479997</v>
      </c>
    </row>
    <row r="1843" spans="4:15" x14ac:dyDescent="0.2">
      <c r="D1843" s="59"/>
      <c r="E1843" s="5" t="s">
        <v>107</v>
      </c>
      <c r="F1843" s="51" t="s">
        <v>623</v>
      </c>
      <c r="G1843" s="4">
        <v>108</v>
      </c>
      <c r="H1843" s="10">
        <v>17.592592592593</v>
      </c>
      <c r="I1843" s="1">
        <v>27.777777777777999</v>
      </c>
      <c r="J1843" s="1">
        <v>12.962962962962999</v>
      </c>
      <c r="K1843" s="1">
        <v>16.666666666666998</v>
      </c>
      <c r="L1843" s="1">
        <v>6.4814814814809996</v>
      </c>
      <c r="M1843" s="1">
        <v>14.814814814815</v>
      </c>
      <c r="N1843" s="1">
        <v>3.7037037037039999</v>
      </c>
      <c r="O1843" s="8">
        <v>81.481481481480998</v>
      </c>
    </row>
    <row r="1844" spans="4:15" x14ac:dyDescent="0.2">
      <c r="D1844" s="59"/>
      <c r="E1844" s="5" t="s">
        <v>108</v>
      </c>
      <c r="F1844" s="51" t="s">
        <v>624</v>
      </c>
      <c r="G1844" s="4">
        <v>21</v>
      </c>
      <c r="H1844" s="10">
        <v>14.285714285714</v>
      </c>
      <c r="I1844" s="1">
        <v>47.619047619047997</v>
      </c>
      <c r="J1844" s="1">
        <v>14.285714285714</v>
      </c>
      <c r="K1844" s="2" t="s">
        <v>160</v>
      </c>
      <c r="L1844" s="1">
        <v>9.5238095238099998</v>
      </c>
      <c r="M1844" s="1">
        <v>14.285714285714</v>
      </c>
      <c r="N1844" s="2" t="s">
        <v>160</v>
      </c>
      <c r="O1844" s="8">
        <v>85.714285714286007</v>
      </c>
    </row>
    <row r="1845" spans="4:15" x14ac:dyDescent="0.2">
      <c r="D1845" s="59"/>
      <c r="E1845" s="5" t="s">
        <v>23</v>
      </c>
      <c r="F1845" s="51" t="s">
        <v>624</v>
      </c>
      <c r="G1845" s="4">
        <v>2</v>
      </c>
      <c r="H1845" s="17" t="s">
        <v>160</v>
      </c>
      <c r="I1845" s="1">
        <v>50</v>
      </c>
      <c r="J1845" s="2" t="s">
        <v>160</v>
      </c>
      <c r="K1845" s="2" t="s">
        <v>160</v>
      </c>
      <c r="L1845" s="2" t="s">
        <v>160</v>
      </c>
      <c r="M1845" s="2" t="s">
        <v>160</v>
      </c>
      <c r="N1845" s="1">
        <v>50</v>
      </c>
      <c r="O1845" s="8">
        <v>50</v>
      </c>
    </row>
    <row r="1846" spans="4:15" x14ac:dyDescent="0.2">
      <c r="D1846" s="59"/>
      <c r="E1846" s="5" t="s">
        <v>109</v>
      </c>
      <c r="F1846" s="51" t="s">
        <v>623</v>
      </c>
      <c r="G1846" s="4">
        <v>579</v>
      </c>
      <c r="H1846" s="10">
        <v>17.616580310881002</v>
      </c>
      <c r="I1846" s="1">
        <v>33.333333333333002</v>
      </c>
      <c r="J1846" s="1">
        <v>17.098445595855001</v>
      </c>
      <c r="K1846" s="1">
        <v>11.744386873921</v>
      </c>
      <c r="L1846" s="1">
        <v>2.5906735751299999</v>
      </c>
      <c r="M1846" s="1">
        <v>12.607944732297</v>
      </c>
      <c r="N1846" s="1">
        <v>5.0086355785840002</v>
      </c>
      <c r="O1846" s="8">
        <v>82.383419689118995</v>
      </c>
    </row>
    <row r="1847" spans="4:15" x14ac:dyDescent="0.2">
      <c r="D1847" s="59"/>
      <c r="E1847" s="5" t="s">
        <v>110</v>
      </c>
      <c r="F1847" s="51" t="s">
        <v>623</v>
      </c>
      <c r="G1847" s="4">
        <v>129</v>
      </c>
      <c r="H1847" s="10">
        <v>17.054263565890999</v>
      </c>
      <c r="I1847" s="1">
        <v>31.007751937984001</v>
      </c>
      <c r="J1847" s="1">
        <v>13.178294573643001</v>
      </c>
      <c r="K1847" s="1">
        <v>13.953488372093</v>
      </c>
      <c r="L1847" s="1">
        <v>6.9767441860470001</v>
      </c>
      <c r="M1847" s="1">
        <v>14.728682170542999</v>
      </c>
      <c r="N1847" s="1">
        <v>3.1007751937979999</v>
      </c>
      <c r="O1847" s="8">
        <v>82.170542635659004</v>
      </c>
    </row>
    <row r="1848" spans="4:15" x14ac:dyDescent="0.2">
      <c r="D1848" s="58" t="s">
        <v>111</v>
      </c>
      <c r="E1848" s="7" t="s">
        <v>112</v>
      </c>
      <c r="F1848" s="50" t="s">
        <v>623</v>
      </c>
      <c r="G1848" s="6">
        <v>192</v>
      </c>
      <c r="H1848" s="14">
        <v>20.833333333333002</v>
      </c>
      <c r="I1848" s="3">
        <v>31.25</v>
      </c>
      <c r="J1848" s="3">
        <v>13.541666666667</v>
      </c>
      <c r="K1848" s="3">
        <v>10.416666666667</v>
      </c>
      <c r="L1848" s="3">
        <v>2.083333333333</v>
      </c>
      <c r="M1848" s="3">
        <v>17.1875</v>
      </c>
      <c r="N1848" s="3">
        <v>4.6875</v>
      </c>
      <c r="O1848" s="13">
        <v>78.125</v>
      </c>
    </row>
    <row r="1849" spans="4:15" ht="26" x14ac:dyDescent="0.2">
      <c r="D1849" s="59"/>
      <c r="E1849" s="5" t="s">
        <v>113</v>
      </c>
      <c r="F1849" s="51" t="s">
        <v>623</v>
      </c>
      <c r="G1849" s="4">
        <v>149</v>
      </c>
      <c r="H1849" s="10">
        <v>15.436241610738</v>
      </c>
      <c r="I1849" s="1">
        <v>26.845637583893001</v>
      </c>
      <c r="J1849" s="1">
        <v>17.449664429529999</v>
      </c>
      <c r="K1849" s="1">
        <v>14.765100671141001</v>
      </c>
      <c r="L1849" s="1">
        <v>4.6979865771810001</v>
      </c>
      <c r="M1849" s="1">
        <v>15.436241610738</v>
      </c>
      <c r="N1849" s="1">
        <v>5.3691275167789998</v>
      </c>
      <c r="O1849" s="8">
        <v>79.194630872483003</v>
      </c>
    </row>
    <row r="1850" spans="4:15" x14ac:dyDescent="0.2">
      <c r="D1850" s="59"/>
      <c r="E1850" s="5" t="s">
        <v>114</v>
      </c>
      <c r="F1850" s="51" t="s">
        <v>623</v>
      </c>
      <c r="G1850" s="4">
        <v>530</v>
      </c>
      <c r="H1850" s="10">
        <v>14.716981132075</v>
      </c>
      <c r="I1850" s="1">
        <v>34.150943396225998</v>
      </c>
      <c r="J1850" s="1">
        <v>16.226415094339998</v>
      </c>
      <c r="K1850" s="1">
        <v>13.77358490566</v>
      </c>
      <c r="L1850" s="1">
        <v>3.5849056603770002</v>
      </c>
      <c r="M1850" s="1">
        <v>13.584905660377</v>
      </c>
      <c r="N1850" s="1">
        <v>3.9622641509430001</v>
      </c>
      <c r="O1850" s="8">
        <v>82.452830188679002</v>
      </c>
    </row>
    <row r="1851" spans="4:15" x14ac:dyDescent="0.2">
      <c r="D1851" s="59"/>
      <c r="E1851" s="5" t="s">
        <v>115</v>
      </c>
      <c r="F1851" s="51" t="s">
        <v>623</v>
      </c>
      <c r="G1851" s="4">
        <v>225</v>
      </c>
      <c r="H1851" s="10">
        <v>16.888888888888999</v>
      </c>
      <c r="I1851" s="1">
        <v>32.888888888888999</v>
      </c>
      <c r="J1851" s="1">
        <v>15.111111111111001</v>
      </c>
      <c r="K1851" s="1">
        <v>11.111111111111001</v>
      </c>
      <c r="L1851" s="1">
        <v>3.5555555555559999</v>
      </c>
      <c r="M1851" s="1">
        <v>15.111111111111001</v>
      </c>
      <c r="N1851" s="1">
        <v>5.333333333333</v>
      </c>
      <c r="O1851" s="8">
        <v>79.555555555555998</v>
      </c>
    </row>
    <row r="1852" spans="4:15" x14ac:dyDescent="0.2">
      <c r="D1852" s="59"/>
      <c r="E1852" s="5" t="s">
        <v>116</v>
      </c>
      <c r="F1852" s="51" t="s">
        <v>623</v>
      </c>
      <c r="G1852" s="4">
        <v>467</v>
      </c>
      <c r="H1852" s="10">
        <v>15.845824411135</v>
      </c>
      <c r="I1852" s="1">
        <v>33.618843683084002</v>
      </c>
      <c r="J1852" s="1">
        <v>19.057815845823999</v>
      </c>
      <c r="K1852" s="1">
        <v>14.775160599572001</v>
      </c>
      <c r="L1852" s="1">
        <v>3.2119914346899998</v>
      </c>
      <c r="M1852" s="1">
        <v>8.9935760171309997</v>
      </c>
      <c r="N1852" s="1">
        <v>4.4967880085649998</v>
      </c>
      <c r="O1852" s="8">
        <v>86.509635974304004</v>
      </c>
    </row>
    <row r="1853" spans="4:15" ht="26" x14ac:dyDescent="0.2">
      <c r="D1853" s="59"/>
      <c r="E1853" s="5" t="s">
        <v>117</v>
      </c>
      <c r="F1853" s="51" t="s">
        <v>623</v>
      </c>
      <c r="G1853" s="4">
        <v>732</v>
      </c>
      <c r="H1853" s="10">
        <v>20.628415300545999</v>
      </c>
      <c r="I1853" s="1">
        <v>40.983606557377001</v>
      </c>
      <c r="J1853" s="1">
        <v>19.808743169399001</v>
      </c>
      <c r="K1853" s="1">
        <v>12.704918032787001</v>
      </c>
      <c r="L1853" s="1">
        <v>1.502732240437</v>
      </c>
      <c r="M1853" s="1">
        <v>1.502732240437</v>
      </c>
      <c r="N1853" s="1">
        <v>2.8688524590159998</v>
      </c>
      <c r="O1853" s="8">
        <v>95.628415300545996</v>
      </c>
    </row>
    <row r="1854" spans="4:15" ht="26" x14ac:dyDescent="0.2">
      <c r="D1854" s="59"/>
      <c r="E1854" s="5" t="s">
        <v>118</v>
      </c>
      <c r="F1854" s="51" t="s">
        <v>623</v>
      </c>
      <c r="G1854" s="4">
        <v>662</v>
      </c>
      <c r="H1854" s="10">
        <v>16.465256797582999</v>
      </c>
      <c r="I1854" s="1">
        <v>33.232628398792002</v>
      </c>
      <c r="J1854" s="1">
        <v>16.465256797582999</v>
      </c>
      <c r="K1854" s="1">
        <v>11.782477341390001</v>
      </c>
      <c r="L1854" s="1">
        <v>3.3232628398789998</v>
      </c>
      <c r="M1854" s="1">
        <v>13.595166163142</v>
      </c>
      <c r="N1854" s="1">
        <v>5.1359516616310001</v>
      </c>
      <c r="O1854" s="8">
        <v>81.268882175227006</v>
      </c>
    </row>
    <row r="1855" spans="4:15" ht="26" x14ac:dyDescent="0.2">
      <c r="D1855" s="59"/>
      <c r="E1855" s="5" t="s">
        <v>119</v>
      </c>
      <c r="F1855" s="51" t="s">
        <v>623</v>
      </c>
      <c r="G1855" s="4">
        <v>471</v>
      </c>
      <c r="H1855" s="10">
        <v>18.683651804671001</v>
      </c>
      <c r="I1855" s="1">
        <v>33.545647558386001</v>
      </c>
      <c r="J1855" s="1">
        <v>16.348195329087002</v>
      </c>
      <c r="K1855" s="1">
        <v>11.677282377918999</v>
      </c>
      <c r="L1855" s="1">
        <v>1.9108280254779999</v>
      </c>
      <c r="M1855" s="1">
        <v>13.375796178344</v>
      </c>
      <c r="N1855" s="1">
        <v>4.4585987261150004</v>
      </c>
      <c r="O1855" s="8">
        <v>82.165605095540997</v>
      </c>
    </row>
    <row r="1856" spans="4:15" ht="26" x14ac:dyDescent="0.2">
      <c r="D1856" s="59"/>
      <c r="E1856" s="5" t="s">
        <v>120</v>
      </c>
      <c r="F1856" s="51" t="s">
        <v>623</v>
      </c>
      <c r="G1856" s="4">
        <v>165</v>
      </c>
      <c r="H1856" s="10">
        <v>20</v>
      </c>
      <c r="I1856" s="1">
        <v>42.424242424242003</v>
      </c>
      <c r="J1856" s="1">
        <v>8.4848484848479995</v>
      </c>
      <c r="K1856" s="1">
        <v>10.303030303030001</v>
      </c>
      <c r="L1856" s="1">
        <v>4.8484848484849996</v>
      </c>
      <c r="M1856" s="1">
        <v>10.303030303030001</v>
      </c>
      <c r="N1856" s="1">
        <v>3.636363636364</v>
      </c>
      <c r="O1856" s="8">
        <v>86.060606060606005</v>
      </c>
    </row>
    <row r="1857" spans="4:15" x14ac:dyDescent="0.2">
      <c r="D1857" s="59"/>
      <c r="E1857" s="5" t="s">
        <v>121</v>
      </c>
      <c r="F1857" s="51" t="s">
        <v>623</v>
      </c>
      <c r="G1857" s="4">
        <v>553</v>
      </c>
      <c r="H1857" s="10">
        <v>14.828209764919</v>
      </c>
      <c r="I1857" s="1">
        <v>34.358047016275002</v>
      </c>
      <c r="J1857" s="1">
        <v>18.625678119349001</v>
      </c>
      <c r="K1857" s="1">
        <v>12.296564195298</v>
      </c>
      <c r="L1857" s="1">
        <v>2.169981916817</v>
      </c>
      <c r="M1857" s="1">
        <v>13.381555153707</v>
      </c>
      <c r="N1857" s="1">
        <v>4.3399638336350002</v>
      </c>
      <c r="O1857" s="8">
        <v>82.278481012658006</v>
      </c>
    </row>
    <row r="1858" spans="4:15" x14ac:dyDescent="0.2">
      <c r="D1858" s="59"/>
      <c r="E1858" s="5" t="s">
        <v>122</v>
      </c>
      <c r="F1858" s="51" t="s">
        <v>623</v>
      </c>
      <c r="G1858" s="4">
        <v>471</v>
      </c>
      <c r="H1858" s="10">
        <v>15.498938428875</v>
      </c>
      <c r="I1858" s="1">
        <v>33.757961783439001</v>
      </c>
      <c r="J1858" s="1">
        <v>17.622080679406</v>
      </c>
      <c r="K1858" s="1">
        <v>13.163481953291001</v>
      </c>
      <c r="L1858" s="1">
        <v>3.184713375796</v>
      </c>
      <c r="M1858" s="1">
        <v>11.889596602972</v>
      </c>
      <c r="N1858" s="1">
        <v>4.8832271762210002</v>
      </c>
      <c r="O1858" s="8">
        <v>83.227176220806996</v>
      </c>
    </row>
    <row r="1859" spans="4:15" x14ac:dyDescent="0.2">
      <c r="D1859" s="59"/>
      <c r="E1859" s="5" t="s">
        <v>123</v>
      </c>
      <c r="F1859" s="51" t="s">
        <v>623</v>
      </c>
      <c r="G1859" s="4">
        <v>275</v>
      </c>
      <c r="H1859" s="10">
        <v>16.363636363636001</v>
      </c>
      <c r="I1859" s="1">
        <v>31.636363636363999</v>
      </c>
      <c r="J1859" s="1">
        <v>22.545454545455001</v>
      </c>
      <c r="K1859" s="1">
        <v>12.727272727273</v>
      </c>
      <c r="L1859" s="1">
        <v>1.4545454545450001</v>
      </c>
      <c r="M1859" s="1">
        <v>12.363636363635999</v>
      </c>
      <c r="N1859" s="1">
        <v>2.9090909090910002</v>
      </c>
      <c r="O1859" s="8">
        <v>84.727272727273004</v>
      </c>
    </row>
    <row r="1860" spans="4:15" x14ac:dyDescent="0.2">
      <c r="D1860" s="59"/>
      <c r="E1860" s="5" t="s">
        <v>124</v>
      </c>
      <c r="F1860" s="51" t="s">
        <v>623</v>
      </c>
      <c r="G1860" s="4">
        <v>647</v>
      </c>
      <c r="H1860" s="10">
        <v>17.001545595054001</v>
      </c>
      <c r="I1860" s="1">
        <v>31.530139103555001</v>
      </c>
      <c r="J1860" s="1">
        <v>18.547140649149998</v>
      </c>
      <c r="K1860" s="1">
        <v>12.055641421947</v>
      </c>
      <c r="L1860" s="1">
        <v>1.854714064915</v>
      </c>
      <c r="M1860" s="1">
        <v>14.683153013909999</v>
      </c>
      <c r="N1860" s="1">
        <v>4.3276661514679997</v>
      </c>
      <c r="O1860" s="8">
        <v>80.989180834620996</v>
      </c>
    </row>
    <row r="1861" spans="4:15" x14ac:dyDescent="0.2">
      <c r="D1861" s="59"/>
      <c r="E1861" s="5" t="s">
        <v>125</v>
      </c>
      <c r="F1861" s="51" t="s">
        <v>623</v>
      </c>
      <c r="G1861" s="4">
        <v>249</v>
      </c>
      <c r="H1861" s="10">
        <v>22.088353413655</v>
      </c>
      <c r="I1861" s="1">
        <v>38.152610441767003</v>
      </c>
      <c r="J1861" s="1">
        <v>13.654618473896001</v>
      </c>
      <c r="K1861" s="1">
        <v>11.244979919679</v>
      </c>
      <c r="L1861" s="1">
        <v>1.6064257028110001</v>
      </c>
      <c r="M1861" s="1">
        <v>9.638554216867</v>
      </c>
      <c r="N1861" s="1">
        <v>3.6144578313250002</v>
      </c>
      <c r="O1861" s="8">
        <v>86.746987951807</v>
      </c>
    </row>
    <row r="1862" spans="4:15" x14ac:dyDescent="0.2">
      <c r="D1862" s="59"/>
      <c r="E1862" s="5" t="s">
        <v>126</v>
      </c>
      <c r="F1862" s="51" t="s">
        <v>623</v>
      </c>
      <c r="G1862" s="4">
        <v>279</v>
      </c>
      <c r="H1862" s="10">
        <v>17.562724014337</v>
      </c>
      <c r="I1862" s="1">
        <v>35.483870967742</v>
      </c>
      <c r="J1862" s="1">
        <v>15.053763440859999</v>
      </c>
      <c r="K1862" s="1">
        <v>11.469534050179</v>
      </c>
      <c r="L1862" s="1">
        <v>2.1505376344089999</v>
      </c>
      <c r="M1862" s="1">
        <v>11.827956989246999</v>
      </c>
      <c r="N1862" s="1">
        <v>6.4516129032259997</v>
      </c>
      <c r="O1862" s="8">
        <v>81.720430107526994</v>
      </c>
    </row>
    <row r="1863" spans="4:15" ht="26" x14ac:dyDescent="0.2">
      <c r="D1863" s="59"/>
      <c r="E1863" s="5" t="s">
        <v>127</v>
      </c>
      <c r="F1863" s="51" t="s">
        <v>623</v>
      </c>
      <c r="G1863" s="4">
        <v>195</v>
      </c>
      <c r="H1863" s="10">
        <v>22.564102564102999</v>
      </c>
      <c r="I1863" s="1">
        <v>29.230769230768999</v>
      </c>
      <c r="J1863" s="1">
        <v>15.897435897436001</v>
      </c>
      <c r="K1863" s="1">
        <v>8.7179487179489996</v>
      </c>
      <c r="L1863" s="1">
        <v>3.5897435897440002</v>
      </c>
      <c r="M1863" s="1">
        <v>14.358974358974001</v>
      </c>
      <c r="N1863" s="1">
        <v>5.6410256410260002</v>
      </c>
      <c r="O1863" s="8">
        <v>80</v>
      </c>
    </row>
    <row r="1864" spans="4:15" x14ac:dyDescent="0.2">
      <c r="D1864" s="59"/>
      <c r="E1864" s="5" t="s">
        <v>36</v>
      </c>
      <c r="F1864" s="51" t="s">
        <v>624</v>
      </c>
      <c r="G1864" s="4">
        <v>24</v>
      </c>
      <c r="H1864" s="10">
        <v>8.333333333333</v>
      </c>
      <c r="I1864" s="1">
        <v>20.833333333333002</v>
      </c>
      <c r="J1864" s="1">
        <v>12.5</v>
      </c>
      <c r="K1864" s="1">
        <v>20.833333333333002</v>
      </c>
      <c r="L1864" s="1">
        <v>8.333333333333</v>
      </c>
      <c r="M1864" s="1">
        <v>16.666666666666998</v>
      </c>
      <c r="N1864" s="1">
        <v>12.5</v>
      </c>
      <c r="O1864" s="8">
        <v>70.833333333333002</v>
      </c>
    </row>
    <row r="1865" spans="4:15" x14ac:dyDescent="0.2">
      <c r="D1865" s="59"/>
      <c r="E1865" s="5" t="s">
        <v>128</v>
      </c>
      <c r="F1865" s="51" t="s">
        <v>624</v>
      </c>
      <c r="G1865" s="4">
        <v>14</v>
      </c>
      <c r="H1865" s="10">
        <v>14.285714285714</v>
      </c>
      <c r="I1865" s="1">
        <v>35.714285714286</v>
      </c>
      <c r="J1865" s="1">
        <v>21.428571428571001</v>
      </c>
      <c r="K1865" s="1">
        <v>7.1428571428570002</v>
      </c>
      <c r="L1865" s="1">
        <v>7.1428571428570002</v>
      </c>
      <c r="M1865" s="1">
        <v>14.285714285714</v>
      </c>
      <c r="N1865" s="2" t="s">
        <v>160</v>
      </c>
      <c r="O1865" s="8">
        <v>85.714285714286007</v>
      </c>
    </row>
    <row r="1866" spans="4:15" x14ac:dyDescent="0.2">
      <c r="D1866" s="59"/>
      <c r="E1866" s="5" t="s">
        <v>23</v>
      </c>
      <c r="F1866" s="51" t="s">
        <v>624</v>
      </c>
      <c r="G1866" s="4">
        <v>4</v>
      </c>
      <c r="H1866" s="17" t="s">
        <v>160</v>
      </c>
      <c r="I1866" s="1">
        <v>25</v>
      </c>
      <c r="J1866" s="1">
        <v>25</v>
      </c>
      <c r="K1866" s="1">
        <v>25</v>
      </c>
      <c r="L1866" s="2" t="s">
        <v>160</v>
      </c>
      <c r="M1866" s="2" t="s">
        <v>160</v>
      </c>
      <c r="N1866" s="1">
        <v>25</v>
      </c>
      <c r="O1866" s="8">
        <v>75</v>
      </c>
    </row>
    <row r="1867" spans="4:15" x14ac:dyDescent="0.2">
      <c r="D1867" s="58" t="s">
        <v>129</v>
      </c>
      <c r="E1867" s="7" t="s">
        <v>130</v>
      </c>
      <c r="F1867" s="50" t="s">
        <v>623</v>
      </c>
      <c r="G1867" s="6">
        <v>544</v>
      </c>
      <c r="H1867" s="14">
        <v>18.014705882352999</v>
      </c>
      <c r="I1867" s="3">
        <v>34.191176470587997</v>
      </c>
      <c r="J1867" s="3">
        <v>15.257352941176</v>
      </c>
      <c r="K1867" s="3">
        <v>11.029411764705999</v>
      </c>
      <c r="L1867" s="3">
        <v>2.5735294117650001</v>
      </c>
      <c r="M1867" s="3">
        <v>13.602941176471001</v>
      </c>
      <c r="N1867" s="3">
        <v>5.3308823529409999</v>
      </c>
      <c r="O1867" s="13">
        <v>81.066176470588005</v>
      </c>
    </row>
    <row r="1868" spans="4:15" x14ac:dyDescent="0.2">
      <c r="D1868" s="59"/>
      <c r="E1868" s="5" t="s">
        <v>131</v>
      </c>
      <c r="F1868" s="51" t="s">
        <v>623</v>
      </c>
      <c r="G1868" s="4">
        <v>411</v>
      </c>
      <c r="H1868" s="10">
        <v>15.328467153285001</v>
      </c>
      <c r="I1868" s="1">
        <v>33.0900243309</v>
      </c>
      <c r="J1868" s="1">
        <v>18.004866180049</v>
      </c>
      <c r="K1868" s="1">
        <v>14.111922141119001</v>
      </c>
      <c r="L1868" s="1">
        <v>2.9197080291969999</v>
      </c>
      <c r="M1868" s="1">
        <v>12.165450121655001</v>
      </c>
      <c r="N1868" s="1">
        <v>4.3795620437959997</v>
      </c>
      <c r="O1868" s="8">
        <v>83.454987834549996</v>
      </c>
    </row>
    <row r="1869" spans="4:15" x14ac:dyDescent="0.2">
      <c r="D1869" s="59"/>
      <c r="E1869" s="5" t="s">
        <v>132</v>
      </c>
      <c r="F1869" s="51" t="s">
        <v>623</v>
      </c>
      <c r="G1869" s="4">
        <v>65</v>
      </c>
      <c r="H1869" s="10">
        <v>13.846153846153999</v>
      </c>
      <c r="I1869" s="1">
        <v>20</v>
      </c>
      <c r="J1869" s="1">
        <v>18.461538461538002</v>
      </c>
      <c r="K1869" s="1">
        <v>15.384615384615</v>
      </c>
      <c r="L1869" s="1">
        <v>9.2307692307690008</v>
      </c>
      <c r="M1869" s="1">
        <v>12.307692307691999</v>
      </c>
      <c r="N1869" s="1">
        <v>10.769230769230999</v>
      </c>
      <c r="O1869" s="8">
        <v>76.923076923077005</v>
      </c>
    </row>
    <row r="1870" spans="4:15" x14ac:dyDescent="0.2">
      <c r="D1870" s="59"/>
      <c r="E1870" s="5" t="s">
        <v>133</v>
      </c>
      <c r="F1870" s="51" t="s">
        <v>624</v>
      </c>
      <c r="G1870" s="4">
        <v>21</v>
      </c>
      <c r="H1870" s="10">
        <v>19.047619047619001</v>
      </c>
      <c r="I1870" s="1">
        <v>23.809523809523998</v>
      </c>
      <c r="J1870" s="1">
        <v>23.809523809523998</v>
      </c>
      <c r="K1870" s="1">
        <v>4.7619047619049999</v>
      </c>
      <c r="L1870" s="1">
        <v>4.7619047619049999</v>
      </c>
      <c r="M1870" s="1">
        <v>23.809523809523998</v>
      </c>
      <c r="N1870" s="2" t="s">
        <v>160</v>
      </c>
      <c r="O1870" s="8">
        <v>76.190476190476005</v>
      </c>
    </row>
    <row r="1871" spans="4:15" x14ac:dyDescent="0.2">
      <c r="D1871" s="59"/>
      <c r="E1871" s="5" t="s">
        <v>23</v>
      </c>
      <c r="F1871" s="51" t="s">
        <v>624</v>
      </c>
      <c r="G1871" s="4">
        <v>2</v>
      </c>
      <c r="H1871" s="17" t="s">
        <v>160</v>
      </c>
      <c r="I1871" s="1">
        <v>100</v>
      </c>
      <c r="J1871" s="2" t="s">
        <v>160</v>
      </c>
      <c r="K1871" s="2" t="s">
        <v>160</v>
      </c>
      <c r="L1871" s="2" t="s">
        <v>160</v>
      </c>
      <c r="M1871" s="2" t="s">
        <v>160</v>
      </c>
      <c r="N1871" s="2" t="s">
        <v>160</v>
      </c>
      <c r="O1871" s="8">
        <v>100</v>
      </c>
    </row>
    <row r="1872" spans="4:15" x14ac:dyDescent="0.2">
      <c r="D1872" s="59"/>
      <c r="E1872" s="5" t="s">
        <v>134</v>
      </c>
      <c r="F1872" s="51" t="s">
        <v>623</v>
      </c>
      <c r="G1872" s="4">
        <v>955</v>
      </c>
      <c r="H1872" s="10">
        <v>16.858638743455</v>
      </c>
      <c r="I1872" s="1">
        <v>33.717277486911001</v>
      </c>
      <c r="J1872" s="1">
        <v>16.439790575916</v>
      </c>
      <c r="K1872" s="1">
        <v>12.356020942408</v>
      </c>
      <c r="L1872" s="1">
        <v>2.722513089005</v>
      </c>
      <c r="M1872" s="1">
        <v>12.984293193717001</v>
      </c>
      <c r="N1872" s="1">
        <v>4.9214659685860003</v>
      </c>
      <c r="O1872" s="8">
        <v>82.094240837696006</v>
      </c>
    </row>
    <row r="1873" spans="4:15" x14ac:dyDescent="0.2">
      <c r="D1873" s="59"/>
      <c r="E1873" s="5" t="s">
        <v>135</v>
      </c>
      <c r="F1873" s="51" t="s">
        <v>623</v>
      </c>
      <c r="G1873" s="4">
        <v>86</v>
      </c>
      <c r="H1873" s="10">
        <v>15.116279069767</v>
      </c>
      <c r="I1873" s="1">
        <v>20.930232558139998</v>
      </c>
      <c r="J1873" s="1">
        <v>19.767441860464999</v>
      </c>
      <c r="K1873" s="1">
        <v>12.790697674419</v>
      </c>
      <c r="L1873" s="1">
        <v>8.1395348837209998</v>
      </c>
      <c r="M1873" s="1">
        <v>15.116279069767</v>
      </c>
      <c r="N1873" s="1">
        <v>8.1395348837209998</v>
      </c>
      <c r="O1873" s="8">
        <v>76.744186046511999</v>
      </c>
    </row>
    <row r="1874" spans="4:15" x14ac:dyDescent="0.2">
      <c r="D1874" s="58" t="s">
        <v>136</v>
      </c>
      <c r="E1874" s="7" t="s">
        <v>137</v>
      </c>
      <c r="F1874" s="50" t="s">
        <v>623</v>
      </c>
      <c r="G1874" s="6">
        <v>421</v>
      </c>
      <c r="H1874" s="14">
        <v>16.627078384798001</v>
      </c>
      <c r="I1874" s="3">
        <v>28.741092636579999</v>
      </c>
      <c r="J1874" s="3">
        <v>15.676959619951999</v>
      </c>
      <c r="K1874" s="3">
        <v>16.627078384798001</v>
      </c>
      <c r="L1874" s="3">
        <v>3.5629453681709999</v>
      </c>
      <c r="M1874" s="3">
        <v>14.014251781473</v>
      </c>
      <c r="N1874" s="3">
        <v>4.7505938242279999</v>
      </c>
      <c r="O1874" s="13">
        <v>81.235154394299002</v>
      </c>
    </row>
    <row r="1875" spans="4:15" x14ac:dyDescent="0.2">
      <c r="D1875" s="59"/>
      <c r="E1875" s="5" t="s">
        <v>138</v>
      </c>
      <c r="F1875" s="51" t="s">
        <v>623</v>
      </c>
      <c r="G1875" s="4">
        <v>362</v>
      </c>
      <c r="H1875" s="10">
        <v>19.337016574585999</v>
      </c>
      <c r="I1875" s="1">
        <v>33.701657458564</v>
      </c>
      <c r="J1875" s="1">
        <v>16.298342541436</v>
      </c>
      <c r="K1875" s="1">
        <v>10.220994475137999</v>
      </c>
      <c r="L1875" s="1">
        <v>3.867403314917</v>
      </c>
      <c r="M1875" s="1">
        <v>12.430939226519</v>
      </c>
      <c r="N1875" s="1">
        <v>4.1436464088399996</v>
      </c>
      <c r="O1875" s="8">
        <v>83.425414364641</v>
      </c>
    </row>
    <row r="1876" spans="4:15" x14ac:dyDescent="0.2">
      <c r="D1876" s="59"/>
      <c r="E1876" s="5" t="s">
        <v>139</v>
      </c>
      <c r="F1876" s="51" t="s">
        <v>623</v>
      </c>
      <c r="G1876" s="4">
        <v>175</v>
      </c>
      <c r="H1876" s="10">
        <v>13.142857142857</v>
      </c>
      <c r="I1876" s="1">
        <v>39.428571428570997</v>
      </c>
      <c r="J1876" s="1">
        <v>18.285714285714</v>
      </c>
      <c r="K1876" s="1">
        <v>7.4285714285709998</v>
      </c>
      <c r="L1876" s="1">
        <v>1.714285714286</v>
      </c>
      <c r="M1876" s="1">
        <v>13.142857142857</v>
      </c>
      <c r="N1876" s="1">
        <v>6.8571428571429998</v>
      </c>
      <c r="O1876" s="8">
        <v>80</v>
      </c>
    </row>
    <row r="1877" spans="4:15" x14ac:dyDescent="0.2">
      <c r="D1877" s="59"/>
      <c r="E1877" s="5" t="s">
        <v>128</v>
      </c>
      <c r="F1877" s="51" t="s">
        <v>623</v>
      </c>
      <c r="G1877" s="4">
        <v>60</v>
      </c>
      <c r="H1877" s="10">
        <v>13.333333333333</v>
      </c>
      <c r="I1877" s="1">
        <v>33.333333333333002</v>
      </c>
      <c r="J1877" s="1">
        <v>25</v>
      </c>
      <c r="K1877" s="1">
        <v>11.666666666667</v>
      </c>
      <c r="L1877" s="1">
        <v>1.666666666667</v>
      </c>
      <c r="M1877" s="1">
        <v>6.666666666667</v>
      </c>
      <c r="N1877" s="1">
        <v>8.333333333333</v>
      </c>
      <c r="O1877" s="8">
        <v>85</v>
      </c>
    </row>
    <row r="1878" spans="4:15" x14ac:dyDescent="0.2">
      <c r="D1878" s="59"/>
      <c r="E1878" s="5" t="s">
        <v>23</v>
      </c>
      <c r="F1878" s="51" t="s">
        <v>624</v>
      </c>
      <c r="G1878" s="4">
        <v>25</v>
      </c>
      <c r="H1878" s="10">
        <v>12</v>
      </c>
      <c r="I1878" s="1">
        <v>40</v>
      </c>
      <c r="J1878" s="1">
        <v>8</v>
      </c>
      <c r="K1878" s="1">
        <v>8</v>
      </c>
      <c r="L1878" s="2" t="s">
        <v>160</v>
      </c>
      <c r="M1878" s="1">
        <v>24</v>
      </c>
      <c r="N1878" s="1">
        <v>8</v>
      </c>
      <c r="O1878" s="8">
        <v>68</v>
      </c>
    </row>
    <row r="1879" spans="4:15" ht="26" x14ac:dyDescent="0.2">
      <c r="D1879" s="58" t="s">
        <v>140</v>
      </c>
      <c r="E1879" s="7" t="s">
        <v>141</v>
      </c>
      <c r="F1879" s="50" t="s">
        <v>624</v>
      </c>
      <c r="G1879" s="6">
        <v>12</v>
      </c>
      <c r="H1879" s="14">
        <v>16.666666666666998</v>
      </c>
      <c r="I1879" s="3">
        <v>8.333333333333</v>
      </c>
      <c r="J1879" s="3">
        <v>8.333333333333</v>
      </c>
      <c r="K1879" s="3">
        <v>8.333333333333</v>
      </c>
      <c r="L1879" s="3">
        <v>8.333333333333</v>
      </c>
      <c r="M1879" s="3">
        <v>25</v>
      </c>
      <c r="N1879" s="3">
        <v>25</v>
      </c>
      <c r="O1879" s="13">
        <v>50</v>
      </c>
    </row>
    <row r="1880" spans="4:15" ht="26" x14ac:dyDescent="0.2">
      <c r="D1880" s="59"/>
      <c r="E1880" s="5" t="s">
        <v>142</v>
      </c>
      <c r="F1880" s="51" t="s">
        <v>623</v>
      </c>
      <c r="G1880" s="4">
        <v>87</v>
      </c>
      <c r="H1880" s="10">
        <v>14.942528735631999</v>
      </c>
      <c r="I1880" s="1">
        <v>29.885057471263998</v>
      </c>
      <c r="J1880" s="1">
        <v>13.793103448276</v>
      </c>
      <c r="K1880" s="1">
        <v>18.390804597700999</v>
      </c>
      <c r="L1880" s="1">
        <v>3.4482758620689999</v>
      </c>
      <c r="M1880" s="1">
        <v>16.091954022989</v>
      </c>
      <c r="N1880" s="1">
        <v>3.4482758620689999</v>
      </c>
      <c r="O1880" s="8">
        <v>80.459770114942998</v>
      </c>
    </row>
    <row r="1881" spans="4:15" ht="26" x14ac:dyDescent="0.2">
      <c r="D1881" s="59"/>
      <c r="E1881" s="5" t="s">
        <v>143</v>
      </c>
      <c r="F1881" s="51" t="s">
        <v>623</v>
      </c>
      <c r="G1881" s="4">
        <v>67</v>
      </c>
      <c r="H1881" s="10">
        <v>17.910447761194</v>
      </c>
      <c r="I1881" s="1">
        <v>35.820895522388</v>
      </c>
      <c r="J1881" s="1">
        <v>16.417910447760999</v>
      </c>
      <c r="K1881" s="1">
        <v>11.940298507463</v>
      </c>
      <c r="L1881" s="1">
        <v>2.985074626866</v>
      </c>
      <c r="M1881" s="1">
        <v>10.447761194030001</v>
      </c>
      <c r="N1881" s="1">
        <v>4.477611940299</v>
      </c>
      <c r="O1881" s="8">
        <v>85.074626865672002</v>
      </c>
    </row>
    <row r="1882" spans="4:15" ht="26" x14ac:dyDescent="0.2">
      <c r="D1882" s="59"/>
      <c r="E1882" s="5" t="s">
        <v>144</v>
      </c>
      <c r="F1882" s="51" t="s">
        <v>623</v>
      </c>
      <c r="G1882" s="4">
        <v>78</v>
      </c>
      <c r="H1882" s="10">
        <v>26.923076923077002</v>
      </c>
      <c r="I1882" s="1">
        <v>32.051282051282001</v>
      </c>
      <c r="J1882" s="1">
        <v>11.538461538462</v>
      </c>
      <c r="K1882" s="1">
        <v>10.25641025641</v>
      </c>
      <c r="L1882" s="1">
        <v>2.564102564103</v>
      </c>
      <c r="M1882" s="1">
        <v>11.538461538462</v>
      </c>
      <c r="N1882" s="1">
        <v>5.1282051282049999</v>
      </c>
      <c r="O1882" s="8">
        <v>83.333333333333002</v>
      </c>
    </row>
    <row r="1883" spans="4:15" ht="26" x14ac:dyDescent="0.2">
      <c r="D1883" s="59"/>
      <c r="E1883" s="5" t="s">
        <v>145</v>
      </c>
      <c r="F1883" s="51" t="s">
        <v>623</v>
      </c>
      <c r="G1883" s="4">
        <v>735</v>
      </c>
      <c r="H1883" s="10">
        <v>16.190476190476002</v>
      </c>
      <c r="I1883" s="1">
        <v>34.693877551020002</v>
      </c>
      <c r="J1883" s="1">
        <v>17.823129251701001</v>
      </c>
      <c r="K1883" s="1">
        <v>12.380952380951999</v>
      </c>
      <c r="L1883" s="1">
        <v>2.312925170068</v>
      </c>
      <c r="M1883" s="1">
        <v>12.380952380951999</v>
      </c>
      <c r="N1883" s="1">
        <v>4.2176870748299997</v>
      </c>
      <c r="O1883" s="8">
        <v>83.401360544217994</v>
      </c>
    </row>
    <row r="1884" spans="4:15" ht="26" x14ac:dyDescent="0.2">
      <c r="D1884" s="59"/>
      <c r="E1884" s="5" t="s">
        <v>146</v>
      </c>
      <c r="F1884" s="51" t="s">
        <v>623</v>
      </c>
      <c r="G1884" s="4">
        <v>751</v>
      </c>
      <c r="H1884" s="10">
        <v>16.910785619174</v>
      </c>
      <c r="I1884" s="1">
        <v>32.889480692409997</v>
      </c>
      <c r="J1884" s="1">
        <v>17.842876165113001</v>
      </c>
      <c r="K1884" s="1">
        <v>12.649800266312001</v>
      </c>
      <c r="L1884" s="1">
        <v>2.663115845539</v>
      </c>
      <c r="M1884" s="1">
        <v>12.516644474034999</v>
      </c>
      <c r="N1884" s="1">
        <v>4.5272969374169998</v>
      </c>
      <c r="O1884" s="8">
        <v>82.956058588548999</v>
      </c>
    </row>
    <row r="1885" spans="4:15" ht="26" x14ac:dyDescent="0.2">
      <c r="D1885" s="59"/>
      <c r="E1885" s="5" t="s">
        <v>147</v>
      </c>
      <c r="F1885" s="51" t="s">
        <v>623</v>
      </c>
      <c r="G1885" s="4">
        <v>587</v>
      </c>
      <c r="H1885" s="10">
        <v>14.650766609881</v>
      </c>
      <c r="I1885" s="1">
        <v>35.093696763202999</v>
      </c>
      <c r="J1885" s="1">
        <v>21.124361158433</v>
      </c>
      <c r="K1885" s="1">
        <v>13.96933560477</v>
      </c>
      <c r="L1885" s="1">
        <v>2.2146507666100002</v>
      </c>
      <c r="M1885" s="1">
        <v>9.8807495741059999</v>
      </c>
      <c r="N1885" s="1">
        <v>3.0664395229979999</v>
      </c>
      <c r="O1885" s="8">
        <v>87.052810902895999</v>
      </c>
    </row>
    <row r="1886" spans="4:15" x14ac:dyDescent="0.2">
      <c r="D1886" s="59"/>
      <c r="E1886" s="5" t="s">
        <v>148</v>
      </c>
      <c r="F1886" s="51" t="s">
        <v>623</v>
      </c>
      <c r="G1886" s="4">
        <v>187</v>
      </c>
      <c r="H1886" s="10">
        <v>25.668449197861001</v>
      </c>
      <c r="I1886" s="1">
        <v>31.550802139037</v>
      </c>
      <c r="J1886" s="1">
        <v>11.229946524063999</v>
      </c>
      <c r="K1886" s="1">
        <v>10.695187165775</v>
      </c>
      <c r="L1886" s="1">
        <v>2.673796791444</v>
      </c>
      <c r="M1886" s="1">
        <v>11.229946524063999</v>
      </c>
      <c r="N1886" s="1">
        <v>6.9518716577540003</v>
      </c>
      <c r="O1886" s="8">
        <v>81.818181818181998</v>
      </c>
    </row>
    <row r="1887" spans="4:15" ht="26" x14ac:dyDescent="0.2">
      <c r="D1887" s="59"/>
      <c r="E1887" s="5" t="s">
        <v>149</v>
      </c>
      <c r="F1887" s="51" t="s">
        <v>623</v>
      </c>
      <c r="G1887" s="4">
        <v>75</v>
      </c>
      <c r="H1887" s="10">
        <v>8</v>
      </c>
      <c r="I1887" s="1">
        <v>41.333333333333002</v>
      </c>
      <c r="J1887" s="1">
        <v>18.666666666666998</v>
      </c>
      <c r="K1887" s="1">
        <v>9.333333333333</v>
      </c>
      <c r="L1887" s="1">
        <v>4</v>
      </c>
      <c r="M1887" s="1">
        <v>14.666666666667</v>
      </c>
      <c r="N1887" s="1">
        <v>4</v>
      </c>
      <c r="O1887" s="8">
        <v>81.333333333333002</v>
      </c>
    </row>
    <row r="1888" spans="4:15" ht="26" x14ac:dyDescent="0.2">
      <c r="D1888" s="59"/>
      <c r="E1888" s="5" t="s">
        <v>150</v>
      </c>
      <c r="F1888" s="51" t="s">
        <v>623</v>
      </c>
      <c r="G1888" s="4">
        <v>66</v>
      </c>
      <c r="H1888" s="10">
        <v>10.606060606061</v>
      </c>
      <c r="I1888" s="1">
        <v>22.727272727273</v>
      </c>
      <c r="J1888" s="1">
        <v>24.242424242424001</v>
      </c>
      <c r="K1888" s="1">
        <v>15.151515151515</v>
      </c>
      <c r="L1888" s="1">
        <v>4.5454545454549997</v>
      </c>
      <c r="M1888" s="1">
        <v>15.151515151515</v>
      </c>
      <c r="N1888" s="1">
        <v>7.5757575757579998</v>
      </c>
      <c r="O1888" s="8">
        <v>77.272727272726996</v>
      </c>
    </row>
    <row r="1889" spans="2:22" ht="26" x14ac:dyDescent="0.2">
      <c r="D1889" s="59"/>
      <c r="E1889" s="5" t="s">
        <v>151</v>
      </c>
      <c r="F1889" s="51" t="s">
        <v>624</v>
      </c>
      <c r="G1889" s="4">
        <v>12</v>
      </c>
      <c r="H1889" s="10">
        <v>8.333333333333</v>
      </c>
      <c r="I1889" s="1">
        <v>25</v>
      </c>
      <c r="J1889" s="1">
        <v>16.666666666666998</v>
      </c>
      <c r="K1889" s="1">
        <v>33.333333333333002</v>
      </c>
      <c r="L1889" s="2" t="s">
        <v>160</v>
      </c>
      <c r="M1889" s="1">
        <v>16.666666666666998</v>
      </c>
      <c r="N1889" s="2" t="s">
        <v>160</v>
      </c>
      <c r="O1889" s="8">
        <v>83.333333333333002</v>
      </c>
    </row>
    <row r="1890" spans="2:22" ht="26" x14ac:dyDescent="0.2">
      <c r="D1890" s="59"/>
      <c r="E1890" s="5" t="s">
        <v>152</v>
      </c>
      <c r="F1890" s="51" t="s">
        <v>623</v>
      </c>
      <c r="G1890" s="4">
        <v>443</v>
      </c>
      <c r="H1890" s="10">
        <v>14.221218961625</v>
      </c>
      <c r="I1890" s="1">
        <v>33.634311512415003</v>
      </c>
      <c r="J1890" s="1">
        <v>18.058690744921002</v>
      </c>
      <c r="K1890" s="1">
        <v>14.672686230248001</v>
      </c>
      <c r="L1890" s="1">
        <v>2.257336343115</v>
      </c>
      <c r="M1890" s="1">
        <v>13.092550790068</v>
      </c>
      <c r="N1890" s="1">
        <v>4.0632054176069996</v>
      </c>
      <c r="O1890" s="8">
        <v>82.844243792325003</v>
      </c>
    </row>
    <row r="1891" spans="2:22" x14ac:dyDescent="0.2">
      <c r="D1891" s="59"/>
      <c r="E1891" s="5" t="s">
        <v>153</v>
      </c>
      <c r="F1891" s="51" t="s">
        <v>623</v>
      </c>
      <c r="G1891" s="4">
        <v>80</v>
      </c>
      <c r="H1891" s="10">
        <v>13.75</v>
      </c>
      <c r="I1891" s="1">
        <v>41.25</v>
      </c>
      <c r="J1891" s="1">
        <v>13.75</v>
      </c>
      <c r="K1891" s="1">
        <v>10</v>
      </c>
      <c r="L1891" s="1">
        <v>1.25</v>
      </c>
      <c r="M1891" s="1">
        <v>16.25</v>
      </c>
      <c r="N1891" s="1">
        <v>3.75</v>
      </c>
      <c r="O1891" s="8">
        <v>80</v>
      </c>
    </row>
    <row r="1892" spans="2:22" ht="26" x14ac:dyDescent="0.2">
      <c r="D1892" s="59"/>
      <c r="E1892" s="5" t="s">
        <v>154</v>
      </c>
      <c r="F1892" s="51" t="s">
        <v>623</v>
      </c>
      <c r="G1892" s="4">
        <v>123</v>
      </c>
      <c r="H1892" s="10">
        <v>17.886178861788999</v>
      </c>
      <c r="I1892" s="1">
        <v>30.081300813007999</v>
      </c>
      <c r="J1892" s="1">
        <v>12.195121951220001</v>
      </c>
      <c r="K1892" s="1">
        <v>13.008130081300999</v>
      </c>
      <c r="L1892" s="1">
        <v>3.2520325203249998</v>
      </c>
      <c r="M1892" s="1">
        <v>17.073170731706998</v>
      </c>
      <c r="N1892" s="1">
        <v>6.5040650406499996</v>
      </c>
      <c r="O1892" s="8">
        <v>76.422764227642006</v>
      </c>
    </row>
    <row r="1893" spans="2:22" x14ac:dyDescent="0.2">
      <c r="D1893" s="59"/>
      <c r="E1893" s="5" t="s">
        <v>23</v>
      </c>
      <c r="F1893" s="51" t="s">
        <v>624</v>
      </c>
      <c r="G1893" s="4">
        <v>10</v>
      </c>
      <c r="H1893" s="10">
        <v>20</v>
      </c>
      <c r="I1893" s="1">
        <v>20</v>
      </c>
      <c r="J1893" s="1">
        <v>20</v>
      </c>
      <c r="K1893" s="1">
        <v>10</v>
      </c>
      <c r="L1893" s="1">
        <v>10</v>
      </c>
      <c r="M1893" s="1">
        <v>10</v>
      </c>
      <c r="N1893" s="1">
        <v>10</v>
      </c>
      <c r="O1893" s="8">
        <v>80</v>
      </c>
    </row>
    <row r="1894" spans="2:22" ht="26" x14ac:dyDescent="0.2">
      <c r="D1894" s="59"/>
      <c r="E1894" s="5" t="s">
        <v>155</v>
      </c>
      <c r="F1894" s="51" t="s">
        <v>623</v>
      </c>
      <c r="G1894" s="4">
        <v>910</v>
      </c>
      <c r="H1894" s="10">
        <v>16.483516483515999</v>
      </c>
      <c r="I1894" s="1">
        <v>33.296703296703001</v>
      </c>
      <c r="J1894" s="1">
        <v>17.252747252747</v>
      </c>
      <c r="K1894" s="1">
        <v>12.307692307691999</v>
      </c>
      <c r="L1894" s="1">
        <v>3.0769230769229998</v>
      </c>
      <c r="M1894" s="1">
        <v>12.637362637362999</v>
      </c>
      <c r="N1894" s="1">
        <v>4.9450549450550003</v>
      </c>
      <c r="O1894" s="8">
        <v>82.417582417581997</v>
      </c>
    </row>
    <row r="1895" spans="2:22" ht="26" x14ac:dyDescent="0.2">
      <c r="D1895" s="59"/>
      <c r="E1895" s="5" t="s">
        <v>156</v>
      </c>
      <c r="F1895" s="51" t="s">
        <v>623</v>
      </c>
      <c r="G1895" s="4">
        <v>98</v>
      </c>
      <c r="H1895" s="10">
        <v>15.30612244898</v>
      </c>
      <c r="I1895" s="1">
        <v>27.551020408163001</v>
      </c>
      <c r="J1895" s="1">
        <v>13.265306122448999</v>
      </c>
      <c r="K1895" s="1">
        <v>16.326530612245001</v>
      </c>
      <c r="L1895" s="1">
        <v>4.0816326530609999</v>
      </c>
      <c r="M1895" s="1">
        <v>17.346938775510001</v>
      </c>
      <c r="N1895" s="1">
        <v>6.1224489795919999</v>
      </c>
      <c r="O1895" s="8">
        <v>76.530612244897995</v>
      </c>
    </row>
    <row r="1896" spans="2:22" ht="26" x14ac:dyDescent="0.2">
      <c r="D1896" s="59"/>
      <c r="E1896" s="5" t="s">
        <v>157</v>
      </c>
      <c r="F1896" s="51" t="s">
        <v>623</v>
      </c>
      <c r="G1896" s="4">
        <v>134</v>
      </c>
      <c r="H1896" s="10">
        <v>20.895522388060002</v>
      </c>
      <c r="I1896" s="1">
        <v>34.328358208955002</v>
      </c>
      <c r="J1896" s="1">
        <v>14.179104477612</v>
      </c>
      <c r="K1896" s="1">
        <v>11.940298507463</v>
      </c>
      <c r="L1896" s="1">
        <v>2.985074626866</v>
      </c>
      <c r="M1896" s="1">
        <v>10.447761194030001</v>
      </c>
      <c r="N1896" s="1">
        <v>5.2238805970150004</v>
      </c>
      <c r="O1896" s="8">
        <v>84.328358208954995</v>
      </c>
    </row>
    <row r="1897" spans="2:22" ht="26" x14ac:dyDescent="0.2">
      <c r="D1897" s="59"/>
      <c r="E1897" s="5" t="s">
        <v>158</v>
      </c>
      <c r="F1897" s="51" t="s">
        <v>623</v>
      </c>
      <c r="G1897" s="4">
        <v>812</v>
      </c>
      <c r="H1897" s="10">
        <v>16.625615763547</v>
      </c>
      <c r="I1897" s="1">
        <v>33.990147783250997</v>
      </c>
      <c r="J1897" s="1">
        <v>17.610837438423999</v>
      </c>
      <c r="K1897" s="1">
        <v>12.43842364532</v>
      </c>
      <c r="L1897" s="1">
        <v>2.7093596059110001</v>
      </c>
      <c r="M1897" s="1">
        <v>12.315270935960999</v>
      </c>
      <c r="N1897" s="1">
        <v>4.3103448275860003</v>
      </c>
      <c r="O1897" s="8">
        <v>83.374384236452997</v>
      </c>
    </row>
    <row r="1898" spans="2:22" ht="26" x14ac:dyDescent="0.2">
      <c r="D1898" s="60"/>
      <c r="E1898" s="30" t="s">
        <v>159</v>
      </c>
      <c r="F1898" s="52" t="s">
        <v>623</v>
      </c>
      <c r="G1898" s="21">
        <v>136</v>
      </c>
      <c r="H1898" s="36">
        <v>8.8235294117649996</v>
      </c>
      <c r="I1898" s="18">
        <v>33.823529411765001</v>
      </c>
      <c r="J1898" s="18">
        <v>22.058823529411999</v>
      </c>
      <c r="K1898" s="18">
        <v>13.235294117646999</v>
      </c>
      <c r="L1898" s="18">
        <v>2.9411764705880001</v>
      </c>
      <c r="M1898" s="18">
        <v>13.235294117646999</v>
      </c>
      <c r="N1898" s="18">
        <v>5.8823529411760003</v>
      </c>
      <c r="O1898" s="35">
        <v>80.882352941175995</v>
      </c>
    </row>
    <row r="1899" spans="2:22" x14ac:dyDescent="0.2">
      <c r="D1899" s="45" t="s">
        <v>625</v>
      </c>
    </row>
    <row r="1900" spans="2:22" x14ac:dyDescent="0.2">
      <c r="B1900" s="24" t="str">
        <f xml:space="preserve"> HYPERLINK("#'目次'!B19", "[13]")</f>
        <v>[13]</v>
      </c>
      <c r="C1900" s="61" t="s">
        <v>261</v>
      </c>
      <c r="D1900" s="62"/>
      <c r="E1900" s="62"/>
      <c r="F1900" s="62"/>
      <c r="G1900" s="62"/>
      <c r="H1900" s="62"/>
      <c r="I1900" s="62"/>
      <c r="J1900" s="62"/>
      <c r="K1900" s="62"/>
      <c r="L1900" s="62"/>
      <c r="M1900" s="62"/>
      <c r="N1900" s="62"/>
      <c r="O1900" s="62"/>
      <c r="P1900" s="62"/>
      <c r="Q1900" s="62"/>
      <c r="R1900" s="62"/>
      <c r="S1900" s="62"/>
      <c r="T1900" s="62"/>
      <c r="U1900" s="62"/>
      <c r="V1900" s="62"/>
    </row>
    <row r="1903" spans="2:22" x14ac:dyDescent="0.2">
      <c r="C1903" s="61" t="s">
        <v>13</v>
      </c>
      <c r="D1903" s="62"/>
      <c r="E1903" s="62"/>
      <c r="F1903" s="62"/>
      <c r="G1903" s="62"/>
      <c r="H1903" s="62"/>
      <c r="I1903" s="62"/>
      <c r="J1903" s="62"/>
      <c r="K1903" s="62"/>
      <c r="L1903" s="62"/>
      <c r="M1903" s="62"/>
      <c r="N1903" s="62"/>
      <c r="O1903" s="62"/>
      <c r="P1903" s="62"/>
      <c r="Q1903" s="62"/>
      <c r="R1903" s="62"/>
      <c r="S1903" s="62"/>
      <c r="T1903" s="62"/>
      <c r="U1903" s="62"/>
      <c r="V1903" s="62"/>
    </row>
    <row r="1904" spans="2:22" ht="91" x14ac:dyDescent="0.2">
      <c r="D1904" s="63"/>
      <c r="E1904" s="64"/>
      <c r="F1904" s="64"/>
      <c r="G1904" s="27" t="s">
        <v>14</v>
      </c>
      <c r="H1904" s="26" t="s">
        <v>262</v>
      </c>
      <c r="I1904" s="11" t="s">
        <v>263</v>
      </c>
      <c r="J1904" s="11" t="s">
        <v>264</v>
      </c>
      <c r="K1904" s="11" t="s">
        <v>265</v>
      </c>
      <c r="L1904" s="11" t="s">
        <v>128</v>
      </c>
      <c r="M1904" s="20" t="s">
        <v>23</v>
      </c>
    </row>
    <row r="1905" spans="4:13" x14ac:dyDescent="0.2">
      <c r="D1905" s="65"/>
      <c r="E1905" s="66"/>
      <c r="F1905" s="66"/>
      <c r="G1905" s="22"/>
      <c r="H1905" s="31"/>
      <c r="I1905" s="12"/>
      <c r="J1905" s="12"/>
      <c r="K1905" s="12"/>
      <c r="L1905" s="12"/>
      <c r="M1905" s="29"/>
    </row>
    <row r="1906" spans="4:13" x14ac:dyDescent="0.2">
      <c r="D1906" s="23"/>
      <c r="E1906" s="28" t="s">
        <v>14</v>
      </c>
      <c r="F1906" s="49" t="s">
        <v>623</v>
      </c>
      <c r="G1906" s="25">
        <v>1043</v>
      </c>
      <c r="H1906" s="16">
        <v>17.257909875359999</v>
      </c>
      <c r="I1906" s="16">
        <v>64.429530201342004</v>
      </c>
      <c r="J1906" s="16">
        <v>14.765100671141001</v>
      </c>
      <c r="K1906" s="16">
        <v>0.38350910834099999</v>
      </c>
      <c r="L1906" s="16">
        <v>2.6845637583889999</v>
      </c>
      <c r="M1906" s="34">
        <v>0.47938638542700002</v>
      </c>
    </row>
    <row r="1907" spans="4:13" x14ac:dyDescent="0.2">
      <c r="D1907" s="58" t="s">
        <v>18</v>
      </c>
      <c r="E1907" s="7" t="s">
        <v>19</v>
      </c>
      <c r="F1907" s="50" t="s">
        <v>623</v>
      </c>
      <c r="G1907" s="6">
        <v>342</v>
      </c>
      <c r="H1907" s="14">
        <v>16.959064327484999</v>
      </c>
      <c r="I1907" s="3">
        <v>61.403508771929999</v>
      </c>
      <c r="J1907" s="3">
        <v>16.081871345029001</v>
      </c>
      <c r="K1907" s="9" t="s">
        <v>160</v>
      </c>
      <c r="L1907" s="3">
        <v>4.3859649122809996</v>
      </c>
      <c r="M1907" s="13">
        <v>1.1695906432750001</v>
      </c>
    </row>
    <row r="1908" spans="4:13" ht="26" x14ac:dyDescent="0.2">
      <c r="D1908" s="59"/>
      <c r="E1908" s="5" t="s">
        <v>20</v>
      </c>
      <c r="F1908" s="51" t="s">
        <v>623</v>
      </c>
      <c r="G1908" s="4">
        <v>620</v>
      </c>
      <c r="H1908" s="10">
        <v>15.806451612903</v>
      </c>
      <c r="I1908" s="1">
        <v>68.064516129032</v>
      </c>
      <c r="J1908" s="1">
        <v>13.548387096774</v>
      </c>
      <c r="K1908" s="1">
        <v>0.64516129032299996</v>
      </c>
      <c r="L1908" s="1">
        <v>1.7741935483869999</v>
      </c>
      <c r="M1908" s="8">
        <v>0.16129032258100001</v>
      </c>
    </row>
    <row r="1909" spans="4:13" ht="26" x14ac:dyDescent="0.2">
      <c r="D1909" s="59"/>
      <c r="E1909" s="5" t="s">
        <v>21</v>
      </c>
      <c r="F1909" s="51" t="s">
        <v>623</v>
      </c>
      <c r="G1909" s="4">
        <v>76</v>
      </c>
      <c r="H1909" s="10">
        <v>31.578947368421002</v>
      </c>
      <c r="I1909" s="1">
        <v>48.684210526316001</v>
      </c>
      <c r="J1909" s="1">
        <v>17.105263157894999</v>
      </c>
      <c r="K1909" s="2" t="s">
        <v>160</v>
      </c>
      <c r="L1909" s="1">
        <v>2.6315789473679998</v>
      </c>
      <c r="M1909" s="15" t="s">
        <v>160</v>
      </c>
    </row>
    <row r="1910" spans="4:13" x14ac:dyDescent="0.2">
      <c r="D1910" s="59"/>
      <c r="E1910" s="5" t="s">
        <v>22</v>
      </c>
      <c r="F1910" s="51" t="s">
        <v>624</v>
      </c>
      <c r="G1910" s="4">
        <v>2</v>
      </c>
      <c r="H1910" s="17" t="s">
        <v>160</v>
      </c>
      <c r="I1910" s="1">
        <v>100</v>
      </c>
      <c r="J1910" s="2" t="s">
        <v>160</v>
      </c>
      <c r="K1910" s="2" t="s">
        <v>160</v>
      </c>
      <c r="L1910" s="2" t="s">
        <v>160</v>
      </c>
      <c r="M1910" s="15" t="s">
        <v>160</v>
      </c>
    </row>
    <row r="1911" spans="4:13" x14ac:dyDescent="0.2">
      <c r="D1911" s="59"/>
      <c r="E1911" s="5" t="s">
        <v>23</v>
      </c>
      <c r="F1911" s="51" t="s">
        <v>624</v>
      </c>
      <c r="G1911" s="4">
        <v>3</v>
      </c>
      <c r="H1911" s="17" t="s">
        <v>160</v>
      </c>
      <c r="I1911" s="1">
        <v>33.333333333333002</v>
      </c>
      <c r="J1911" s="1">
        <v>66.666666666666998</v>
      </c>
      <c r="K1911" s="2" t="s">
        <v>160</v>
      </c>
      <c r="L1911" s="2" t="s">
        <v>160</v>
      </c>
      <c r="M1911" s="15" t="s">
        <v>160</v>
      </c>
    </row>
    <row r="1912" spans="4:13" x14ac:dyDescent="0.2">
      <c r="D1912" s="58" t="s">
        <v>24</v>
      </c>
      <c r="E1912" s="7" t="s">
        <v>25</v>
      </c>
      <c r="F1912" s="50" t="s">
        <v>623</v>
      </c>
      <c r="G1912" s="6">
        <v>765</v>
      </c>
      <c r="H1912" s="14">
        <v>17.124183006536001</v>
      </c>
      <c r="I1912" s="3">
        <v>66.666666666666998</v>
      </c>
      <c r="J1912" s="3">
        <v>13.725490196078001</v>
      </c>
      <c r="K1912" s="3">
        <v>0.26143790849699999</v>
      </c>
      <c r="L1912" s="3">
        <v>2.0915032679740002</v>
      </c>
      <c r="M1912" s="13">
        <v>0.13071895424800001</v>
      </c>
    </row>
    <row r="1913" spans="4:13" x14ac:dyDescent="0.2">
      <c r="D1913" s="59"/>
      <c r="E1913" s="5" t="s">
        <v>26</v>
      </c>
      <c r="F1913" s="51" t="s">
        <v>623</v>
      </c>
      <c r="G1913" s="4">
        <v>796</v>
      </c>
      <c r="H1913" s="10">
        <v>17.211055276382002</v>
      </c>
      <c r="I1913" s="1">
        <v>67.085427135678003</v>
      </c>
      <c r="J1913" s="1">
        <v>13.190954773869001</v>
      </c>
      <c r="K1913" s="1">
        <v>0.125628140704</v>
      </c>
      <c r="L1913" s="1">
        <v>2.0100502512560001</v>
      </c>
      <c r="M1913" s="8">
        <v>0.37688442211099998</v>
      </c>
    </row>
    <row r="1914" spans="4:13" ht="26" x14ac:dyDescent="0.2">
      <c r="D1914" s="59"/>
      <c r="E1914" s="5" t="s">
        <v>27</v>
      </c>
      <c r="F1914" s="51" t="s">
        <v>623</v>
      </c>
      <c r="G1914" s="4">
        <v>683</v>
      </c>
      <c r="H1914" s="10">
        <v>16.544655929722001</v>
      </c>
      <c r="I1914" s="1">
        <v>68.228404099561004</v>
      </c>
      <c r="J1914" s="1">
        <v>12.445095168375</v>
      </c>
      <c r="K1914" s="1">
        <v>0.14641288433399999</v>
      </c>
      <c r="L1914" s="1">
        <v>2.196193265007</v>
      </c>
      <c r="M1914" s="8">
        <v>0.43923865300100001</v>
      </c>
    </row>
    <row r="1915" spans="4:13" x14ac:dyDescent="0.2">
      <c r="D1915" s="59"/>
      <c r="E1915" s="5" t="s">
        <v>28</v>
      </c>
      <c r="F1915" s="51" t="s">
        <v>623</v>
      </c>
      <c r="G1915" s="4">
        <v>438</v>
      </c>
      <c r="H1915" s="10">
        <v>17.351598173515999</v>
      </c>
      <c r="I1915" s="1">
        <v>67.808219178081998</v>
      </c>
      <c r="J1915" s="1">
        <v>11.872146118721</v>
      </c>
      <c r="K1915" s="1">
        <v>0.22831050228300001</v>
      </c>
      <c r="L1915" s="1">
        <v>2.5114155251139998</v>
      </c>
      <c r="M1915" s="8">
        <v>0.22831050228300001</v>
      </c>
    </row>
    <row r="1916" spans="4:13" ht="26" x14ac:dyDescent="0.2">
      <c r="D1916" s="59"/>
      <c r="E1916" s="5" t="s">
        <v>29</v>
      </c>
      <c r="F1916" s="51" t="s">
        <v>623</v>
      </c>
      <c r="G1916" s="4">
        <v>680</v>
      </c>
      <c r="H1916" s="10">
        <v>17.058823529411999</v>
      </c>
      <c r="I1916" s="1">
        <v>67.794117647058997</v>
      </c>
      <c r="J1916" s="1">
        <v>12.5</v>
      </c>
      <c r="K1916" s="1">
        <v>0.29411764705900001</v>
      </c>
      <c r="L1916" s="1">
        <v>1.911764705882</v>
      </c>
      <c r="M1916" s="8">
        <v>0.44117647058800002</v>
      </c>
    </row>
    <row r="1917" spans="4:13" x14ac:dyDescent="0.2">
      <c r="D1917" s="59"/>
      <c r="E1917" s="5" t="s">
        <v>30</v>
      </c>
      <c r="F1917" s="51" t="s">
        <v>623</v>
      </c>
      <c r="G1917" s="4">
        <v>242</v>
      </c>
      <c r="H1917" s="10">
        <v>15.289256198346999</v>
      </c>
      <c r="I1917" s="1">
        <v>67.768595041322001</v>
      </c>
      <c r="J1917" s="1">
        <v>15.289256198346999</v>
      </c>
      <c r="K1917" s="2" t="s">
        <v>160</v>
      </c>
      <c r="L1917" s="1">
        <v>1.239669421488</v>
      </c>
      <c r="M1917" s="8">
        <v>0.41322314049600001</v>
      </c>
    </row>
    <row r="1918" spans="4:13" x14ac:dyDescent="0.2">
      <c r="D1918" s="59"/>
      <c r="E1918" s="5" t="s">
        <v>31</v>
      </c>
      <c r="F1918" s="51" t="s">
        <v>623</v>
      </c>
      <c r="G1918" s="4">
        <v>609</v>
      </c>
      <c r="H1918" s="10">
        <v>15.927750410509001</v>
      </c>
      <c r="I1918" s="1">
        <v>69.786535303777001</v>
      </c>
      <c r="J1918" s="1">
        <v>11.330049261084</v>
      </c>
      <c r="K1918" s="2" t="s">
        <v>160</v>
      </c>
      <c r="L1918" s="1">
        <v>2.6272577996719999</v>
      </c>
      <c r="M1918" s="8">
        <v>0.32840722495899999</v>
      </c>
    </row>
    <row r="1919" spans="4:13" x14ac:dyDescent="0.2">
      <c r="D1919" s="59"/>
      <c r="E1919" s="5" t="s">
        <v>32</v>
      </c>
      <c r="F1919" s="51" t="s">
        <v>623</v>
      </c>
      <c r="G1919" s="4">
        <v>343</v>
      </c>
      <c r="H1919" s="10">
        <v>17.492711370262001</v>
      </c>
      <c r="I1919" s="1">
        <v>68.804664723032005</v>
      </c>
      <c r="J1919" s="1">
        <v>11.661807580174999</v>
      </c>
      <c r="K1919" s="2" t="s">
        <v>160</v>
      </c>
      <c r="L1919" s="1">
        <v>2.040816326531</v>
      </c>
      <c r="M1919" s="15" t="s">
        <v>160</v>
      </c>
    </row>
    <row r="1920" spans="4:13" x14ac:dyDescent="0.2">
      <c r="D1920" s="59"/>
      <c r="E1920" s="5" t="s">
        <v>33</v>
      </c>
      <c r="F1920" s="51" t="s">
        <v>623</v>
      </c>
      <c r="G1920" s="4">
        <v>754</v>
      </c>
      <c r="H1920" s="10">
        <v>16.180371352784999</v>
      </c>
      <c r="I1920" s="1">
        <v>67.374005305040001</v>
      </c>
      <c r="J1920" s="1">
        <v>14.058355437666</v>
      </c>
      <c r="K1920" s="1">
        <v>0.26525198939</v>
      </c>
      <c r="L1920" s="1">
        <v>1.989389920424</v>
      </c>
      <c r="M1920" s="8">
        <v>0.132625994695</v>
      </c>
    </row>
    <row r="1921" spans="4:13" x14ac:dyDescent="0.2">
      <c r="D1921" s="59"/>
      <c r="E1921" s="5" t="s">
        <v>34</v>
      </c>
      <c r="F1921" s="51" t="s">
        <v>623</v>
      </c>
      <c r="G1921" s="4">
        <v>525</v>
      </c>
      <c r="H1921" s="10">
        <v>15.238095238094999</v>
      </c>
      <c r="I1921" s="1">
        <v>70.095238095238003</v>
      </c>
      <c r="J1921" s="1">
        <v>12</v>
      </c>
      <c r="K1921" s="1">
        <v>0.38095238095200001</v>
      </c>
      <c r="L1921" s="1">
        <v>2.0952380952379999</v>
      </c>
      <c r="M1921" s="8">
        <v>0.19047619047600001</v>
      </c>
    </row>
    <row r="1922" spans="4:13" x14ac:dyDescent="0.2">
      <c r="D1922" s="59"/>
      <c r="E1922" s="5" t="s">
        <v>35</v>
      </c>
      <c r="F1922" s="51" t="s">
        <v>623</v>
      </c>
      <c r="G1922" s="4">
        <v>142</v>
      </c>
      <c r="H1922" s="10">
        <v>12.676056338027999</v>
      </c>
      <c r="I1922" s="1">
        <v>65.492957746478993</v>
      </c>
      <c r="J1922" s="1">
        <v>18.309859154929999</v>
      </c>
      <c r="K1922" s="1">
        <v>0.70422535211299997</v>
      </c>
      <c r="L1922" s="1">
        <v>2.112676056338</v>
      </c>
      <c r="M1922" s="8">
        <v>0.70422535211299997</v>
      </c>
    </row>
    <row r="1923" spans="4:13" x14ac:dyDescent="0.2">
      <c r="D1923" s="59"/>
      <c r="E1923" s="5" t="s">
        <v>36</v>
      </c>
      <c r="F1923" s="51" t="s">
        <v>624</v>
      </c>
      <c r="G1923" s="4">
        <v>18</v>
      </c>
      <c r="H1923" s="10">
        <v>16.666666666666998</v>
      </c>
      <c r="I1923" s="1">
        <v>55.555555555555998</v>
      </c>
      <c r="J1923" s="1">
        <v>22.222222222222001</v>
      </c>
      <c r="K1923" s="2" t="s">
        <v>160</v>
      </c>
      <c r="L1923" s="1">
        <v>5.5555555555560003</v>
      </c>
      <c r="M1923" s="15" t="s">
        <v>160</v>
      </c>
    </row>
    <row r="1924" spans="4:13" x14ac:dyDescent="0.2">
      <c r="D1924" s="59"/>
      <c r="E1924" s="5" t="s">
        <v>37</v>
      </c>
      <c r="F1924" s="51" t="s">
        <v>624</v>
      </c>
      <c r="G1924" s="4">
        <v>39</v>
      </c>
      <c r="H1924" s="10">
        <v>28.205128205127998</v>
      </c>
      <c r="I1924" s="1">
        <v>33.333333333333002</v>
      </c>
      <c r="J1924" s="1">
        <v>25.641025641026001</v>
      </c>
      <c r="K1924" s="2" t="s">
        <v>160</v>
      </c>
      <c r="L1924" s="1">
        <v>10.25641025641</v>
      </c>
      <c r="M1924" s="8">
        <v>2.564102564103</v>
      </c>
    </row>
    <row r="1925" spans="4:13" x14ac:dyDescent="0.2">
      <c r="D1925" s="59"/>
      <c r="E1925" s="5" t="s">
        <v>23</v>
      </c>
      <c r="F1925" s="51" t="s">
        <v>624</v>
      </c>
      <c r="G1925" s="4">
        <v>4</v>
      </c>
      <c r="H1925" s="17" t="s">
        <v>160</v>
      </c>
      <c r="I1925" s="1">
        <v>75</v>
      </c>
      <c r="J1925" s="2" t="s">
        <v>160</v>
      </c>
      <c r="K1925" s="2" t="s">
        <v>160</v>
      </c>
      <c r="L1925" s="2" t="s">
        <v>160</v>
      </c>
      <c r="M1925" s="8">
        <v>25</v>
      </c>
    </row>
    <row r="1926" spans="4:13" ht="26" x14ac:dyDescent="0.2">
      <c r="D1926" s="59"/>
      <c r="E1926" s="5" t="s">
        <v>38</v>
      </c>
      <c r="F1926" s="51" t="s">
        <v>623</v>
      </c>
      <c r="G1926" s="4">
        <v>1000</v>
      </c>
      <c r="H1926" s="10">
        <v>16.899999999999999</v>
      </c>
      <c r="I1926" s="1">
        <v>65.599999999999994</v>
      </c>
      <c r="J1926" s="1">
        <v>14.4</v>
      </c>
      <c r="K1926" s="1">
        <v>0.4</v>
      </c>
      <c r="L1926" s="1">
        <v>2.4</v>
      </c>
      <c r="M1926" s="8">
        <v>0.3</v>
      </c>
    </row>
    <row r="1927" spans="4:13" ht="26" x14ac:dyDescent="0.2">
      <c r="D1927" s="58" t="s">
        <v>39</v>
      </c>
      <c r="E1927" s="7" t="s">
        <v>40</v>
      </c>
      <c r="F1927" s="50" t="s">
        <v>624</v>
      </c>
      <c r="G1927" s="6">
        <v>4</v>
      </c>
      <c r="H1927" s="14">
        <v>25</v>
      </c>
      <c r="I1927" s="3">
        <v>75</v>
      </c>
      <c r="J1927" s="9" t="s">
        <v>160</v>
      </c>
      <c r="K1927" s="9" t="s">
        <v>160</v>
      </c>
      <c r="L1927" s="9" t="s">
        <v>160</v>
      </c>
      <c r="M1927" s="19" t="s">
        <v>160</v>
      </c>
    </row>
    <row r="1928" spans="4:13" ht="26" x14ac:dyDescent="0.2">
      <c r="D1928" s="59"/>
      <c r="E1928" s="5" t="s">
        <v>41</v>
      </c>
      <c r="F1928" s="51" t="s">
        <v>624</v>
      </c>
      <c r="G1928" s="4">
        <v>45</v>
      </c>
      <c r="H1928" s="10">
        <v>33.333333333333002</v>
      </c>
      <c r="I1928" s="1">
        <v>42.222222222222001</v>
      </c>
      <c r="J1928" s="1">
        <v>20</v>
      </c>
      <c r="K1928" s="2" t="s">
        <v>160</v>
      </c>
      <c r="L1928" s="1">
        <v>4.4444444444439997</v>
      </c>
      <c r="M1928" s="15" t="s">
        <v>160</v>
      </c>
    </row>
    <row r="1929" spans="4:13" ht="26" x14ac:dyDescent="0.2">
      <c r="D1929" s="59"/>
      <c r="E1929" s="5" t="s">
        <v>42</v>
      </c>
      <c r="F1929" s="51" t="s">
        <v>623</v>
      </c>
      <c r="G1929" s="4">
        <v>275</v>
      </c>
      <c r="H1929" s="10">
        <v>17.090909090909001</v>
      </c>
      <c r="I1929" s="1">
        <v>60.727272727272997</v>
      </c>
      <c r="J1929" s="1">
        <v>18.909090909090999</v>
      </c>
      <c r="K1929" s="1">
        <v>0.72727272727299996</v>
      </c>
      <c r="L1929" s="1">
        <v>1.818181818182</v>
      </c>
      <c r="M1929" s="8">
        <v>0.72727272727299996</v>
      </c>
    </row>
    <row r="1930" spans="4:13" ht="26" x14ac:dyDescent="0.2">
      <c r="D1930" s="59"/>
      <c r="E1930" s="5" t="s">
        <v>43</v>
      </c>
      <c r="F1930" s="51" t="s">
        <v>623</v>
      </c>
      <c r="G1930" s="4">
        <v>245</v>
      </c>
      <c r="H1930" s="10">
        <v>16.326530612245001</v>
      </c>
      <c r="I1930" s="1">
        <v>65.306122448980005</v>
      </c>
      <c r="J1930" s="1">
        <v>13.469387755102</v>
      </c>
      <c r="K1930" s="1">
        <v>0.408163265306</v>
      </c>
      <c r="L1930" s="1">
        <v>4.4897959183670002</v>
      </c>
      <c r="M1930" s="15" t="s">
        <v>160</v>
      </c>
    </row>
    <row r="1931" spans="4:13" ht="26" x14ac:dyDescent="0.2">
      <c r="D1931" s="59"/>
      <c r="E1931" s="5" t="s">
        <v>44</v>
      </c>
      <c r="F1931" s="51" t="s">
        <v>623</v>
      </c>
      <c r="G1931" s="4">
        <v>167</v>
      </c>
      <c r="H1931" s="10">
        <v>19.161676646707001</v>
      </c>
      <c r="I1931" s="1">
        <v>65.269461077843999</v>
      </c>
      <c r="J1931" s="1">
        <v>11.377245508982</v>
      </c>
      <c r="K1931" s="2" t="s">
        <v>160</v>
      </c>
      <c r="L1931" s="1">
        <v>2.9940119760480002</v>
      </c>
      <c r="M1931" s="8">
        <v>1.1976047904189999</v>
      </c>
    </row>
    <row r="1932" spans="4:13" ht="26" x14ac:dyDescent="0.2">
      <c r="D1932" s="59"/>
      <c r="E1932" s="5" t="s">
        <v>45</v>
      </c>
      <c r="F1932" s="51" t="s">
        <v>623</v>
      </c>
      <c r="G1932" s="4">
        <v>90</v>
      </c>
      <c r="H1932" s="10">
        <v>12.222222222221999</v>
      </c>
      <c r="I1932" s="1">
        <v>78.888888888888999</v>
      </c>
      <c r="J1932" s="1">
        <v>8.8888888888889994</v>
      </c>
      <c r="K1932" s="2" t="s">
        <v>160</v>
      </c>
      <c r="L1932" s="2" t="s">
        <v>160</v>
      </c>
      <c r="M1932" s="15" t="s">
        <v>160</v>
      </c>
    </row>
    <row r="1933" spans="4:13" ht="26" x14ac:dyDescent="0.2">
      <c r="D1933" s="59"/>
      <c r="E1933" s="5" t="s">
        <v>46</v>
      </c>
      <c r="F1933" s="51" t="s">
        <v>624</v>
      </c>
      <c r="G1933" s="4">
        <v>46</v>
      </c>
      <c r="H1933" s="10">
        <v>17.391304347826001</v>
      </c>
      <c r="I1933" s="1">
        <v>65.217391304347998</v>
      </c>
      <c r="J1933" s="1">
        <v>17.391304347826001</v>
      </c>
      <c r="K1933" s="2" t="s">
        <v>160</v>
      </c>
      <c r="L1933" s="2" t="s">
        <v>160</v>
      </c>
      <c r="M1933" s="15" t="s">
        <v>160</v>
      </c>
    </row>
    <row r="1934" spans="4:13" ht="26" x14ac:dyDescent="0.2">
      <c r="D1934" s="59"/>
      <c r="E1934" s="5" t="s">
        <v>47</v>
      </c>
      <c r="F1934" s="51" t="s">
        <v>623</v>
      </c>
      <c r="G1934" s="4">
        <v>68</v>
      </c>
      <c r="H1934" s="10">
        <v>17.647058823529001</v>
      </c>
      <c r="I1934" s="1">
        <v>64.705882352941003</v>
      </c>
      <c r="J1934" s="1">
        <v>14.705882352941</v>
      </c>
      <c r="K1934" s="2" t="s">
        <v>160</v>
      </c>
      <c r="L1934" s="1">
        <v>1.4705882352940001</v>
      </c>
      <c r="M1934" s="8">
        <v>1.4705882352940001</v>
      </c>
    </row>
    <row r="1935" spans="4:13" x14ac:dyDescent="0.2">
      <c r="D1935" s="59"/>
      <c r="E1935" s="5" t="s">
        <v>48</v>
      </c>
      <c r="F1935" s="51" t="s">
        <v>624</v>
      </c>
      <c r="G1935" s="4">
        <v>4</v>
      </c>
      <c r="H1935" s="10">
        <v>25</v>
      </c>
      <c r="I1935" s="1">
        <v>75</v>
      </c>
      <c r="J1935" s="2" t="s">
        <v>160</v>
      </c>
      <c r="K1935" s="2" t="s">
        <v>160</v>
      </c>
      <c r="L1935" s="2" t="s">
        <v>160</v>
      </c>
      <c r="M1935" s="15" t="s">
        <v>160</v>
      </c>
    </row>
    <row r="1936" spans="4:13" x14ac:dyDescent="0.2">
      <c r="D1936" s="59"/>
      <c r="E1936" s="5" t="s">
        <v>23</v>
      </c>
      <c r="F1936" s="51" t="s">
        <v>623</v>
      </c>
      <c r="G1936" s="4">
        <v>99</v>
      </c>
      <c r="H1936" s="10">
        <v>13.131313131313</v>
      </c>
      <c r="I1936" s="1">
        <v>66.666666666666998</v>
      </c>
      <c r="J1936" s="1">
        <v>15.151515151515</v>
      </c>
      <c r="K1936" s="1">
        <v>1.010101010101</v>
      </c>
      <c r="L1936" s="1">
        <v>4.0404040404039998</v>
      </c>
      <c r="M1936" s="15" t="s">
        <v>160</v>
      </c>
    </row>
    <row r="1937" spans="4:13" x14ac:dyDescent="0.2">
      <c r="D1937" s="58" t="s">
        <v>49</v>
      </c>
      <c r="E1937" s="7" t="s">
        <v>50</v>
      </c>
      <c r="F1937" s="50" t="s">
        <v>624</v>
      </c>
      <c r="G1937" s="6">
        <v>39</v>
      </c>
      <c r="H1937" s="14">
        <v>38.461538461537998</v>
      </c>
      <c r="I1937" s="3">
        <v>41.025641025641001</v>
      </c>
      <c r="J1937" s="3">
        <v>17.948717948717999</v>
      </c>
      <c r="K1937" s="9" t="s">
        <v>160</v>
      </c>
      <c r="L1937" s="3">
        <v>2.564102564103</v>
      </c>
      <c r="M1937" s="19" t="s">
        <v>160</v>
      </c>
    </row>
    <row r="1938" spans="4:13" x14ac:dyDescent="0.2">
      <c r="D1938" s="59"/>
      <c r="E1938" s="5" t="s">
        <v>51</v>
      </c>
      <c r="F1938" s="51" t="s">
        <v>623</v>
      </c>
      <c r="G1938" s="4">
        <v>185</v>
      </c>
      <c r="H1938" s="10">
        <v>20</v>
      </c>
      <c r="I1938" s="1">
        <v>55.675675675675997</v>
      </c>
      <c r="J1938" s="1">
        <v>18.918918918919001</v>
      </c>
      <c r="K1938" s="1">
        <v>0.54054054054099998</v>
      </c>
      <c r="L1938" s="1">
        <v>4.8648648648649999</v>
      </c>
      <c r="M1938" s="15" t="s">
        <v>160</v>
      </c>
    </row>
    <row r="1939" spans="4:13" x14ac:dyDescent="0.2">
      <c r="D1939" s="59"/>
      <c r="E1939" s="5" t="s">
        <v>52</v>
      </c>
      <c r="F1939" s="51" t="s">
        <v>623</v>
      </c>
      <c r="G1939" s="4">
        <v>324</v>
      </c>
      <c r="H1939" s="10">
        <v>15.432098765432</v>
      </c>
      <c r="I1939" s="1">
        <v>68.827160493826995</v>
      </c>
      <c r="J1939" s="1">
        <v>13.58024691358</v>
      </c>
      <c r="K1939" s="2" t="s">
        <v>160</v>
      </c>
      <c r="L1939" s="1">
        <v>1.543209876543</v>
      </c>
      <c r="M1939" s="8">
        <v>0.61728395061700003</v>
      </c>
    </row>
    <row r="1940" spans="4:13" x14ac:dyDescent="0.2">
      <c r="D1940" s="59"/>
      <c r="E1940" s="5" t="s">
        <v>53</v>
      </c>
      <c r="F1940" s="51" t="s">
        <v>623</v>
      </c>
      <c r="G1940" s="4">
        <v>491</v>
      </c>
      <c r="H1940" s="10">
        <v>15.682281059063</v>
      </c>
      <c r="I1940" s="1">
        <v>67.006109979632996</v>
      </c>
      <c r="J1940" s="1">
        <v>13.645621181262999</v>
      </c>
      <c r="K1940" s="1">
        <v>0.61099796334000001</v>
      </c>
      <c r="L1940" s="1">
        <v>2.44399185336</v>
      </c>
      <c r="M1940" s="8">
        <v>0.61099796334000001</v>
      </c>
    </row>
    <row r="1941" spans="4:13" x14ac:dyDescent="0.2">
      <c r="D1941" s="59"/>
      <c r="E1941" s="5" t="s">
        <v>23</v>
      </c>
      <c r="F1941" s="51" t="s">
        <v>624</v>
      </c>
      <c r="G1941" s="4">
        <v>4</v>
      </c>
      <c r="H1941" s="10">
        <v>25</v>
      </c>
      <c r="I1941" s="1">
        <v>25</v>
      </c>
      <c r="J1941" s="1">
        <v>25</v>
      </c>
      <c r="K1941" s="2" t="s">
        <v>160</v>
      </c>
      <c r="L1941" s="1">
        <v>25</v>
      </c>
      <c r="M1941" s="15" t="s">
        <v>160</v>
      </c>
    </row>
    <row r="1942" spans="4:13" x14ac:dyDescent="0.2">
      <c r="D1942" s="59"/>
      <c r="E1942" s="5" t="s">
        <v>54</v>
      </c>
      <c r="F1942" s="51" t="s">
        <v>623</v>
      </c>
      <c r="G1942" s="4">
        <v>224</v>
      </c>
      <c r="H1942" s="10">
        <v>23.214285714286</v>
      </c>
      <c r="I1942" s="1">
        <v>53.125</v>
      </c>
      <c r="J1942" s="1">
        <v>18.75</v>
      </c>
      <c r="K1942" s="1">
        <v>0.446428571429</v>
      </c>
      <c r="L1942" s="1">
        <v>4.4642857142860004</v>
      </c>
      <c r="M1942" s="15" t="s">
        <v>160</v>
      </c>
    </row>
    <row r="1943" spans="4:13" x14ac:dyDescent="0.2">
      <c r="D1943" s="59"/>
      <c r="E1943" s="5" t="s">
        <v>55</v>
      </c>
      <c r="F1943" s="51" t="s">
        <v>623</v>
      </c>
      <c r="G1943" s="4">
        <v>815</v>
      </c>
      <c r="H1943" s="10">
        <v>15.582822085889999</v>
      </c>
      <c r="I1943" s="1">
        <v>67.730061349693003</v>
      </c>
      <c r="J1943" s="1">
        <v>13.61963190184</v>
      </c>
      <c r="K1943" s="1">
        <v>0.36809815950899999</v>
      </c>
      <c r="L1943" s="1">
        <v>2.0858895705520002</v>
      </c>
      <c r="M1943" s="8">
        <v>0.61349693251500004</v>
      </c>
    </row>
    <row r="1944" spans="4:13" ht="26" x14ac:dyDescent="0.2">
      <c r="D1944" s="58" t="s">
        <v>56</v>
      </c>
      <c r="E1944" s="7" t="s">
        <v>57</v>
      </c>
      <c r="F1944" s="50" t="s">
        <v>624</v>
      </c>
      <c r="G1944" s="6">
        <v>8</v>
      </c>
      <c r="H1944" s="14">
        <v>12.5</v>
      </c>
      <c r="I1944" s="3">
        <v>50</v>
      </c>
      <c r="J1944" s="9" t="s">
        <v>160</v>
      </c>
      <c r="K1944" s="9" t="s">
        <v>160</v>
      </c>
      <c r="L1944" s="3">
        <v>12.5</v>
      </c>
      <c r="M1944" s="13">
        <v>25</v>
      </c>
    </row>
    <row r="1945" spans="4:13" ht="26" x14ac:dyDescent="0.2">
      <c r="D1945" s="59"/>
      <c r="E1945" s="5" t="s">
        <v>58</v>
      </c>
      <c r="F1945" s="51" t="s">
        <v>623</v>
      </c>
      <c r="G1945" s="4">
        <v>61</v>
      </c>
      <c r="H1945" s="10">
        <v>16.393442622951</v>
      </c>
      <c r="I1945" s="1">
        <v>65.573770491803003</v>
      </c>
      <c r="J1945" s="1">
        <v>18.032786885246001</v>
      </c>
      <c r="K1945" s="2" t="s">
        <v>160</v>
      </c>
      <c r="L1945" s="2" t="s">
        <v>160</v>
      </c>
      <c r="M1945" s="15" t="s">
        <v>160</v>
      </c>
    </row>
    <row r="1946" spans="4:13" x14ac:dyDescent="0.2">
      <c r="D1946" s="59"/>
      <c r="E1946" s="5" t="s">
        <v>59</v>
      </c>
      <c r="F1946" s="51" t="s">
        <v>624</v>
      </c>
      <c r="G1946" s="4">
        <v>18</v>
      </c>
      <c r="H1946" s="10">
        <v>5.5555555555560003</v>
      </c>
      <c r="I1946" s="1">
        <v>77.777777777777999</v>
      </c>
      <c r="J1946" s="1">
        <v>5.5555555555560003</v>
      </c>
      <c r="K1946" s="2" t="s">
        <v>160</v>
      </c>
      <c r="L1946" s="1">
        <v>11.111111111111001</v>
      </c>
      <c r="M1946" s="15" t="s">
        <v>160</v>
      </c>
    </row>
    <row r="1947" spans="4:13" x14ac:dyDescent="0.2">
      <c r="D1947" s="59"/>
      <c r="E1947" s="5" t="s">
        <v>60</v>
      </c>
      <c r="F1947" s="51" t="s">
        <v>623</v>
      </c>
      <c r="G1947" s="4">
        <v>147</v>
      </c>
      <c r="H1947" s="10">
        <v>22.448979591836999</v>
      </c>
      <c r="I1947" s="1">
        <v>57.823129251700998</v>
      </c>
      <c r="J1947" s="1">
        <v>12.244897959184</v>
      </c>
      <c r="K1947" s="1">
        <v>0.68027210884400002</v>
      </c>
      <c r="L1947" s="1">
        <v>6.1224489795919999</v>
      </c>
      <c r="M1947" s="8">
        <v>0.68027210884400002</v>
      </c>
    </row>
    <row r="1948" spans="4:13" ht="26" x14ac:dyDescent="0.2">
      <c r="D1948" s="59"/>
      <c r="E1948" s="5" t="s">
        <v>61</v>
      </c>
      <c r="F1948" s="51" t="s">
        <v>623</v>
      </c>
      <c r="G1948" s="4">
        <v>85</v>
      </c>
      <c r="H1948" s="10">
        <v>18.823529411765001</v>
      </c>
      <c r="I1948" s="1">
        <v>61.176470588234999</v>
      </c>
      <c r="J1948" s="1">
        <v>17.647058823529001</v>
      </c>
      <c r="K1948" s="2" t="s">
        <v>160</v>
      </c>
      <c r="L1948" s="1">
        <v>2.352941176471</v>
      </c>
      <c r="M1948" s="15" t="s">
        <v>160</v>
      </c>
    </row>
    <row r="1949" spans="4:13" x14ac:dyDescent="0.2">
      <c r="D1949" s="59"/>
      <c r="E1949" s="5" t="s">
        <v>62</v>
      </c>
      <c r="F1949" s="51" t="s">
        <v>623</v>
      </c>
      <c r="G1949" s="4">
        <v>722</v>
      </c>
      <c r="H1949" s="10">
        <v>16.481994459833999</v>
      </c>
      <c r="I1949" s="1">
        <v>65.789473684211004</v>
      </c>
      <c r="J1949" s="1">
        <v>15.096952908586999</v>
      </c>
      <c r="K1949" s="1">
        <v>0.415512465374</v>
      </c>
      <c r="L1949" s="1">
        <v>1.9390581717449999</v>
      </c>
      <c r="M1949" s="8">
        <v>0.27700831024900002</v>
      </c>
    </row>
    <row r="1950" spans="4:13" x14ac:dyDescent="0.2">
      <c r="D1950" s="59"/>
      <c r="E1950" s="5" t="s">
        <v>23</v>
      </c>
      <c r="F1950" s="51" t="s">
        <v>624</v>
      </c>
      <c r="G1950" s="4">
        <v>2</v>
      </c>
      <c r="H1950" s="17" t="s">
        <v>160</v>
      </c>
      <c r="I1950" s="1">
        <v>100</v>
      </c>
      <c r="J1950" s="2" t="s">
        <v>160</v>
      </c>
      <c r="K1950" s="2" t="s">
        <v>160</v>
      </c>
      <c r="L1950" s="2" t="s">
        <v>160</v>
      </c>
      <c r="M1950" s="15" t="s">
        <v>160</v>
      </c>
    </row>
    <row r="1951" spans="4:13" ht="26" x14ac:dyDescent="0.2">
      <c r="D1951" s="59"/>
      <c r="E1951" s="5" t="s">
        <v>63</v>
      </c>
      <c r="F1951" s="51" t="s">
        <v>623</v>
      </c>
      <c r="G1951" s="4">
        <v>319</v>
      </c>
      <c r="H1951" s="10">
        <v>19.122257053292</v>
      </c>
      <c r="I1951" s="1">
        <v>61.128526645767998</v>
      </c>
      <c r="J1951" s="1">
        <v>14.106583072099999</v>
      </c>
      <c r="K1951" s="1">
        <v>0.31347962382400002</v>
      </c>
      <c r="L1951" s="1">
        <v>4.3887147335419998</v>
      </c>
      <c r="M1951" s="8">
        <v>0.94043887147299998</v>
      </c>
    </row>
    <row r="1952" spans="4:13" ht="26" x14ac:dyDescent="0.2">
      <c r="D1952" s="58" t="s">
        <v>64</v>
      </c>
      <c r="E1952" s="7" t="s">
        <v>57</v>
      </c>
      <c r="F1952" s="50" t="s">
        <v>624</v>
      </c>
      <c r="G1952" s="6">
        <v>21</v>
      </c>
      <c r="H1952" s="14">
        <v>9.5238095238099998</v>
      </c>
      <c r="I1952" s="3">
        <v>61.904761904761997</v>
      </c>
      <c r="J1952" s="3">
        <v>9.5238095238099998</v>
      </c>
      <c r="K1952" s="9" t="s">
        <v>160</v>
      </c>
      <c r="L1952" s="3">
        <v>9.5238095238099998</v>
      </c>
      <c r="M1952" s="13">
        <v>9.5238095238099998</v>
      </c>
    </row>
    <row r="1953" spans="4:13" ht="26" x14ac:dyDescent="0.2">
      <c r="D1953" s="59"/>
      <c r="E1953" s="5" t="s">
        <v>58</v>
      </c>
      <c r="F1953" s="51" t="s">
        <v>623</v>
      </c>
      <c r="G1953" s="4">
        <v>103</v>
      </c>
      <c r="H1953" s="10">
        <v>18.446601941748</v>
      </c>
      <c r="I1953" s="1">
        <v>66.990291262135997</v>
      </c>
      <c r="J1953" s="1">
        <v>14.563106796116999</v>
      </c>
      <c r="K1953" s="2" t="s">
        <v>160</v>
      </c>
      <c r="L1953" s="2" t="s">
        <v>160</v>
      </c>
      <c r="M1953" s="15" t="s">
        <v>160</v>
      </c>
    </row>
    <row r="1954" spans="4:13" x14ac:dyDescent="0.2">
      <c r="D1954" s="59"/>
      <c r="E1954" s="5" t="s">
        <v>59</v>
      </c>
      <c r="F1954" s="51" t="s">
        <v>624</v>
      </c>
      <c r="G1954" s="4">
        <v>43</v>
      </c>
      <c r="H1954" s="10">
        <v>20.930232558139998</v>
      </c>
      <c r="I1954" s="1">
        <v>65.116279069767003</v>
      </c>
      <c r="J1954" s="1">
        <v>6.9767441860470001</v>
      </c>
      <c r="K1954" s="2" t="s">
        <v>160</v>
      </c>
      <c r="L1954" s="1">
        <v>6.9767441860470001</v>
      </c>
      <c r="M1954" s="15" t="s">
        <v>160</v>
      </c>
    </row>
    <row r="1955" spans="4:13" x14ac:dyDescent="0.2">
      <c r="D1955" s="59"/>
      <c r="E1955" s="5" t="s">
        <v>60</v>
      </c>
      <c r="F1955" s="51" t="s">
        <v>623</v>
      </c>
      <c r="G1955" s="4">
        <v>697</v>
      </c>
      <c r="H1955" s="10">
        <v>17.360114777618001</v>
      </c>
      <c r="I1955" s="1">
        <v>63.127690100430002</v>
      </c>
      <c r="J1955" s="1">
        <v>15.925394548063</v>
      </c>
      <c r="K1955" s="1">
        <v>0.43041606886700001</v>
      </c>
      <c r="L1955" s="1">
        <v>2.7259684361550001</v>
      </c>
      <c r="M1955" s="8">
        <v>0.43041606886700001</v>
      </c>
    </row>
    <row r="1956" spans="4:13" ht="26" x14ac:dyDescent="0.2">
      <c r="D1956" s="59"/>
      <c r="E1956" s="5" t="s">
        <v>61</v>
      </c>
      <c r="F1956" s="51" t="s">
        <v>623</v>
      </c>
      <c r="G1956" s="4">
        <v>160</v>
      </c>
      <c r="H1956" s="10">
        <v>16.25</v>
      </c>
      <c r="I1956" s="1">
        <v>70</v>
      </c>
      <c r="J1956" s="1">
        <v>10.625</v>
      </c>
      <c r="K1956" s="1">
        <v>0.625</v>
      </c>
      <c r="L1956" s="1">
        <v>2.5</v>
      </c>
      <c r="M1956" s="15" t="s">
        <v>160</v>
      </c>
    </row>
    <row r="1957" spans="4:13" ht="26" x14ac:dyDescent="0.2">
      <c r="D1957" s="59"/>
      <c r="E1957" s="5" t="s">
        <v>65</v>
      </c>
      <c r="F1957" s="51" t="s">
        <v>624</v>
      </c>
      <c r="G1957" s="4">
        <v>16</v>
      </c>
      <c r="H1957" s="10">
        <v>18.75</v>
      </c>
      <c r="I1957" s="1">
        <v>50</v>
      </c>
      <c r="J1957" s="1">
        <v>31.25</v>
      </c>
      <c r="K1957" s="2" t="s">
        <v>160</v>
      </c>
      <c r="L1957" s="2" t="s">
        <v>160</v>
      </c>
      <c r="M1957" s="15" t="s">
        <v>160</v>
      </c>
    </row>
    <row r="1958" spans="4:13" x14ac:dyDescent="0.2">
      <c r="D1958" s="59"/>
      <c r="E1958" s="5" t="s">
        <v>23</v>
      </c>
      <c r="F1958" s="51" t="s">
        <v>624</v>
      </c>
      <c r="G1958" s="4">
        <v>3</v>
      </c>
      <c r="H1958" s="17" t="s">
        <v>160</v>
      </c>
      <c r="I1958" s="1">
        <v>66.666666666666998</v>
      </c>
      <c r="J1958" s="1">
        <v>33.333333333333002</v>
      </c>
      <c r="K1958" s="2" t="s">
        <v>160</v>
      </c>
      <c r="L1958" s="2" t="s">
        <v>160</v>
      </c>
      <c r="M1958" s="15" t="s">
        <v>160</v>
      </c>
    </row>
    <row r="1959" spans="4:13" ht="26" x14ac:dyDescent="0.2">
      <c r="D1959" s="59"/>
      <c r="E1959" s="5" t="s">
        <v>66</v>
      </c>
      <c r="F1959" s="51" t="s">
        <v>623</v>
      </c>
      <c r="G1959" s="4">
        <v>1024</v>
      </c>
      <c r="H1959" s="10">
        <v>17.28515625</v>
      </c>
      <c r="I1959" s="1">
        <v>64.6484375</v>
      </c>
      <c r="J1959" s="1">
        <v>14.453125</v>
      </c>
      <c r="K1959" s="1">
        <v>0.390625</v>
      </c>
      <c r="L1959" s="1">
        <v>2.734375</v>
      </c>
      <c r="M1959" s="8">
        <v>0.48828125</v>
      </c>
    </row>
    <row r="1960" spans="4:13" x14ac:dyDescent="0.2">
      <c r="D1960" s="58" t="s">
        <v>67</v>
      </c>
      <c r="E1960" s="7" t="s">
        <v>68</v>
      </c>
      <c r="F1960" s="50" t="s">
        <v>623</v>
      </c>
      <c r="G1960" s="6">
        <v>483</v>
      </c>
      <c r="H1960" s="14">
        <v>19.668737060041</v>
      </c>
      <c r="I1960" s="3">
        <v>63.561076604554998</v>
      </c>
      <c r="J1960" s="3">
        <v>12.215320910973</v>
      </c>
      <c r="K1960" s="3">
        <v>0.62111801242200004</v>
      </c>
      <c r="L1960" s="3">
        <v>3.7267080745340002</v>
      </c>
      <c r="M1960" s="13">
        <v>0.207039337474</v>
      </c>
    </row>
    <row r="1961" spans="4:13" x14ac:dyDescent="0.2">
      <c r="D1961" s="59"/>
      <c r="E1961" s="5" t="s">
        <v>69</v>
      </c>
      <c r="F1961" s="51" t="s">
        <v>623</v>
      </c>
      <c r="G1961" s="4">
        <v>168</v>
      </c>
      <c r="H1961" s="10">
        <v>13.690476190476</v>
      </c>
      <c r="I1961" s="1">
        <v>70.238095238094999</v>
      </c>
      <c r="J1961" s="1">
        <v>10.714285714286</v>
      </c>
      <c r="K1961" s="2" t="s">
        <v>160</v>
      </c>
      <c r="L1961" s="1">
        <v>4.7619047619049999</v>
      </c>
      <c r="M1961" s="8">
        <v>0.59523809523799998</v>
      </c>
    </row>
    <row r="1962" spans="4:13" ht="26" x14ac:dyDescent="0.2">
      <c r="D1962" s="59"/>
      <c r="E1962" s="5" t="s">
        <v>70</v>
      </c>
      <c r="F1962" s="51" t="s">
        <v>623</v>
      </c>
      <c r="G1962" s="4">
        <v>470</v>
      </c>
      <c r="H1962" s="10">
        <v>19.787234042552999</v>
      </c>
      <c r="I1962" s="1">
        <v>64.893617021276995</v>
      </c>
      <c r="J1962" s="1">
        <v>12.553191489362</v>
      </c>
      <c r="K1962" s="2" t="s">
        <v>160</v>
      </c>
      <c r="L1962" s="1">
        <v>2.7659574468089998</v>
      </c>
      <c r="M1962" s="15" t="s">
        <v>160</v>
      </c>
    </row>
    <row r="1963" spans="4:13" ht="26" x14ac:dyDescent="0.2">
      <c r="D1963" s="59"/>
      <c r="E1963" s="5" t="s">
        <v>71</v>
      </c>
      <c r="F1963" s="51" t="s">
        <v>623</v>
      </c>
      <c r="G1963" s="4">
        <v>67</v>
      </c>
      <c r="H1963" s="10">
        <v>14.925373134328</v>
      </c>
      <c r="I1963" s="1">
        <v>65.671641791045005</v>
      </c>
      <c r="J1963" s="1">
        <v>17.910447761194</v>
      </c>
      <c r="K1963" s="2" t="s">
        <v>160</v>
      </c>
      <c r="L1963" s="1">
        <v>1.492537313433</v>
      </c>
      <c r="M1963" s="15" t="s">
        <v>160</v>
      </c>
    </row>
    <row r="1964" spans="4:13" x14ac:dyDescent="0.2">
      <c r="D1964" s="59"/>
      <c r="E1964" s="5" t="s">
        <v>72</v>
      </c>
      <c r="F1964" s="51" t="s">
        <v>623</v>
      </c>
      <c r="G1964" s="4">
        <v>314</v>
      </c>
      <c r="H1964" s="10">
        <v>18.789808917197</v>
      </c>
      <c r="I1964" s="1">
        <v>67.197452229299003</v>
      </c>
      <c r="J1964" s="1">
        <v>12.101910828025</v>
      </c>
      <c r="K1964" s="2" t="s">
        <v>160</v>
      </c>
      <c r="L1964" s="1">
        <v>1.9108280254779999</v>
      </c>
      <c r="M1964" s="15" t="s">
        <v>160</v>
      </c>
    </row>
    <row r="1965" spans="4:13" x14ac:dyDescent="0.2">
      <c r="D1965" s="59"/>
      <c r="E1965" s="5" t="s">
        <v>73</v>
      </c>
      <c r="F1965" s="51" t="s">
        <v>623</v>
      </c>
      <c r="G1965" s="4">
        <v>187</v>
      </c>
      <c r="H1965" s="10">
        <v>22.994652406417</v>
      </c>
      <c r="I1965" s="1">
        <v>63.101604278075001</v>
      </c>
      <c r="J1965" s="1">
        <v>11.229946524063999</v>
      </c>
      <c r="K1965" s="2" t="s">
        <v>160</v>
      </c>
      <c r="L1965" s="1">
        <v>2.673796791444</v>
      </c>
      <c r="M1965" s="15" t="s">
        <v>160</v>
      </c>
    </row>
    <row r="1966" spans="4:13" ht="26" x14ac:dyDescent="0.2">
      <c r="D1966" s="59"/>
      <c r="E1966" s="5" t="s">
        <v>74</v>
      </c>
      <c r="F1966" s="51" t="s">
        <v>623</v>
      </c>
      <c r="G1966" s="4">
        <v>472</v>
      </c>
      <c r="H1966" s="10">
        <v>15.254237288136</v>
      </c>
      <c r="I1966" s="1">
        <v>63.347457627118999</v>
      </c>
      <c r="J1966" s="1">
        <v>18.008474576270999</v>
      </c>
      <c r="K1966" s="1">
        <v>0.42372881355899999</v>
      </c>
      <c r="L1966" s="1">
        <v>1.906779661017</v>
      </c>
      <c r="M1966" s="8">
        <v>1.0593220338980001</v>
      </c>
    </row>
    <row r="1967" spans="4:13" x14ac:dyDescent="0.2">
      <c r="D1967" s="59"/>
      <c r="E1967" s="5" t="s">
        <v>36</v>
      </c>
      <c r="F1967" s="51" t="s">
        <v>624</v>
      </c>
      <c r="G1967" s="4">
        <v>28</v>
      </c>
      <c r="H1967" s="10">
        <v>25</v>
      </c>
      <c r="I1967" s="1">
        <v>53.571428571429003</v>
      </c>
      <c r="J1967" s="1">
        <v>17.857142857143</v>
      </c>
      <c r="K1967" s="2" t="s">
        <v>160</v>
      </c>
      <c r="L1967" s="1">
        <v>3.5714285714290002</v>
      </c>
      <c r="M1967" s="15" t="s">
        <v>160</v>
      </c>
    </row>
    <row r="1968" spans="4:13" x14ac:dyDescent="0.2">
      <c r="D1968" s="59"/>
      <c r="E1968" s="5" t="s">
        <v>23</v>
      </c>
      <c r="F1968" s="51" t="s">
        <v>624</v>
      </c>
      <c r="G1968" s="4">
        <v>6</v>
      </c>
      <c r="H1968" s="10">
        <v>16.666666666666998</v>
      </c>
      <c r="I1968" s="1">
        <v>83.333333333333002</v>
      </c>
      <c r="J1968" s="2" t="s">
        <v>160</v>
      </c>
      <c r="K1968" s="2" t="s">
        <v>160</v>
      </c>
      <c r="L1968" s="2" t="s">
        <v>160</v>
      </c>
      <c r="M1968" s="15" t="s">
        <v>160</v>
      </c>
    </row>
    <row r="1969" spans="4:13" ht="26" x14ac:dyDescent="0.2">
      <c r="D1969" s="58" t="s">
        <v>75</v>
      </c>
      <c r="E1969" s="7" t="s">
        <v>76</v>
      </c>
      <c r="F1969" s="50" t="s">
        <v>624</v>
      </c>
      <c r="G1969" s="6">
        <v>32</v>
      </c>
      <c r="H1969" s="14">
        <v>37.5</v>
      </c>
      <c r="I1969" s="3">
        <v>59.375</v>
      </c>
      <c r="J1969" s="3">
        <v>3.125</v>
      </c>
      <c r="K1969" s="9" t="s">
        <v>160</v>
      </c>
      <c r="L1969" s="9" t="s">
        <v>160</v>
      </c>
      <c r="M1969" s="19" t="s">
        <v>160</v>
      </c>
    </row>
    <row r="1970" spans="4:13" x14ac:dyDescent="0.2">
      <c r="D1970" s="59"/>
      <c r="E1970" s="5" t="s">
        <v>77</v>
      </c>
      <c r="F1970" s="51" t="s">
        <v>623</v>
      </c>
      <c r="G1970" s="4">
        <v>60</v>
      </c>
      <c r="H1970" s="10">
        <v>20</v>
      </c>
      <c r="I1970" s="1">
        <v>68.333333333333002</v>
      </c>
      <c r="J1970" s="1">
        <v>8.333333333333</v>
      </c>
      <c r="K1970" s="2" t="s">
        <v>160</v>
      </c>
      <c r="L1970" s="1">
        <v>3.333333333333</v>
      </c>
      <c r="M1970" s="15" t="s">
        <v>160</v>
      </c>
    </row>
    <row r="1971" spans="4:13" x14ac:dyDescent="0.2">
      <c r="D1971" s="59"/>
      <c r="E1971" s="5" t="s">
        <v>78</v>
      </c>
      <c r="F1971" s="51" t="s">
        <v>623</v>
      </c>
      <c r="G1971" s="4">
        <v>82</v>
      </c>
      <c r="H1971" s="10">
        <v>17.073170731706998</v>
      </c>
      <c r="I1971" s="1">
        <v>65.853658536585002</v>
      </c>
      <c r="J1971" s="1">
        <v>10.975609756098001</v>
      </c>
      <c r="K1971" s="2" t="s">
        <v>160</v>
      </c>
      <c r="L1971" s="1">
        <v>4.8780487804880002</v>
      </c>
      <c r="M1971" s="8">
        <v>1.219512195122</v>
      </c>
    </row>
    <row r="1972" spans="4:13" ht="26" x14ac:dyDescent="0.2">
      <c r="D1972" s="59"/>
      <c r="E1972" s="5" t="s">
        <v>79</v>
      </c>
      <c r="F1972" s="51" t="s">
        <v>624</v>
      </c>
      <c r="G1972" s="4">
        <v>11</v>
      </c>
      <c r="H1972" s="10">
        <v>27.272727272727</v>
      </c>
      <c r="I1972" s="1">
        <v>72.727272727273004</v>
      </c>
      <c r="J1972" s="2" t="s">
        <v>160</v>
      </c>
      <c r="K1972" s="2" t="s">
        <v>160</v>
      </c>
      <c r="L1972" s="2" t="s">
        <v>160</v>
      </c>
      <c r="M1972" s="15" t="s">
        <v>160</v>
      </c>
    </row>
    <row r="1973" spans="4:13" ht="26" x14ac:dyDescent="0.2">
      <c r="D1973" s="59"/>
      <c r="E1973" s="5" t="s">
        <v>80</v>
      </c>
      <c r="F1973" s="51" t="s">
        <v>624</v>
      </c>
      <c r="G1973" s="4">
        <v>35</v>
      </c>
      <c r="H1973" s="10">
        <v>17.142857142857</v>
      </c>
      <c r="I1973" s="1">
        <v>71.428571428571004</v>
      </c>
      <c r="J1973" s="1">
        <v>8.5714285714289993</v>
      </c>
      <c r="K1973" s="2" t="s">
        <v>160</v>
      </c>
      <c r="L1973" s="1">
        <v>2.8571428571430002</v>
      </c>
      <c r="M1973" s="15" t="s">
        <v>160</v>
      </c>
    </row>
    <row r="1974" spans="4:13" ht="26" x14ac:dyDescent="0.2">
      <c r="D1974" s="59"/>
      <c r="E1974" s="5" t="s">
        <v>81</v>
      </c>
      <c r="F1974" s="51" t="s">
        <v>624</v>
      </c>
      <c r="G1974" s="4">
        <v>48</v>
      </c>
      <c r="H1974" s="10">
        <v>16.666666666666998</v>
      </c>
      <c r="I1974" s="1">
        <v>77.083333333333002</v>
      </c>
      <c r="J1974" s="1">
        <v>6.25</v>
      </c>
      <c r="K1974" s="2" t="s">
        <v>160</v>
      </c>
      <c r="L1974" s="2" t="s">
        <v>160</v>
      </c>
      <c r="M1974" s="15" t="s">
        <v>160</v>
      </c>
    </row>
    <row r="1975" spans="4:13" ht="26" x14ac:dyDescent="0.2">
      <c r="D1975" s="59"/>
      <c r="E1975" s="5" t="s">
        <v>82</v>
      </c>
      <c r="F1975" s="51" t="s">
        <v>624</v>
      </c>
      <c r="G1975" s="4">
        <v>39</v>
      </c>
      <c r="H1975" s="10">
        <v>15.384615384615</v>
      </c>
      <c r="I1975" s="1">
        <v>69.230769230768999</v>
      </c>
      <c r="J1975" s="1">
        <v>15.384615384615</v>
      </c>
      <c r="K1975" s="2" t="s">
        <v>160</v>
      </c>
      <c r="L1975" s="2" t="s">
        <v>160</v>
      </c>
      <c r="M1975" s="15" t="s">
        <v>160</v>
      </c>
    </row>
    <row r="1976" spans="4:13" ht="26" x14ac:dyDescent="0.2">
      <c r="D1976" s="59"/>
      <c r="E1976" s="5" t="s">
        <v>83</v>
      </c>
      <c r="F1976" s="51" t="s">
        <v>624</v>
      </c>
      <c r="G1976" s="4">
        <v>12</v>
      </c>
      <c r="H1976" s="10">
        <v>25</v>
      </c>
      <c r="I1976" s="1">
        <v>58.333333333333002</v>
      </c>
      <c r="J1976" s="1">
        <v>8.333333333333</v>
      </c>
      <c r="K1976" s="2" t="s">
        <v>160</v>
      </c>
      <c r="L1976" s="1">
        <v>8.333333333333</v>
      </c>
      <c r="M1976" s="15" t="s">
        <v>160</v>
      </c>
    </row>
    <row r="1977" spans="4:13" x14ac:dyDescent="0.2">
      <c r="D1977" s="59"/>
      <c r="E1977" s="5" t="s">
        <v>84</v>
      </c>
      <c r="F1977" s="51" t="s">
        <v>624</v>
      </c>
      <c r="G1977" s="4">
        <v>15</v>
      </c>
      <c r="H1977" s="10">
        <v>6.666666666667</v>
      </c>
      <c r="I1977" s="1">
        <v>66.666666666666998</v>
      </c>
      <c r="J1977" s="1">
        <v>20</v>
      </c>
      <c r="K1977" s="2" t="s">
        <v>160</v>
      </c>
      <c r="L1977" s="1">
        <v>6.666666666667</v>
      </c>
      <c r="M1977" s="15" t="s">
        <v>160</v>
      </c>
    </row>
    <row r="1978" spans="4:13" x14ac:dyDescent="0.2">
      <c r="D1978" s="59"/>
      <c r="E1978" s="5" t="s">
        <v>85</v>
      </c>
      <c r="F1978" s="51" t="s">
        <v>624</v>
      </c>
      <c r="G1978" s="4">
        <v>5</v>
      </c>
      <c r="H1978" s="10">
        <v>40</v>
      </c>
      <c r="I1978" s="1">
        <v>20</v>
      </c>
      <c r="J1978" s="1">
        <v>20</v>
      </c>
      <c r="K1978" s="2" t="s">
        <v>160</v>
      </c>
      <c r="L1978" s="1">
        <v>20</v>
      </c>
      <c r="M1978" s="15" t="s">
        <v>160</v>
      </c>
    </row>
    <row r="1979" spans="4:13" x14ac:dyDescent="0.2">
      <c r="D1979" s="59"/>
      <c r="E1979" s="5" t="s">
        <v>86</v>
      </c>
      <c r="F1979" s="51" t="s">
        <v>623</v>
      </c>
      <c r="G1979" s="4">
        <v>87</v>
      </c>
      <c r="H1979" s="10">
        <v>25.287356321838999</v>
      </c>
      <c r="I1979" s="1">
        <v>57.471264367815998</v>
      </c>
      <c r="J1979" s="1">
        <v>14.942528735631999</v>
      </c>
      <c r="K1979" s="2" t="s">
        <v>160</v>
      </c>
      <c r="L1979" s="1">
        <v>2.2988505747130001</v>
      </c>
      <c r="M1979" s="15" t="s">
        <v>160</v>
      </c>
    </row>
    <row r="1980" spans="4:13" ht="26" x14ac:dyDescent="0.2">
      <c r="D1980" s="59"/>
      <c r="E1980" s="5" t="s">
        <v>87</v>
      </c>
      <c r="F1980" s="51" t="s">
        <v>623</v>
      </c>
      <c r="G1980" s="4">
        <v>118</v>
      </c>
      <c r="H1980" s="10">
        <v>17.796610169491998</v>
      </c>
      <c r="I1980" s="1">
        <v>67.796610169491998</v>
      </c>
      <c r="J1980" s="1">
        <v>11.864406779661</v>
      </c>
      <c r="K1980" s="2" t="s">
        <v>160</v>
      </c>
      <c r="L1980" s="1">
        <v>1.6949152542370001</v>
      </c>
      <c r="M1980" s="8">
        <v>0.84745762711899997</v>
      </c>
    </row>
    <row r="1981" spans="4:13" x14ac:dyDescent="0.2">
      <c r="D1981" s="59"/>
      <c r="E1981" s="5" t="s">
        <v>36</v>
      </c>
      <c r="F1981" s="51" t="s">
        <v>624</v>
      </c>
      <c r="G1981" s="4">
        <v>47</v>
      </c>
      <c r="H1981" s="10">
        <v>12.765957446809001</v>
      </c>
      <c r="I1981" s="1">
        <v>65.957446808510994</v>
      </c>
      <c r="J1981" s="1">
        <v>12.765957446809001</v>
      </c>
      <c r="K1981" s="2" t="s">
        <v>160</v>
      </c>
      <c r="L1981" s="1">
        <v>8.5106382978719992</v>
      </c>
      <c r="M1981" s="15" t="s">
        <v>160</v>
      </c>
    </row>
    <row r="1982" spans="4:13" ht="26" x14ac:dyDescent="0.2">
      <c r="D1982" s="59"/>
      <c r="E1982" s="5" t="s">
        <v>88</v>
      </c>
      <c r="F1982" s="51" t="s">
        <v>623</v>
      </c>
      <c r="G1982" s="4">
        <v>255</v>
      </c>
      <c r="H1982" s="10">
        <v>18.431372549020001</v>
      </c>
      <c r="I1982" s="1">
        <v>65.490196078430998</v>
      </c>
      <c r="J1982" s="1">
        <v>14.901960784313999</v>
      </c>
      <c r="K1982" s="1">
        <v>0.392156862745</v>
      </c>
      <c r="L1982" s="1">
        <v>0.392156862745</v>
      </c>
      <c r="M1982" s="8">
        <v>0.392156862745</v>
      </c>
    </row>
    <row r="1983" spans="4:13" x14ac:dyDescent="0.2">
      <c r="D1983" s="59"/>
      <c r="E1983" s="5" t="s">
        <v>89</v>
      </c>
      <c r="F1983" s="51" t="s">
        <v>623</v>
      </c>
      <c r="G1983" s="4">
        <v>434</v>
      </c>
      <c r="H1983" s="10">
        <v>14.976958525345999</v>
      </c>
      <c r="I1983" s="1">
        <v>62.903225806451999</v>
      </c>
      <c r="J1983" s="1">
        <v>17.741935483871</v>
      </c>
      <c r="K1983" s="1">
        <v>0.69124423963100001</v>
      </c>
      <c r="L1983" s="1">
        <v>3.2258064516129998</v>
      </c>
      <c r="M1983" s="8">
        <v>0.46082949308799998</v>
      </c>
    </row>
    <row r="1984" spans="4:13" x14ac:dyDescent="0.2">
      <c r="D1984" s="59"/>
      <c r="E1984" s="5" t="s">
        <v>23</v>
      </c>
      <c r="F1984" s="51" t="s">
        <v>624</v>
      </c>
      <c r="G1984" s="4">
        <v>9</v>
      </c>
      <c r="H1984" s="10">
        <v>44.444444444444002</v>
      </c>
      <c r="I1984" s="1">
        <v>44.444444444444002</v>
      </c>
      <c r="J1984" s="2" t="s">
        <v>160</v>
      </c>
      <c r="K1984" s="2" t="s">
        <v>160</v>
      </c>
      <c r="L1984" s="1">
        <v>11.111111111111001</v>
      </c>
      <c r="M1984" s="15" t="s">
        <v>160</v>
      </c>
    </row>
    <row r="1985" spans="4:13" ht="26" x14ac:dyDescent="0.2">
      <c r="D1985" s="59"/>
      <c r="E1985" s="5" t="s">
        <v>90</v>
      </c>
      <c r="F1985" s="51" t="s">
        <v>623</v>
      </c>
      <c r="G1985" s="4">
        <v>345</v>
      </c>
      <c r="H1985" s="10">
        <v>18.550724637681</v>
      </c>
      <c r="I1985" s="1">
        <v>66.086956521738998</v>
      </c>
      <c r="J1985" s="1">
        <v>11.304347826087</v>
      </c>
      <c r="K1985" s="2" t="s">
        <v>160</v>
      </c>
      <c r="L1985" s="1">
        <v>3.4782608695650001</v>
      </c>
      <c r="M1985" s="8">
        <v>0.57971014492799999</v>
      </c>
    </row>
    <row r="1986" spans="4:13" ht="26" x14ac:dyDescent="0.2">
      <c r="D1986" s="58" t="s">
        <v>91</v>
      </c>
      <c r="E1986" s="7" t="s">
        <v>92</v>
      </c>
      <c r="F1986" s="50" t="s">
        <v>623</v>
      </c>
      <c r="G1986" s="6">
        <v>70</v>
      </c>
      <c r="H1986" s="14">
        <v>8.5714285714289993</v>
      </c>
      <c r="I1986" s="3">
        <v>70</v>
      </c>
      <c r="J1986" s="3">
        <v>17.142857142857</v>
      </c>
      <c r="K1986" s="3">
        <v>2.8571428571430002</v>
      </c>
      <c r="L1986" s="3">
        <v>1.4285714285710001</v>
      </c>
      <c r="M1986" s="19" t="s">
        <v>160</v>
      </c>
    </row>
    <row r="1987" spans="4:13" ht="39" x14ac:dyDescent="0.2">
      <c r="D1987" s="59"/>
      <c r="E1987" s="5" t="s">
        <v>93</v>
      </c>
      <c r="F1987" s="51" t="s">
        <v>623</v>
      </c>
      <c r="G1987" s="4">
        <v>430</v>
      </c>
      <c r="H1987" s="10">
        <v>15.581395348837001</v>
      </c>
      <c r="I1987" s="1">
        <v>69.302325581394996</v>
      </c>
      <c r="J1987" s="1">
        <v>12.558139534884001</v>
      </c>
      <c r="K1987" s="1">
        <v>0.23255813953500001</v>
      </c>
      <c r="L1987" s="1">
        <v>1.860465116279</v>
      </c>
      <c r="M1987" s="8">
        <v>0.46511627907000003</v>
      </c>
    </row>
    <row r="1988" spans="4:13" ht="39" x14ac:dyDescent="0.2">
      <c r="D1988" s="59"/>
      <c r="E1988" s="5" t="s">
        <v>94</v>
      </c>
      <c r="F1988" s="51" t="s">
        <v>623</v>
      </c>
      <c r="G1988" s="4">
        <v>824</v>
      </c>
      <c r="H1988" s="10">
        <v>17.597087378641</v>
      </c>
      <c r="I1988" s="1">
        <v>65.291262135921997</v>
      </c>
      <c r="J1988" s="1">
        <v>14.441747572816</v>
      </c>
      <c r="K1988" s="1">
        <v>0.24271844660200001</v>
      </c>
      <c r="L1988" s="1">
        <v>2.0631067961170002</v>
      </c>
      <c r="M1988" s="8">
        <v>0.364077669903</v>
      </c>
    </row>
    <row r="1989" spans="4:13" ht="39" x14ac:dyDescent="0.2">
      <c r="D1989" s="59"/>
      <c r="E1989" s="5" t="s">
        <v>95</v>
      </c>
      <c r="F1989" s="51" t="s">
        <v>623</v>
      </c>
      <c r="G1989" s="4">
        <v>593</v>
      </c>
      <c r="H1989" s="10">
        <v>15.851602023609001</v>
      </c>
      <c r="I1989" s="1">
        <v>68.128161888701996</v>
      </c>
      <c r="J1989" s="1">
        <v>13.827993254637001</v>
      </c>
      <c r="K1989" s="1">
        <v>0.16863406408100001</v>
      </c>
      <c r="L1989" s="1">
        <v>1.517706576728</v>
      </c>
      <c r="M1989" s="8">
        <v>0.50590219224300004</v>
      </c>
    </row>
    <row r="1990" spans="4:13" ht="39" x14ac:dyDescent="0.2">
      <c r="D1990" s="59"/>
      <c r="E1990" s="5" t="s">
        <v>96</v>
      </c>
      <c r="F1990" s="51" t="s">
        <v>623</v>
      </c>
      <c r="G1990" s="4">
        <v>261</v>
      </c>
      <c r="H1990" s="10">
        <v>15.325670498084</v>
      </c>
      <c r="I1990" s="1">
        <v>64.750957854405996</v>
      </c>
      <c r="J1990" s="1">
        <v>15.325670498084</v>
      </c>
      <c r="K1990" s="1">
        <v>0.38314176245199999</v>
      </c>
      <c r="L1990" s="1">
        <v>3.4482758620689999</v>
      </c>
      <c r="M1990" s="8">
        <v>0.76628352490399998</v>
      </c>
    </row>
    <row r="1991" spans="4:13" ht="39" x14ac:dyDescent="0.2">
      <c r="D1991" s="59"/>
      <c r="E1991" s="5" t="s">
        <v>97</v>
      </c>
      <c r="F1991" s="51" t="s">
        <v>623</v>
      </c>
      <c r="G1991" s="4">
        <v>63</v>
      </c>
      <c r="H1991" s="10">
        <v>17.460317460317</v>
      </c>
      <c r="I1991" s="1">
        <v>53.968253968253997</v>
      </c>
      <c r="J1991" s="1">
        <v>22.222222222222001</v>
      </c>
      <c r="K1991" s="2" t="s">
        <v>160</v>
      </c>
      <c r="L1991" s="1">
        <v>6.3492063492059998</v>
      </c>
      <c r="M1991" s="15" t="s">
        <v>160</v>
      </c>
    </row>
    <row r="1992" spans="4:13" ht="39" x14ac:dyDescent="0.2">
      <c r="D1992" s="59"/>
      <c r="E1992" s="5" t="s">
        <v>98</v>
      </c>
      <c r="F1992" s="51" t="s">
        <v>623</v>
      </c>
      <c r="G1992" s="4">
        <v>345</v>
      </c>
      <c r="H1992" s="10">
        <v>15.072463768116</v>
      </c>
      <c r="I1992" s="1">
        <v>68.405797101448997</v>
      </c>
      <c r="J1992" s="1">
        <v>14.782608695652</v>
      </c>
      <c r="K1992" s="1">
        <v>0.289855072464</v>
      </c>
      <c r="L1992" s="1">
        <v>1.1594202898549999</v>
      </c>
      <c r="M1992" s="8">
        <v>0.289855072464</v>
      </c>
    </row>
    <row r="1993" spans="4:13" ht="39" x14ac:dyDescent="0.2">
      <c r="D1993" s="59"/>
      <c r="E1993" s="5" t="s">
        <v>99</v>
      </c>
      <c r="F1993" s="51" t="s">
        <v>623</v>
      </c>
      <c r="G1993" s="4">
        <v>202</v>
      </c>
      <c r="H1993" s="10">
        <v>19.801980198020001</v>
      </c>
      <c r="I1993" s="1">
        <v>62.376237623762002</v>
      </c>
      <c r="J1993" s="1">
        <v>16.336633663366001</v>
      </c>
      <c r="K1993" s="2" t="s">
        <v>160</v>
      </c>
      <c r="L1993" s="1">
        <v>0.99009900990099997</v>
      </c>
      <c r="M1993" s="8">
        <v>0.49504950495</v>
      </c>
    </row>
    <row r="1994" spans="4:13" x14ac:dyDescent="0.2">
      <c r="D1994" s="59"/>
      <c r="E1994" s="5" t="s">
        <v>100</v>
      </c>
      <c r="F1994" s="51" t="s">
        <v>623</v>
      </c>
      <c r="G1994" s="4">
        <v>143</v>
      </c>
      <c r="H1994" s="10">
        <v>18.881118881119001</v>
      </c>
      <c r="I1994" s="1">
        <v>55.244755244754998</v>
      </c>
      <c r="J1994" s="1">
        <v>18.181818181817999</v>
      </c>
      <c r="K1994" s="2" t="s">
        <v>160</v>
      </c>
      <c r="L1994" s="1">
        <v>6.9930069930069996</v>
      </c>
      <c r="M1994" s="8">
        <v>0.69930069930100003</v>
      </c>
    </row>
    <row r="1995" spans="4:13" x14ac:dyDescent="0.2">
      <c r="D1995" s="59"/>
      <c r="E1995" s="5" t="s">
        <v>23</v>
      </c>
      <c r="F1995" s="51" t="s">
        <v>624</v>
      </c>
      <c r="G1995" s="4">
        <v>5</v>
      </c>
      <c r="H1995" s="17" t="s">
        <v>160</v>
      </c>
      <c r="I1995" s="1">
        <v>80</v>
      </c>
      <c r="J1995" s="1">
        <v>20</v>
      </c>
      <c r="K1995" s="2" t="s">
        <v>160</v>
      </c>
      <c r="L1995" s="2" t="s">
        <v>160</v>
      </c>
      <c r="M1995" s="15" t="s">
        <v>160</v>
      </c>
    </row>
    <row r="1996" spans="4:13" ht="26" x14ac:dyDescent="0.2">
      <c r="D1996" s="59"/>
      <c r="E1996" s="5" t="s">
        <v>101</v>
      </c>
      <c r="F1996" s="51" t="s">
        <v>623</v>
      </c>
      <c r="G1996" s="4">
        <v>883</v>
      </c>
      <c r="H1996" s="10">
        <v>17.214043035107998</v>
      </c>
      <c r="I1996" s="1">
        <v>66.024915062288002</v>
      </c>
      <c r="J1996" s="1">
        <v>14.043035107588</v>
      </c>
      <c r="K1996" s="1">
        <v>0.33975084937700001</v>
      </c>
      <c r="L1996" s="1">
        <v>1.925254813137</v>
      </c>
      <c r="M1996" s="8">
        <v>0.453001132503</v>
      </c>
    </row>
    <row r="1997" spans="4:13" ht="26" x14ac:dyDescent="0.2">
      <c r="D1997" s="59"/>
      <c r="E1997" s="5" t="s">
        <v>102</v>
      </c>
      <c r="F1997" s="51" t="s">
        <v>623</v>
      </c>
      <c r="G1997" s="4">
        <v>453</v>
      </c>
      <c r="H1997" s="10">
        <v>15.673289183223</v>
      </c>
      <c r="I1997" s="1">
        <v>66.887417218543007</v>
      </c>
      <c r="J1997" s="1">
        <v>14.128035320087999</v>
      </c>
      <c r="K1997" s="1">
        <v>0.441501103753</v>
      </c>
      <c r="L1997" s="1">
        <v>2.207505518764</v>
      </c>
      <c r="M1997" s="8">
        <v>0.66225165562900001</v>
      </c>
    </row>
    <row r="1998" spans="4:13" x14ac:dyDescent="0.2">
      <c r="D1998" s="58" t="s">
        <v>103</v>
      </c>
      <c r="E1998" s="7" t="s">
        <v>104</v>
      </c>
      <c r="F1998" s="50" t="s">
        <v>623</v>
      </c>
      <c r="G1998" s="6">
        <v>265</v>
      </c>
      <c r="H1998" s="14">
        <v>15.471698113207999</v>
      </c>
      <c r="I1998" s="3">
        <v>71.320754716981</v>
      </c>
      <c r="J1998" s="3">
        <v>9.8113207547170003</v>
      </c>
      <c r="K1998" s="3">
        <v>0.75471698113200003</v>
      </c>
      <c r="L1998" s="3">
        <v>2.2641509433959999</v>
      </c>
      <c r="M1998" s="13">
        <v>0.37735849056600002</v>
      </c>
    </row>
    <row r="1999" spans="4:13" x14ac:dyDescent="0.2">
      <c r="D1999" s="59"/>
      <c r="E1999" s="5" t="s">
        <v>105</v>
      </c>
      <c r="F1999" s="51" t="s">
        <v>623</v>
      </c>
      <c r="G1999" s="4">
        <v>314</v>
      </c>
      <c r="H1999" s="10">
        <v>18.789808917197</v>
      </c>
      <c r="I1999" s="1">
        <v>64.012738853502995</v>
      </c>
      <c r="J1999" s="1">
        <v>13.375796178344</v>
      </c>
      <c r="K1999" s="1">
        <v>0.31847133758000001</v>
      </c>
      <c r="L1999" s="1">
        <v>2.866242038217</v>
      </c>
      <c r="M1999" s="8">
        <v>0.63694267515900005</v>
      </c>
    </row>
    <row r="2000" spans="4:13" x14ac:dyDescent="0.2">
      <c r="D2000" s="59"/>
      <c r="E2000" s="5" t="s">
        <v>106</v>
      </c>
      <c r="F2000" s="51" t="s">
        <v>623</v>
      </c>
      <c r="G2000" s="4">
        <v>333</v>
      </c>
      <c r="H2000" s="10">
        <v>16.816816816816999</v>
      </c>
      <c r="I2000" s="1">
        <v>61.261261261260998</v>
      </c>
      <c r="J2000" s="1">
        <v>17.717717717717999</v>
      </c>
      <c r="K2000" s="1">
        <v>0.30030030029999999</v>
      </c>
      <c r="L2000" s="1">
        <v>3.3033033033030001</v>
      </c>
      <c r="M2000" s="8">
        <v>0.60060060060099996</v>
      </c>
    </row>
    <row r="2001" spans="4:13" x14ac:dyDescent="0.2">
      <c r="D2001" s="59"/>
      <c r="E2001" s="5" t="s">
        <v>107</v>
      </c>
      <c r="F2001" s="51" t="s">
        <v>623</v>
      </c>
      <c r="G2001" s="4">
        <v>108</v>
      </c>
      <c r="H2001" s="10">
        <v>16.666666666666998</v>
      </c>
      <c r="I2001" s="1">
        <v>62.037037037037003</v>
      </c>
      <c r="J2001" s="1">
        <v>19.444444444443999</v>
      </c>
      <c r="K2001" s="2" t="s">
        <v>160</v>
      </c>
      <c r="L2001" s="1">
        <v>1.851851851852</v>
      </c>
      <c r="M2001" s="15" t="s">
        <v>160</v>
      </c>
    </row>
    <row r="2002" spans="4:13" x14ac:dyDescent="0.2">
      <c r="D2002" s="59"/>
      <c r="E2002" s="5" t="s">
        <v>108</v>
      </c>
      <c r="F2002" s="51" t="s">
        <v>624</v>
      </c>
      <c r="G2002" s="4">
        <v>21</v>
      </c>
      <c r="H2002" s="10">
        <v>28.571428571428999</v>
      </c>
      <c r="I2002" s="1">
        <v>42.857142857143003</v>
      </c>
      <c r="J2002" s="1">
        <v>28.571428571428999</v>
      </c>
      <c r="K2002" s="2" t="s">
        <v>160</v>
      </c>
      <c r="L2002" s="2" t="s">
        <v>160</v>
      </c>
      <c r="M2002" s="15" t="s">
        <v>160</v>
      </c>
    </row>
    <row r="2003" spans="4:13" x14ac:dyDescent="0.2">
      <c r="D2003" s="59"/>
      <c r="E2003" s="5" t="s">
        <v>23</v>
      </c>
      <c r="F2003" s="51" t="s">
        <v>624</v>
      </c>
      <c r="G2003" s="4">
        <v>2</v>
      </c>
      <c r="H2003" s="17" t="s">
        <v>160</v>
      </c>
      <c r="I2003" s="1">
        <v>100</v>
      </c>
      <c r="J2003" s="2" t="s">
        <v>160</v>
      </c>
      <c r="K2003" s="2" t="s">
        <v>160</v>
      </c>
      <c r="L2003" s="2" t="s">
        <v>160</v>
      </c>
      <c r="M2003" s="15" t="s">
        <v>160</v>
      </c>
    </row>
    <row r="2004" spans="4:13" x14ac:dyDescent="0.2">
      <c r="D2004" s="59"/>
      <c r="E2004" s="5" t="s">
        <v>109</v>
      </c>
      <c r="F2004" s="51" t="s">
        <v>623</v>
      </c>
      <c r="G2004" s="4">
        <v>579</v>
      </c>
      <c r="H2004" s="10">
        <v>17.271157167529999</v>
      </c>
      <c r="I2004" s="1">
        <v>67.357512953368001</v>
      </c>
      <c r="J2004" s="1">
        <v>11.744386873921</v>
      </c>
      <c r="K2004" s="1">
        <v>0.51813471502599995</v>
      </c>
      <c r="L2004" s="1">
        <v>2.5906735751299999</v>
      </c>
      <c r="M2004" s="8">
        <v>0.51813471502599995</v>
      </c>
    </row>
    <row r="2005" spans="4:13" x14ac:dyDescent="0.2">
      <c r="D2005" s="59"/>
      <c r="E2005" s="5" t="s">
        <v>110</v>
      </c>
      <c r="F2005" s="51" t="s">
        <v>623</v>
      </c>
      <c r="G2005" s="4">
        <v>129</v>
      </c>
      <c r="H2005" s="10">
        <v>18.604651162791001</v>
      </c>
      <c r="I2005" s="1">
        <v>58.914728682171003</v>
      </c>
      <c r="J2005" s="1">
        <v>20.930232558139998</v>
      </c>
      <c r="K2005" s="2" t="s">
        <v>160</v>
      </c>
      <c r="L2005" s="1">
        <v>1.550387596899</v>
      </c>
      <c r="M2005" s="15" t="s">
        <v>160</v>
      </c>
    </row>
    <row r="2006" spans="4:13" x14ac:dyDescent="0.2">
      <c r="D2006" s="58" t="s">
        <v>111</v>
      </c>
      <c r="E2006" s="7" t="s">
        <v>112</v>
      </c>
      <c r="F2006" s="50" t="s">
        <v>623</v>
      </c>
      <c r="G2006" s="6">
        <v>192</v>
      </c>
      <c r="H2006" s="14">
        <v>18.75</v>
      </c>
      <c r="I2006" s="3">
        <v>60.9375</v>
      </c>
      <c r="J2006" s="3">
        <v>16.145833333333002</v>
      </c>
      <c r="K2006" s="3">
        <v>0.52083333333299997</v>
      </c>
      <c r="L2006" s="3">
        <v>2.604166666667</v>
      </c>
      <c r="M2006" s="13">
        <v>1.041666666667</v>
      </c>
    </row>
    <row r="2007" spans="4:13" ht="26" x14ac:dyDescent="0.2">
      <c r="D2007" s="59"/>
      <c r="E2007" s="5" t="s">
        <v>113</v>
      </c>
      <c r="F2007" s="51" t="s">
        <v>623</v>
      </c>
      <c r="G2007" s="4">
        <v>149</v>
      </c>
      <c r="H2007" s="10">
        <v>15.436241610738</v>
      </c>
      <c r="I2007" s="1">
        <v>67.114093959732003</v>
      </c>
      <c r="J2007" s="1">
        <v>15.436241610738</v>
      </c>
      <c r="K2007" s="2" t="s">
        <v>160</v>
      </c>
      <c r="L2007" s="1">
        <v>1.342281879195</v>
      </c>
      <c r="M2007" s="8">
        <v>0.67114093959700005</v>
      </c>
    </row>
    <row r="2008" spans="4:13" x14ac:dyDescent="0.2">
      <c r="D2008" s="59"/>
      <c r="E2008" s="5" t="s">
        <v>114</v>
      </c>
      <c r="F2008" s="51" t="s">
        <v>623</v>
      </c>
      <c r="G2008" s="4">
        <v>530</v>
      </c>
      <c r="H2008" s="10">
        <v>15.283018867925</v>
      </c>
      <c r="I2008" s="1">
        <v>70</v>
      </c>
      <c r="J2008" s="1">
        <v>11.886792452830001</v>
      </c>
      <c r="K2008" s="1">
        <v>0.56603773584899997</v>
      </c>
      <c r="L2008" s="1">
        <v>2.0754716981130001</v>
      </c>
      <c r="M2008" s="8">
        <v>0.18867924528300001</v>
      </c>
    </row>
    <row r="2009" spans="4:13" x14ac:dyDescent="0.2">
      <c r="D2009" s="59"/>
      <c r="E2009" s="5" t="s">
        <v>115</v>
      </c>
      <c r="F2009" s="51" t="s">
        <v>623</v>
      </c>
      <c r="G2009" s="4">
        <v>225</v>
      </c>
      <c r="H2009" s="10">
        <v>13.777777777778001</v>
      </c>
      <c r="I2009" s="1">
        <v>70.666666666666998</v>
      </c>
      <c r="J2009" s="1">
        <v>13.333333333333</v>
      </c>
      <c r="K2009" s="2" t="s">
        <v>160</v>
      </c>
      <c r="L2009" s="1">
        <v>1.7777777777779999</v>
      </c>
      <c r="M2009" s="8">
        <v>0.444444444444</v>
      </c>
    </row>
    <row r="2010" spans="4:13" x14ac:dyDescent="0.2">
      <c r="D2010" s="59"/>
      <c r="E2010" s="5" t="s">
        <v>116</v>
      </c>
      <c r="F2010" s="51" t="s">
        <v>623</v>
      </c>
      <c r="G2010" s="4">
        <v>467</v>
      </c>
      <c r="H2010" s="10">
        <v>15.845824411135</v>
      </c>
      <c r="I2010" s="1">
        <v>68.950749464667993</v>
      </c>
      <c r="J2010" s="1">
        <v>13.062098501071</v>
      </c>
      <c r="K2010" s="1">
        <v>0.64239828693800005</v>
      </c>
      <c r="L2010" s="1">
        <v>1.2847965738760001</v>
      </c>
      <c r="M2010" s="8">
        <v>0.21413276231299999</v>
      </c>
    </row>
    <row r="2011" spans="4:13" ht="26" x14ac:dyDescent="0.2">
      <c r="D2011" s="59"/>
      <c r="E2011" s="5" t="s">
        <v>117</v>
      </c>
      <c r="F2011" s="51" t="s">
        <v>623</v>
      </c>
      <c r="G2011" s="4">
        <v>732</v>
      </c>
      <c r="H2011" s="10">
        <v>17.349726775956</v>
      </c>
      <c r="I2011" s="1">
        <v>69.125683060108997</v>
      </c>
      <c r="J2011" s="1">
        <v>12.295081967212999</v>
      </c>
      <c r="K2011" s="1">
        <v>0.136612021858</v>
      </c>
      <c r="L2011" s="1">
        <v>0.95628415300500003</v>
      </c>
      <c r="M2011" s="8">
        <v>0.136612021858</v>
      </c>
    </row>
    <row r="2012" spans="4:13" ht="26" x14ac:dyDescent="0.2">
      <c r="D2012" s="59"/>
      <c r="E2012" s="5" t="s">
        <v>118</v>
      </c>
      <c r="F2012" s="51" t="s">
        <v>623</v>
      </c>
      <c r="G2012" s="4">
        <v>662</v>
      </c>
      <c r="H2012" s="10">
        <v>16.767371601208001</v>
      </c>
      <c r="I2012" s="1">
        <v>68.277945619335</v>
      </c>
      <c r="J2012" s="1">
        <v>12.990936555891</v>
      </c>
      <c r="K2012" s="2" t="s">
        <v>160</v>
      </c>
      <c r="L2012" s="1">
        <v>1.66163141994</v>
      </c>
      <c r="M2012" s="8">
        <v>0.30211480362499998</v>
      </c>
    </row>
    <row r="2013" spans="4:13" ht="26" x14ac:dyDescent="0.2">
      <c r="D2013" s="59"/>
      <c r="E2013" s="5" t="s">
        <v>119</v>
      </c>
      <c r="F2013" s="51" t="s">
        <v>623</v>
      </c>
      <c r="G2013" s="4">
        <v>471</v>
      </c>
      <c r="H2013" s="10">
        <v>15.711252653928</v>
      </c>
      <c r="I2013" s="1">
        <v>67.091295116772997</v>
      </c>
      <c r="J2013" s="1">
        <v>14.225053078556</v>
      </c>
      <c r="K2013" s="1">
        <v>0.21231422505299999</v>
      </c>
      <c r="L2013" s="1">
        <v>2.3354564755839999</v>
      </c>
      <c r="M2013" s="8">
        <v>0.42462845010599998</v>
      </c>
    </row>
    <row r="2014" spans="4:13" ht="26" x14ac:dyDescent="0.2">
      <c r="D2014" s="59"/>
      <c r="E2014" s="5" t="s">
        <v>120</v>
      </c>
      <c r="F2014" s="51" t="s">
        <v>623</v>
      </c>
      <c r="G2014" s="4">
        <v>165</v>
      </c>
      <c r="H2014" s="10">
        <v>17.575757575758001</v>
      </c>
      <c r="I2014" s="1">
        <v>67.878787878788003</v>
      </c>
      <c r="J2014" s="1">
        <v>12.727272727273</v>
      </c>
      <c r="K2014" s="2" t="s">
        <v>160</v>
      </c>
      <c r="L2014" s="1">
        <v>1.818181818182</v>
      </c>
      <c r="M2014" s="15" t="s">
        <v>160</v>
      </c>
    </row>
    <row r="2015" spans="4:13" x14ac:dyDescent="0.2">
      <c r="D2015" s="59"/>
      <c r="E2015" s="5" t="s">
        <v>121</v>
      </c>
      <c r="F2015" s="51" t="s">
        <v>623</v>
      </c>
      <c r="G2015" s="4">
        <v>553</v>
      </c>
      <c r="H2015" s="10">
        <v>15.009041591320001</v>
      </c>
      <c r="I2015" s="1">
        <v>70.343580470163005</v>
      </c>
      <c r="J2015" s="1">
        <v>11.934900542495001</v>
      </c>
      <c r="K2015" s="1">
        <v>0.18083182640100001</v>
      </c>
      <c r="L2015" s="1">
        <v>1.989150090416</v>
      </c>
      <c r="M2015" s="8">
        <v>0.54249547920399999</v>
      </c>
    </row>
    <row r="2016" spans="4:13" x14ac:dyDescent="0.2">
      <c r="D2016" s="59"/>
      <c r="E2016" s="5" t="s">
        <v>122</v>
      </c>
      <c r="F2016" s="51" t="s">
        <v>623</v>
      </c>
      <c r="G2016" s="4">
        <v>471</v>
      </c>
      <c r="H2016" s="10">
        <v>17.197452229299</v>
      </c>
      <c r="I2016" s="1">
        <v>67.940552016984995</v>
      </c>
      <c r="J2016" s="1">
        <v>13.375796178344</v>
      </c>
      <c r="K2016" s="1">
        <v>0.21231422505299999</v>
      </c>
      <c r="L2016" s="1">
        <v>1.061571125265</v>
      </c>
      <c r="M2016" s="8">
        <v>0.21231422505299999</v>
      </c>
    </row>
    <row r="2017" spans="4:13" x14ac:dyDescent="0.2">
      <c r="D2017" s="59"/>
      <c r="E2017" s="5" t="s">
        <v>123</v>
      </c>
      <c r="F2017" s="51" t="s">
        <v>623</v>
      </c>
      <c r="G2017" s="4">
        <v>275</v>
      </c>
      <c r="H2017" s="10">
        <v>18.181818181817999</v>
      </c>
      <c r="I2017" s="1">
        <v>66.545454545455001</v>
      </c>
      <c r="J2017" s="1">
        <v>14.181818181818</v>
      </c>
      <c r="K2017" s="2" t="s">
        <v>160</v>
      </c>
      <c r="L2017" s="1">
        <v>1.090909090909</v>
      </c>
      <c r="M2017" s="15" t="s">
        <v>160</v>
      </c>
    </row>
    <row r="2018" spans="4:13" x14ac:dyDescent="0.2">
      <c r="D2018" s="59"/>
      <c r="E2018" s="5" t="s">
        <v>124</v>
      </c>
      <c r="F2018" s="51" t="s">
        <v>623</v>
      </c>
      <c r="G2018" s="4">
        <v>647</v>
      </c>
      <c r="H2018" s="10">
        <v>17.001545595054001</v>
      </c>
      <c r="I2018" s="1">
        <v>67.233384853168005</v>
      </c>
      <c r="J2018" s="1">
        <v>13.601236476043001</v>
      </c>
      <c r="K2018" s="2" t="s">
        <v>160</v>
      </c>
      <c r="L2018" s="1">
        <v>1.854714064915</v>
      </c>
      <c r="M2018" s="8">
        <v>0.30911901081900001</v>
      </c>
    </row>
    <row r="2019" spans="4:13" x14ac:dyDescent="0.2">
      <c r="D2019" s="59"/>
      <c r="E2019" s="5" t="s">
        <v>125</v>
      </c>
      <c r="F2019" s="51" t="s">
        <v>623</v>
      </c>
      <c r="G2019" s="4">
        <v>249</v>
      </c>
      <c r="H2019" s="10">
        <v>21.285140562249001</v>
      </c>
      <c r="I2019" s="1">
        <v>66.265060240964004</v>
      </c>
      <c r="J2019" s="1">
        <v>11.646586345382</v>
      </c>
      <c r="K2019" s="1">
        <v>0.40160642570299998</v>
      </c>
      <c r="L2019" s="1">
        <v>0.40160642570299998</v>
      </c>
      <c r="M2019" s="15" t="s">
        <v>160</v>
      </c>
    </row>
    <row r="2020" spans="4:13" x14ac:dyDescent="0.2">
      <c r="D2020" s="59"/>
      <c r="E2020" s="5" t="s">
        <v>126</v>
      </c>
      <c r="F2020" s="51" t="s">
        <v>623</v>
      </c>
      <c r="G2020" s="4">
        <v>279</v>
      </c>
      <c r="H2020" s="10">
        <v>15.053763440859999</v>
      </c>
      <c r="I2020" s="1">
        <v>71.326164874552006</v>
      </c>
      <c r="J2020" s="1">
        <v>12.186379928315</v>
      </c>
      <c r="K2020" s="1">
        <v>0.35842293906799999</v>
      </c>
      <c r="L2020" s="1">
        <v>1.0752688172039999</v>
      </c>
      <c r="M2020" s="15" t="s">
        <v>160</v>
      </c>
    </row>
    <row r="2021" spans="4:13" ht="26" x14ac:dyDescent="0.2">
      <c r="D2021" s="59"/>
      <c r="E2021" s="5" t="s">
        <v>127</v>
      </c>
      <c r="F2021" s="51" t="s">
        <v>623</v>
      </c>
      <c r="G2021" s="4">
        <v>195</v>
      </c>
      <c r="H2021" s="10">
        <v>18.461538461538002</v>
      </c>
      <c r="I2021" s="1">
        <v>64.615384615384997</v>
      </c>
      <c r="J2021" s="1">
        <v>12.307692307691999</v>
      </c>
      <c r="K2021" s="1">
        <v>0.51282051282100005</v>
      </c>
      <c r="L2021" s="1">
        <v>3.5897435897440002</v>
      </c>
      <c r="M2021" s="8">
        <v>0.51282051282100005</v>
      </c>
    </row>
    <row r="2022" spans="4:13" x14ac:dyDescent="0.2">
      <c r="D2022" s="59"/>
      <c r="E2022" s="5" t="s">
        <v>36</v>
      </c>
      <c r="F2022" s="51" t="s">
        <v>624</v>
      </c>
      <c r="G2022" s="4">
        <v>24</v>
      </c>
      <c r="H2022" s="10">
        <v>16.666666666666998</v>
      </c>
      <c r="I2022" s="1">
        <v>58.333333333333002</v>
      </c>
      <c r="J2022" s="1">
        <v>12.5</v>
      </c>
      <c r="K2022" s="2" t="s">
        <v>160</v>
      </c>
      <c r="L2022" s="1">
        <v>8.333333333333</v>
      </c>
      <c r="M2022" s="8">
        <v>4.166666666667</v>
      </c>
    </row>
    <row r="2023" spans="4:13" x14ac:dyDescent="0.2">
      <c r="D2023" s="59"/>
      <c r="E2023" s="5" t="s">
        <v>128</v>
      </c>
      <c r="F2023" s="51" t="s">
        <v>624</v>
      </c>
      <c r="G2023" s="4">
        <v>14</v>
      </c>
      <c r="H2023" s="10">
        <v>7.1428571428570002</v>
      </c>
      <c r="I2023" s="1">
        <v>42.857142857143003</v>
      </c>
      <c r="J2023" s="1">
        <v>35.714285714286</v>
      </c>
      <c r="K2023" s="2" t="s">
        <v>160</v>
      </c>
      <c r="L2023" s="1">
        <v>14.285714285714</v>
      </c>
      <c r="M2023" s="15" t="s">
        <v>160</v>
      </c>
    </row>
    <row r="2024" spans="4:13" x14ac:dyDescent="0.2">
      <c r="D2024" s="59"/>
      <c r="E2024" s="5" t="s">
        <v>23</v>
      </c>
      <c r="F2024" s="51" t="s">
        <v>624</v>
      </c>
      <c r="G2024" s="4">
        <v>4</v>
      </c>
      <c r="H2024" s="17" t="s">
        <v>160</v>
      </c>
      <c r="I2024" s="1">
        <v>75</v>
      </c>
      <c r="J2024" s="2" t="s">
        <v>160</v>
      </c>
      <c r="K2024" s="2" t="s">
        <v>160</v>
      </c>
      <c r="L2024" s="1">
        <v>25</v>
      </c>
      <c r="M2024" s="15" t="s">
        <v>160</v>
      </c>
    </row>
    <row r="2025" spans="4:13" x14ac:dyDescent="0.2">
      <c r="D2025" s="58" t="s">
        <v>129</v>
      </c>
      <c r="E2025" s="7" t="s">
        <v>130</v>
      </c>
      <c r="F2025" s="50" t="s">
        <v>623</v>
      </c>
      <c r="G2025" s="6">
        <v>544</v>
      </c>
      <c r="H2025" s="14">
        <v>17.279411764706001</v>
      </c>
      <c r="I2025" s="3">
        <v>65.625</v>
      </c>
      <c r="J2025" s="3">
        <v>12.867647058824</v>
      </c>
      <c r="K2025" s="3">
        <v>0.73529411764700003</v>
      </c>
      <c r="L2025" s="3">
        <v>2.9411764705880001</v>
      </c>
      <c r="M2025" s="13">
        <v>0.55147058823499995</v>
      </c>
    </row>
    <row r="2026" spans="4:13" x14ac:dyDescent="0.2">
      <c r="D2026" s="59"/>
      <c r="E2026" s="5" t="s">
        <v>131</v>
      </c>
      <c r="F2026" s="51" t="s">
        <v>623</v>
      </c>
      <c r="G2026" s="4">
        <v>411</v>
      </c>
      <c r="H2026" s="10">
        <v>16.54501216545</v>
      </c>
      <c r="I2026" s="1">
        <v>64.476885644768998</v>
      </c>
      <c r="J2026" s="1">
        <v>16.301703163016999</v>
      </c>
      <c r="K2026" s="2" t="s">
        <v>160</v>
      </c>
      <c r="L2026" s="1">
        <v>2.1897810218979998</v>
      </c>
      <c r="M2026" s="8">
        <v>0.48661800486599999</v>
      </c>
    </row>
    <row r="2027" spans="4:13" x14ac:dyDescent="0.2">
      <c r="D2027" s="59"/>
      <c r="E2027" s="5" t="s">
        <v>132</v>
      </c>
      <c r="F2027" s="51" t="s">
        <v>623</v>
      </c>
      <c r="G2027" s="4">
        <v>65</v>
      </c>
      <c r="H2027" s="10">
        <v>13.846153846153999</v>
      </c>
      <c r="I2027" s="1">
        <v>64.615384615384997</v>
      </c>
      <c r="J2027" s="1">
        <v>18.461538461538002</v>
      </c>
      <c r="K2027" s="2" t="s">
        <v>160</v>
      </c>
      <c r="L2027" s="1">
        <v>3.0769230769229998</v>
      </c>
      <c r="M2027" s="15" t="s">
        <v>160</v>
      </c>
    </row>
    <row r="2028" spans="4:13" x14ac:dyDescent="0.2">
      <c r="D2028" s="59"/>
      <c r="E2028" s="5" t="s">
        <v>133</v>
      </c>
      <c r="F2028" s="51" t="s">
        <v>624</v>
      </c>
      <c r="G2028" s="4">
        <v>21</v>
      </c>
      <c r="H2028" s="10">
        <v>42.857142857143003</v>
      </c>
      <c r="I2028" s="1">
        <v>33.333333333333002</v>
      </c>
      <c r="J2028" s="1">
        <v>23.809523809523998</v>
      </c>
      <c r="K2028" s="2" t="s">
        <v>160</v>
      </c>
      <c r="L2028" s="2" t="s">
        <v>160</v>
      </c>
      <c r="M2028" s="15" t="s">
        <v>160</v>
      </c>
    </row>
    <row r="2029" spans="4:13" x14ac:dyDescent="0.2">
      <c r="D2029" s="59"/>
      <c r="E2029" s="5" t="s">
        <v>23</v>
      </c>
      <c r="F2029" s="51" t="s">
        <v>624</v>
      </c>
      <c r="G2029" s="4">
        <v>2</v>
      </c>
      <c r="H2029" s="17" t="s">
        <v>160</v>
      </c>
      <c r="I2029" s="1">
        <v>50</v>
      </c>
      <c r="J2029" s="2" t="s">
        <v>160</v>
      </c>
      <c r="K2029" s="2" t="s">
        <v>160</v>
      </c>
      <c r="L2029" s="1">
        <v>50</v>
      </c>
      <c r="M2029" s="15" t="s">
        <v>160</v>
      </c>
    </row>
    <row r="2030" spans="4:13" x14ac:dyDescent="0.2">
      <c r="D2030" s="59"/>
      <c r="E2030" s="5" t="s">
        <v>134</v>
      </c>
      <c r="F2030" s="51" t="s">
        <v>623</v>
      </c>
      <c r="G2030" s="4">
        <v>955</v>
      </c>
      <c r="H2030" s="10">
        <v>16.963350785340001</v>
      </c>
      <c r="I2030" s="1">
        <v>65.130890052355994</v>
      </c>
      <c r="J2030" s="1">
        <v>14.345549738220001</v>
      </c>
      <c r="K2030" s="1">
        <v>0.418848167539</v>
      </c>
      <c r="L2030" s="1">
        <v>2.6178010471199999</v>
      </c>
      <c r="M2030" s="8">
        <v>0.52356020942399994</v>
      </c>
    </row>
    <row r="2031" spans="4:13" x14ac:dyDescent="0.2">
      <c r="D2031" s="59"/>
      <c r="E2031" s="5" t="s">
        <v>135</v>
      </c>
      <c r="F2031" s="51" t="s">
        <v>623</v>
      </c>
      <c r="G2031" s="4">
        <v>86</v>
      </c>
      <c r="H2031" s="10">
        <v>20.930232558139998</v>
      </c>
      <c r="I2031" s="1">
        <v>56.976744186047</v>
      </c>
      <c r="J2031" s="1">
        <v>19.767441860464999</v>
      </c>
      <c r="K2031" s="2" t="s">
        <v>160</v>
      </c>
      <c r="L2031" s="1">
        <v>2.3255813953489999</v>
      </c>
      <c r="M2031" s="15" t="s">
        <v>160</v>
      </c>
    </row>
    <row r="2032" spans="4:13" x14ac:dyDescent="0.2">
      <c r="D2032" s="58" t="s">
        <v>136</v>
      </c>
      <c r="E2032" s="7" t="s">
        <v>137</v>
      </c>
      <c r="F2032" s="50" t="s">
        <v>623</v>
      </c>
      <c r="G2032" s="6">
        <v>421</v>
      </c>
      <c r="H2032" s="14">
        <v>22.565320665083</v>
      </c>
      <c r="I2032" s="3">
        <v>59.857482185273</v>
      </c>
      <c r="J2032" s="3">
        <v>14.964370546317999</v>
      </c>
      <c r="K2032" s="3">
        <v>0.71258907363400004</v>
      </c>
      <c r="L2032" s="3">
        <v>1.9002375296909999</v>
      </c>
      <c r="M2032" s="19" t="s">
        <v>160</v>
      </c>
    </row>
    <row r="2033" spans="4:13" x14ac:dyDescent="0.2">
      <c r="D2033" s="59"/>
      <c r="E2033" s="5" t="s">
        <v>138</v>
      </c>
      <c r="F2033" s="51" t="s">
        <v>623</v>
      </c>
      <c r="G2033" s="4">
        <v>362</v>
      </c>
      <c r="H2033" s="10">
        <v>14.364640883978</v>
      </c>
      <c r="I2033" s="1">
        <v>66.850828729282</v>
      </c>
      <c r="J2033" s="1">
        <v>16.298342541436</v>
      </c>
      <c r="K2033" s="1">
        <v>0.276243093923</v>
      </c>
      <c r="L2033" s="1">
        <v>1.657458563536</v>
      </c>
      <c r="M2033" s="8">
        <v>0.55248618784500003</v>
      </c>
    </row>
    <row r="2034" spans="4:13" x14ac:dyDescent="0.2">
      <c r="D2034" s="59"/>
      <c r="E2034" s="5" t="s">
        <v>139</v>
      </c>
      <c r="F2034" s="51" t="s">
        <v>623</v>
      </c>
      <c r="G2034" s="4">
        <v>175</v>
      </c>
      <c r="H2034" s="10">
        <v>11.428571428571001</v>
      </c>
      <c r="I2034" s="1">
        <v>74.285714285713993</v>
      </c>
      <c r="J2034" s="1">
        <v>12</v>
      </c>
      <c r="K2034" s="2" t="s">
        <v>160</v>
      </c>
      <c r="L2034" s="1">
        <v>2.285714285714</v>
      </c>
      <c r="M2034" s="15" t="s">
        <v>160</v>
      </c>
    </row>
    <row r="2035" spans="4:13" x14ac:dyDescent="0.2">
      <c r="D2035" s="59"/>
      <c r="E2035" s="5" t="s">
        <v>128</v>
      </c>
      <c r="F2035" s="51" t="s">
        <v>623</v>
      </c>
      <c r="G2035" s="4">
        <v>60</v>
      </c>
      <c r="H2035" s="10">
        <v>16.666666666666998</v>
      </c>
      <c r="I2035" s="1">
        <v>51.666666666666998</v>
      </c>
      <c r="J2035" s="1">
        <v>15</v>
      </c>
      <c r="K2035" s="2" t="s">
        <v>160</v>
      </c>
      <c r="L2035" s="1">
        <v>15</v>
      </c>
      <c r="M2035" s="8">
        <v>1.666666666667</v>
      </c>
    </row>
    <row r="2036" spans="4:13" x14ac:dyDescent="0.2">
      <c r="D2036" s="59"/>
      <c r="E2036" s="5" t="s">
        <v>23</v>
      </c>
      <c r="F2036" s="51" t="s">
        <v>624</v>
      </c>
      <c r="G2036" s="4">
        <v>25</v>
      </c>
      <c r="H2036" s="10">
        <v>12</v>
      </c>
      <c r="I2036" s="1">
        <v>68</v>
      </c>
      <c r="J2036" s="1">
        <v>8</v>
      </c>
      <c r="K2036" s="2" t="s">
        <v>160</v>
      </c>
      <c r="L2036" s="1">
        <v>4</v>
      </c>
      <c r="M2036" s="8">
        <v>8</v>
      </c>
    </row>
    <row r="2037" spans="4:13" ht="26" x14ac:dyDescent="0.2">
      <c r="D2037" s="58" t="s">
        <v>140</v>
      </c>
      <c r="E2037" s="7" t="s">
        <v>141</v>
      </c>
      <c r="F2037" s="50" t="s">
        <v>624</v>
      </c>
      <c r="G2037" s="6">
        <v>12</v>
      </c>
      <c r="H2037" s="14">
        <v>41.666666666666998</v>
      </c>
      <c r="I2037" s="3">
        <v>50</v>
      </c>
      <c r="J2037" s="3">
        <v>8.333333333333</v>
      </c>
      <c r="K2037" s="9" t="s">
        <v>160</v>
      </c>
      <c r="L2037" s="9" t="s">
        <v>160</v>
      </c>
      <c r="M2037" s="19" t="s">
        <v>160</v>
      </c>
    </row>
    <row r="2038" spans="4:13" ht="26" x14ac:dyDescent="0.2">
      <c r="D2038" s="59"/>
      <c r="E2038" s="5" t="s">
        <v>142</v>
      </c>
      <c r="F2038" s="51" t="s">
        <v>623</v>
      </c>
      <c r="G2038" s="4">
        <v>87</v>
      </c>
      <c r="H2038" s="10">
        <v>17.241379310345</v>
      </c>
      <c r="I2038" s="1">
        <v>65.517241379309993</v>
      </c>
      <c r="J2038" s="1">
        <v>16.091954022989</v>
      </c>
      <c r="K2038" s="2" t="s">
        <v>160</v>
      </c>
      <c r="L2038" s="1">
        <v>1.149425287356</v>
      </c>
      <c r="M2038" s="15" t="s">
        <v>160</v>
      </c>
    </row>
    <row r="2039" spans="4:13" ht="26" x14ac:dyDescent="0.2">
      <c r="D2039" s="59"/>
      <c r="E2039" s="5" t="s">
        <v>143</v>
      </c>
      <c r="F2039" s="51" t="s">
        <v>623</v>
      </c>
      <c r="G2039" s="4">
        <v>67</v>
      </c>
      <c r="H2039" s="10">
        <v>19.402985074627001</v>
      </c>
      <c r="I2039" s="1">
        <v>67.164179104477995</v>
      </c>
      <c r="J2039" s="1">
        <v>13.432835820896001</v>
      </c>
      <c r="K2039" s="2" t="s">
        <v>160</v>
      </c>
      <c r="L2039" s="2" t="s">
        <v>160</v>
      </c>
      <c r="M2039" s="15" t="s">
        <v>160</v>
      </c>
    </row>
    <row r="2040" spans="4:13" ht="26" x14ac:dyDescent="0.2">
      <c r="D2040" s="59"/>
      <c r="E2040" s="5" t="s">
        <v>144</v>
      </c>
      <c r="F2040" s="51" t="s">
        <v>623</v>
      </c>
      <c r="G2040" s="4">
        <v>78</v>
      </c>
      <c r="H2040" s="10">
        <v>19.230769230768999</v>
      </c>
      <c r="I2040" s="1">
        <v>66.666666666666998</v>
      </c>
      <c r="J2040" s="1">
        <v>12.820512820513001</v>
      </c>
      <c r="K2040" s="2" t="s">
        <v>160</v>
      </c>
      <c r="L2040" s="1">
        <v>1.2820512820509999</v>
      </c>
      <c r="M2040" s="15" t="s">
        <v>160</v>
      </c>
    </row>
    <row r="2041" spans="4:13" ht="26" x14ac:dyDescent="0.2">
      <c r="D2041" s="59"/>
      <c r="E2041" s="5" t="s">
        <v>145</v>
      </c>
      <c r="F2041" s="51" t="s">
        <v>623</v>
      </c>
      <c r="G2041" s="4">
        <v>735</v>
      </c>
      <c r="H2041" s="10">
        <v>16.190476190476002</v>
      </c>
      <c r="I2041" s="1">
        <v>67.891156462585002</v>
      </c>
      <c r="J2041" s="1">
        <v>13.877551020407999</v>
      </c>
      <c r="K2041" s="1">
        <v>0.27210884353699999</v>
      </c>
      <c r="L2041" s="1">
        <v>1.2244897959179999</v>
      </c>
      <c r="M2041" s="8">
        <v>0.54421768707499996</v>
      </c>
    </row>
    <row r="2042" spans="4:13" ht="26" x14ac:dyDescent="0.2">
      <c r="D2042" s="59"/>
      <c r="E2042" s="5" t="s">
        <v>146</v>
      </c>
      <c r="F2042" s="51" t="s">
        <v>623</v>
      </c>
      <c r="G2042" s="4">
        <v>751</v>
      </c>
      <c r="H2042" s="10">
        <v>15.845539280959001</v>
      </c>
      <c r="I2042" s="1">
        <v>67.376830892144</v>
      </c>
      <c r="J2042" s="1">
        <v>14.913448735019999</v>
      </c>
      <c r="K2042" s="1">
        <v>0.133155792277</v>
      </c>
      <c r="L2042" s="1">
        <v>1.1984021304929999</v>
      </c>
      <c r="M2042" s="8">
        <v>0.53262316910800001</v>
      </c>
    </row>
    <row r="2043" spans="4:13" ht="26" x14ac:dyDescent="0.2">
      <c r="D2043" s="59"/>
      <c r="E2043" s="5" t="s">
        <v>147</v>
      </c>
      <c r="F2043" s="51" t="s">
        <v>623</v>
      </c>
      <c r="G2043" s="4">
        <v>587</v>
      </c>
      <c r="H2043" s="10">
        <v>15.843270868825</v>
      </c>
      <c r="I2043" s="1">
        <v>66.780238500851993</v>
      </c>
      <c r="J2043" s="1">
        <v>15.672913117546999</v>
      </c>
      <c r="K2043" s="2" t="s">
        <v>160</v>
      </c>
      <c r="L2043" s="1">
        <v>1.192504258944</v>
      </c>
      <c r="M2043" s="8">
        <v>0.51107325383299995</v>
      </c>
    </row>
    <row r="2044" spans="4:13" x14ac:dyDescent="0.2">
      <c r="D2044" s="59"/>
      <c r="E2044" s="5" t="s">
        <v>148</v>
      </c>
      <c r="F2044" s="51" t="s">
        <v>623</v>
      </c>
      <c r="G2044" s="4">
        <v>187</v>
      </c>
      <c r="H2044" s="10">
        <v>22.994652406417</v>
      </c>
      <c r="I2044" s="1">
        <v>62.032085561496999</v>
      </c>
      <c r="J2044" s="1">
        <v>12.83422459893</v>
      </c>
      <c r="K2044" s="1">
        <v>0.53475935828900001</v>
      </c>
      <c r="L2044" s="1">
        <v>1.6042780748659999</v>
      </c>
      <c r="M2044" s="15" t="s">
        <v>160</v>
      </c>
    </row>
    <row r="2045" spans="4:13" ht="26" x14ac:dyDescent="0.2">
      <c r="D2045" s="59"/>
      <c r="E2045" s="5" t="s">
        <v>149</v>
      </c>
      <c r="F2045" s="51" t="s">
        <v>623</v>
      </c>
      <c r="G2045" s="4">
        <v>75</v>
      </c>
      <c r="H2045" s="10">
        <v>25.333333333333002</v>
      </c>
      <c r="I2045" s="1">
        <v>50.666666666666998</v>
      </c>
      <c r="J2045" s="1">
        <v>22.666666666666998</v>
      </c>
      <c r="K2045" s="2" t="s">
        <v>160</v>
      </c>
      <c r="L2045" s="1">
        <v>1.333333333333</v>
      </c>
      <c r="M2045" s="15" t="s">
        <v>160</v>
      </c>
    </row>
    <row r="2046" spans="4:13" ht="26" x14ac:dyDescent="0.2">
      <c r="D2046" s="59"/>
      <c r="E2046" s="5" t="s">
        <v>150</v>
      </c>
      <c r="F2046" s="51" t="s">
        <v>623</v>
      </c>
      <c r="G2046" s="4">
        <v>66</v>
      </c>
      <c r="H2046" s="10">
        <v>22.727272727273</v>
      </c>
      <c r="I2046" s="1">
        <v>53.030303030303003</v>
      </c>
      <c r="J2046" s="1">
        <v>16.666666666666998</v>
      </c>
      <c r="K2046" s="1">
        <v>1.5151515151520001</v>
      </c>
      <c r="L2046" s="1">
        <v>6.0606060606060002</v>
      </c>
      <c r="M2046" s="15" t="s">
        <v>160</v>
      </c>
    </row>
    <row r="2047" spans="4:13" ht="26" x14ac:dyDescent="0.2">
      <c r="D2047" s="59"/>
      <c r="E2047" s="5" t="s">
        <v>151</v>
      </c>
      <c r="F2047" s="51" t="s">
        <v>624</v>
      </c>
      <c r="G2047" s="4">
        <v>12</v>
      </c>
      <c r="H2047" s="10">
        <v>25</v>
      </c>
      <c r="I2047" s="1">
        <v>58.333333333333002</v>
      </c>
      <c r="J2047" s="1">
        <v>16.666666666666998</v>
      </c>
      <c r="K2047" s="2" t="s">
        <v>160</v>
      </c>
      <c r="L2047" s="2" t="s">
        <v>160</v>
      </c>
      <c r="M2047" s="15" t="s">
        <v>160</v>
      </c>
    </row>
    <row r="2048" spans="4:13" ht="26" x14ac:dyDescent="0.2">
      <c r="D2048" s="59"/>
      <c r="E2048" s="5" t="s">
        <v>152</v>
      </c>
      <c r="F2048" s="51" t="s">
        <v>623</v>
      </c>
      <c r="G2048" s="4">
        <v>443</v>
      </c>
      <c r="H2048" s="10">
        <v>16.027088036117</v>
      </c>
      <c r="I2048" s="1">
        <v>69.525959367946001</v>
      </c>
      <c r="J2048" s="1">
        <v>13.092550790068</v>
      </c>
      <c r="K2048" s="2" t="s">
        <v>160</v>
      </c>
      <c r="L2048" s="1">
        <v>0.90293453724600004</v>
      </c>
      <c r="M2048" s="8">
        <v>0.45146726862300002</v>
      </c>
    </row>
    <row r="2049" spans="2:22" x14ac:dyDescent="0.2">
      <c r="D2049" s="59"/>
      <c r="E2049" s="5" t="s">
        <v>153</v>
      </c>
      <c r="F2049" s="51" t="s">
        <v>623</v>
      </c>
      <c r="G2049" s="4">
        <v>80</v>
      </c>
      <c r="H2049" s="10">
        <v>15</v>
      </c>
      <c r="I2049" s="1">
        <v>70</v>
      </c>
      <c r="J2049" s="1">
        <v>15</v>
      </c>
      <c r="K2049" s="2" t="s">
        <v>160</v>
      </c>
      <c r="L2049" s="2" t="s">
        <v>160</v>
      </c>
      <c r="M2049" s="15" t="s">
        <v>160</v>
      </c>
    </row>
    <row r="2050" spans="2:22" ht="26" x14ac:dyDescent="0.2">
      <c r="D2050" s="59"/>
      <c r="E2050" s="5" t="s">
        <v>154</v>
      </c>
      <c r="F2050" s="51" t="s">
        <v>623</v>
      </c>
      <c r="G2050" s="4">
        <v>123</v>
      </c>
      <c r="H2050" s="10">
        <v>21.138211382114001</v>
      </c>
      <c r="I2050" s="1">
        <v>54.471544715447003</v>
      </c>
      <c r="J2050" s="1">
        <v>13.821138211381999</v>
      </c>
      <c r="K2050" s="1">
        <v>0.81300813008100004</v>
      </c>
      <c r="L2050" s="1">
        <v>8.9430894308940001</v>
      </c>
      <c r="M2050" s="8">
        <v>0.81300813008100004</v>
      </c>
    </row>
    <row r="2051" spans="2:22" x14ac:dyDescent="0.2">
      <c r="D2051" s="59"/>
      <c r="E2051" s="5" t="s">
        <v>23</v>
      </c>
      <c r="F2051" s="51" t="s">
        <v>624</v>
      </c>
      <c r="G2051" s="4">
        <v>10</v>
      </c>
      <c r="H2051" s="10">
        <v>20</v>
      </c>
      <c r="I2051" s="1">
        <v>70</v>
      </c>
      <c r="J2051" s="2" t="s">
        <v>160</v>
      </c>
      <c r="K2051" s="2" t="s">
        <v>160</v>
      </c>
      <c r="L2051" s="1">
        <v>10</v>
      </c>
      <c r="M2051" s="15" t="s">
        <v>160</v>
      </c>
    </row>
    <row r="2052" spans="2:22" ht="26" x14ac:dyDescent="0.2">
      <c r="D2052" s="59"/>
      <c r="E2052" s="5" t="s">
        <v>155</v>
      </c>
      <c r="F2052" s="51" t="s">
        <v>623</v>
      </c>
      <c r="G2052" s="4">
        <v>910</v>
      </c>
      <c r="H2052" s="10">
        <v>16.703296703296999</v>
      </c>
      <c r="I2052" s="1">
        <v>65.714285714286007</v>
      </c>
      <c r="J2052" s="1">
        <v>15.054945054945</v>
      </c>
      <c r="K2052" s="1">
        <v>0.32967032966999998</v>
      </c>
      <c r="L2052" s="1">
        <v>1.758241758242</v>
      </c>
      <c r="M2052" s="8">
        <v>0.43956043956000002</v>
      </c>
    </row>
    <row r="2053" spans="2:22" ht="26" x14ac:dyDescent="0.2">
      <c r="D2053" s="59"/>
      <c r="E2053" s="5" t="s">
        <v>156</v>
      </c>
      <c r="F2053" s="51" t="s">
        <v>623</v>
      </c>
      <c r="G2053" s="4">
        <v>98</v>
      </c>
      <c r="H2053" s="10">
        <v>20.408163265306001</v>
      </c>
      <c r="I2053" s="1">
        <v>63.265306122448997</v>
      </c>
      <c r="J2053" s="1">
        <v>15.30612244898</v>
      </c>
      <c r="K2053" s="2" t="s">
        <v>160</v>
      </c>
      <c r="L2053" s="1">
        <v>1.0204081632649999</v>
      </c>
      <c r="M2053" s="15" t="s">
        <v>160</v>
      </c>
    </row>
    <row r="2054" spans="2:22" ht="26" x14ac:dyDescent="0.2">
      <c r="D2054" s="59"/>
      <c r="E2054" s="5" t="s">
        <v>157</v>
      </c>
      <c r="F2054" s="51" t="s">
        <v>623</v>
      </c>
      <c r="G2054" s="4">
        <v>134</v>
      </c>
      <c r="H2054" s="10">
        <v>17.910447761194</v>
      </c>
      <c r="I2054" s="1">
        <v>67.910447761194007</v>
      </c>
      <c r="J2054" s="1">
        <v>13.432835820896001</v>
      </c>
      <c r="K2054" s="2" t="s">
        <v>160</v>
      </c>
      <c r="L2054" s="1">
        <v>0.74626865671599996</v>
      </c>
      <c r="M2054" s="15" t="s">
        <v>160</v>
      </c>
    </row>
    <row r="2055" spans="2:22" ht="26" x14ac:dyDescent="0.2">
      <c r="D2055" s="59"/>
      <c r="E2055" s="5" t="s">
        <v>158</v>
      </c>
      <c r="F2055" s="51" t="s">
        <v>623</v>
      </c>
      <c r="G2055" s="4">
        <v>812</v>
      </c>
      <c r="H2055" s="10">
        <v>15.886699507389</v>
      </c>
      <c r="I2055" s="1">
        <v>67.118226600984997</v>
      </c>
      <c r="J2055" s="1">
        <v>15.147783251231999</v>
      </c>
      <c r="K2055" s="1">
        <v>0.12315270936</v>
      </c>
      <c r="L2055" s="1">
        <v>1.2315270935960001</v>
      </c>
      <c r="M2055" s="8">
        <v>0.49261083743799999</v>
      </c>
    </row>
    <row r="2056" spans="2:22" ht="26" x14ac:dyDescent="0.2">
      <c r="D2056" s="60"/>
      <c r="E2056" s="30" t="s">
        <v>159</v>
      </c>
      <c r="F2056" s="52" t="s">
        <v>623</v>
      </c>
      <c r="G2056" s="21">
        <v>136</v>
      </c>
      <c r="H2056" s="36">
        <v>22.058823529411999</v>
      </c>
      <c r="I2056" s="18">
        <v>53.676470588234999</v>
      </c>
      <c r="J2056" s="18">
        <v>19.852941176470999</v>
      </c>
      <c r="K2056" s="18">
        <v>0.73529411764700003</v>
      </c>
      <c r="L2056" s="18">
        <v>3.6764705882349999</v>
      </c>
      <c r="M2056" s="42" t="s">
        <v>160</v>
      </c>
    </row>
    <row r="2057" spans="2:22" x14ac:dyDescent="0.2">
      <c r="D2057" s="45" t="s">
        <v>625</v>
      </c>
    </row>
    <row r="2058" spans="2:22" x14ac:dyDescent="0.2">
      <c r="B2058" s="24" t="str">
        <f xml:space="preserve"> HYPERLINK("#'目次'!B20", "[14]")</f>
        <v>[14]</v>
      </c>
      <c r="C2058" s="61" t="s">
        <v>268</v>
      </c>
      <c r="D2058" s="62"/>
      <c r="E2058" s="62"/>
      <c r="F2058" s="62"/>
      <c r="G2058" s="62"/>
      <c r="H2058" s="62"/>
      <c r="I2058" s="62"/>
      <c r="J2058" s="62"/>
      <c r="K2058" s="62"/>
      <c r="L2058" s="62"/>
      <c r="M2058" s="62"/>
      <c r="N2058" s="62"/>
      <c r="O2058" s="62"/>
      <c r="P2058" s="62"/>
      <c r="Q2058" s="62"/>
      <c r="R2058" s="62"/>
      <c r="S2058" s="62"/>
      <c r="T2058" s="62"/>
      <c r="U2058" s="62"/>
      <c r="V2058" s="62"/>
    </row>
    <row r="2061" spans="2:22" x14ac:dyDescent="0.2">
      <c r="C2061" s="61" t="s">
        <v>13</v>
      </c>
      <c r="D2061" s="62"/>
      <c r="E2061" s="62"/>
      <c r="F2061" s="62"/>
      <c r="G2061" s="62"/>
      <c r="H2061" s="62"/>
      <c r="I2061" s="62"/>
      <c r="J2061" s="62"/>
      <c r="K2061" s="62"/>
      <c r="L2061" s="62"/>
      <c r="M2061" s="62"/>
      <c r="N2061" s="62"/>
      <c r="O2061" s="62"/>
      <c r="P2061" s="62"/>
      <c r="Q2061" s="62"/>
      <c r="R2061" s="62"/>
      <c r="S2061" s="62"/>
      <c r="T2061" s="62"/>
      <c r="U2061" s="62"/>
      <c r="V2061" s="62"/>
    </row>
    <row r="2062" spans="2:22" ht="65" x14ac:dyDescent="0.2">
      <c r="D2062" s="63"/>
      <c r="E2062" s="64"/>
      <c r="F2062" s="64"/>
      <c r="G2062" s="27" t="s">
        <v>14</v>
      </c>
      <c r="H2062" s="26" t="s">
        <v>19</v>
      </c>
      <c r="I2062" s="11" t="s">
        <v>20</v>
      </c>
      <c r="J2062" s="11" t="s">
        <v>21</v>
      </c>
      <c r="K2062" s="11" t="s">
        <v>22</v>
      </c>
      <c r="L2062" s="20" t="s">
        <v>23</v>
      </c>
    </row>
    <row r="2063" spans="2:22" x14ac:dyDescent="0.2">
      <c r="D2063" s="65"/>
      <c r="E2063" s="66"/>
      <c r="F2063" s="66"/>
      <c r="G2063" s="22"/>
      <c r="H2063" s="31"/>
      <c r="I2063" s="12"/>
      <c r="J2063" s="12"/>
      <c r="K2063" s="12"/>
      <c r="L2063" s="29"/>
    </row>
    <row r="2064" spans="2:22" x14ac:dyDescent="0.2">
      <c r="D2064" s="23"/>
      <c r="E2064" s="28" t="s">
        <v>14</v>
      </c>
      <c r="F2064" s="49" t="s">
        <v>623</v>
      </c>
      <c r="G2064" s="25">
        <v>1043</v>
      </c>
      <c r="H2064" s="16">
        <v>32.790028763183003</v>
      </c>
      <c r="I2064" s="16">
        <v>59.443911792904998</v>
      </c>
      <c r="J2064" s="16">
        <v>7.2866730584850004</v>
      </c>
      <c r="K2064" s="16">
        <v>0.19175455417100001</v>
      </c>
      <c r="L2064" s="34">
        <v>0.287631831256</v>
      </c>
    </row>
    <row r="2065" spans="4:12" x14ac:dyDescent="0.2">
      <c r="D2065" s="58" t="s">
        <v>18</v>
      </c>
      <c r="E2065" s="7" t="s">
        <v>19</v>
      </c>
      <c r="F2065" s="50" t="s">
        <v>623</v>
      </c>
      <c r="G2065" s="6">
        <v>342</v>
      </c>
      <c r="H2065" s="14">
        <v>100</v>
      </c>
      <c r="I2065" s="9" t="s">
        <v>160</v>
      </c>
      <c r="J2065" s="9" t="s">
        <v>160</v>
      </c>
      <c r="K2065" s="9" t="s">
        <v>160</v>
      </c>
      <c r="L2065" s="19" t="s">
        <v>160</v>
      </c>
    </row>
    <row r="2066" spans="4:12" ht="26" x14ac:dyDescent="0.2">
      <c r="D2066" s="59"/>
      <c r="E2066" s="5" t="s">
        <v>20</v>
      </c>
      <c r="F2066" s="51" t="s">
        <v>623</v>
      </c>
      <c r="G2066" s="4">
        <v>620</v>
      </c>
      <c r="H2066" s="17" t="s">
        <v>160</v>
      </c>
      <c r="I2066" s="1">
        <v>100</v>
      </c>
      <c r="J2066" s="2" t="s">
        <v>160</v>
      </c>
      <c r="K2066" s="2" t="s">
        <v>160</v>
      </c>
      <c r="L2066" s="15" t="s">
        <v>160</v>
      </c>
    </row>
    <row r="2067" spans="4:12" ht="26" x14ac:dyDescent="0.2">
      <c r="D2067" s="59"/>
      <c r="E2067" s="5" t="s">
        <v>21</v>
      </c>
      <c r="F2067" s="51" t="s">
        <v>623</v>
      </c>
      <c r="G2067" s="4">
        <v>76</v>
      </c>
      <c r="H2067" s="17" t="s">
        <v>160</v>
      </c>
      <c r="I2067" s="2" t="s">
        <v>160</v>
      </c>
      <c r="J2067" s="1">
        <v>100</v>
      </c>
      <c r="K2067" s="2" t="s">
        <v>160</v>
      </c>
      <c r="L2067" s="15" t="s">
        <v>160</v>
      </c>
    </row>
    <row r="2068" spans="4:12" x14ac:dyDescent="0.2">
      <c r="D2068" s="59"/>
      <c r="E2068" s="5" t="s">
        <v>22</v>
      </c>
      <c r="F2068" s="51" t="s">
        <v>624</v>
      </c>
      <c r="G2068" s="4">
        <v>2</v>
      </c>
      <c r="H2068" s="17" t="s">
        <v>160</v>
      </c>
      <c r="I2068" s="2" t="s">
        <v>160</v>
      </c>
      <c r="J2068" s="2" t="s">
        <v>160</v>
      </c>
      <c r="K2068" s="1">
        <v>100</v>
      </c>
      <c r="L2068" s="15" t="s">
        <v>160</v>
      </c>
    </row>
    <row r="2069" spans="4:12" x14ac:dyDescent="0.2">
      <c r="D2069" s="59"/>
      <c r="E2069" s="5" t="s">
        <v>23</v>
      </c>
      <c r="F2069" s="51" t="s">
        <v>624</v>
      </c>
      <c r="G2069" s="4">
        <v>3</v>
      </c>
      <c r="H2069" s="17" t="s">
        <v>160</v>
      </c>
      <c r="I2069" s="2" t="s">
        <v>160</v>
      </c>
      <c r="J2069" s="2" t="s">
        <v>160</v>
      </c>
      <c r="K2069" s="2" t="s">
        <v>160</v>
      </c>
      <c r="L2069" s="8">
        <v>100</v>
      </c>
    </row>
    <row r="2070" spans="4:12" x14ac:dyDescent="0.2">
      <c r="D2070" s="58" t="s">
        <v>24</v>
      </c>
      <c r="E2070" s="7" t="s">
        <v>25</v>
      </c>
      <c r="F2070" s="50" t="s">
        <v>623</v>
      </c>
      <c r="G2070" s="6">
        <v>765</v>
      </c>
      <c r="H2070" s="14">
        <v>30.849673202613999</v>
      </c>
      <c r="I2070" s="3">
        <v>60.653594771241998</v>
      </c>
      <c r="J2070" s="3">
        <v>8.1045751633989997</v>
      </c>
      <c r="K2070" s="3">
        <v>0.26143790849699999</v>
      </c>
      <c r="L2070" s="13">
        <v>0.13071895424800001</v>
      </c>
    </row>
    <row r="2071" spans="4:12" x14ac:dyDescent="0.2">
      <c r="D2071" s="59"/>
      <c r="E2071" s="5" t="s">
        <v>26</v>
      </c>
      <c r="F2071" s="51" t="s">
        <v>623</v>
      </c>
      <c r="G2071" s="4">
        <v>796</v>
      </c>
      <c r="H2071" s="10">
        <v>33.040201005024997</v>
      </c>
      <c r="I2071" s="1">
        <v>60.552763819094999</v>
      </c>
      <c r="J2071" s="1">
        <v>6.030150753769</v>
      </c>
      <c r="K2071" s="1">
        <v>0.125628140704</v>
      </c>
      <c r="L2071" s="8">
        <v>0.25125628140700002</v>
      </c>
    </row>
    <row r="2072" spans="4:12" ht="26" x14ac:dyDescent="0.2">
      <c r="D2072" s="59"/>
      <c r="E2072" s="5" t="s">
        <v>27</v>
      </c>
      <c r="F2072" s="51" t="s">
        <v>623</v>
      </c>
      <c r="G2072" s="4">
        <v>683</v>
      </c>
      <c r="H2072" s="10">
        <v>34.260614934114002</v>
      </c>
      <c r="I2072" s="1">
        <v>59.297218155198003</v>
      </c>
      <c r="J2072" s="1">
        <v>6.1493411420199999</v>
      </c>
      <c r="K2072" s="1">
        <v>0.14641288433399999</v>
      </c>
      <c r="L2072" s="8">
        <v>0.14641288433399999</v>
      </c>
    </row>
    <row r="2073" spans="4:12" x14ac:dyDescent="0.2">
      <c r="D2073" s="59"/>
      <c r="E2073" s="5" t="s">
        <v>28</v>
      </c>
      <c r="F2073" s="51" t="s">
        <v>623</v>
      </c>
      <c r="G2073" s="4">
        <v>438</v>
      </c>
      <c r="H2073" s="10">
        <v>33.10502283105</v>
      </c>
      <c r="I2073" s="1">
        <v>58.219178082192002</v>
      </c>
      <c r="J2073" s="1">
        <v>8.2191780821920002</v>
      </c>
      <c r="K2073" s="1">
        <v>0.22831050228300001</v>
      </c>
      <c r="L2073" s="8">
        <v>0.22831050228300001</v>
      </c>
    </row>
    <row r="2074" spans="4:12" ht="26" x14ac:dyDescent="0.2">
      <c r="D2074" s="59"/>
      <c r="E2074" s="5" t="s">
        <v>29</v>
      </c>
      <c r="F2074" s="51" t="s">
        <v>623</v>
      </c>
      <c r="G2074" s="4">
        <v>680</v>
      </c>
      <c r="H2074" s="10">
        <v>27.205882352941</v>
      </c>
      <c r="I2074" s="1">
        <v>63.676470588234999</v>
      </c>
      <c r="J2074" s="1">
        <v>8.8235294117649996</v>
      </c>
      <c r="K2074" s="1">
        <v>0.14705882352899999</v>
      </c>
      <c r="L2074" s="8">
        <v>0.14705882352899999</v>
      </c>
    </row>
    <row r="2075" spans="4:12" x14ac:dyDescent="0.2">
      <c r="D2075" s="59"/>
      <c r="E2075" s="5" t="s">
        <v>30</v>
      </c>
      <c r="F2075" s="51" t="s">
        <v>623</v>
      </c>
      <c r="G2075" s="4">
        <v>242</v>
      </c>
      <c r="H2075" s="10">
        <v>30.991735537189999</v>
      </c>
      <c r="I2075" s="1">
        <v>59.917355371901003</v>
      </c>
      <c r="J2075" s="1">
        <v>8.6776859504130002</v>
      </c>
      <c r="K2075" s="2" t="s">
        <v>160</v>
      </c>
      <c r="L2075" s="8">
        <v>0.41322314049600001</v>
      </c>
    </row>
    <row r="2076" spans="4:12" x14ac:dyDescent="0.2">
      <c r="D2076" s="59"/>
      <c r="E2076" s="5" t="s">
        <v>31</v>
      </c>
      <c r="F2076" s="51" t="s">
        <v>623</v>
      </c>
      <c r="G2076" s="4">
        <v>609</v>
      </c>
      <c r="H2076" s="10">
        <v>38.587848932676998</v>
      </c>
      <c r="I2076" s="1">
        <v>57.635467980295999</v>
      </c>
      <c r="J2076" s="1">
        <v>3.7766830870280002</v>
      </c>
      <c r="K2076" s="2" t="s">
        <v>160</v>
      </c>
      <c r="L2076" s="15" t="s">
        <v>160</v>
      </c>
    </row>
    <row r="2077" spans="4:12" x14ac:dyDescent="0.2">
      <c r="D2077" s="59"/>
      <c r="E2077" s="5" t="s">
        <v>32</v>
      </c>
      <c r="F2077" s="51" t="s">
        <v>623</v>
      </c>
      <c r="G2077" s="4">
        <v>343</v>
      </c>
      <c r="H2077" s="10">
        <v>37.026239067055002</v>
      </c>
      <c r="I2077" s="1">
        <v>58.017492711369997</v>
      </c>
      <c r="J2077" s="1">
        <v>4.9562682215739997</v>
      </c>
      <c r="K2077" s="2" t="s">
        <v>160</v>
      </c>
      <c r="L2077" s="15" t="s">
        <v>160</v>
      </c>
    </row>
    <row r="2078" spans="4:12" x14ac:dyDescent="0.2">
      <c r="D2078" s="59"/>
      <c r="E2078" s="5" t="s">
        <v>33</v>
      </c>
      <c r="F2078" s="51" t="s">
        <v>623</v>
      </c>
      <c r="G2078" s="4">
        <v>754</v>
      </c>
      <c r="H2078" s="10">
        <v>32.625994694959999</v>
      </c>
      <c r="I2078" s="1">
        <v>61.405835543766997</v>
      </c>
      <c r="J2078" s="1">
        <v>5.5702917771880003</v>
      </c>
      <c r="K2078" s="1">
        <v>0.132625994695</v>
      </c>
      <c r="L2078" s="8">
        <v>0.26525198939</v>
      </c>
    </row>
    <row r="2079" spans="4:12" x14ac:dyDescent="0.2">
      <c r="D2079" s="59"/>
      <c r="E2079" s="5" t="s">
        <v>34</v>
      </c>
      <c r="F2079" s="51" t="s">
        <v>623</v>
      </c>
      <c r="G2079" s="4">
        <v>525</v>
      </c>
      <c r="H2079" s="10">
        <v>39.238095238094999</v>
      </c>
      <c r="I2079" s="1">
        <v>56</v>
      </c>
      <c r="J2079" s="1">
        <v>4.5714285714290002</v>
      </c>
      <c r="K2079" s="2" t="s">
        <v>160</v>
      </c>
      <c r="L2079" s="8">
        <v>0.19047619047600001</v>
      </c>
    </row>
    <row r="2080" spans="4:12" x14ac:dyDescent="0.2">
      <c r="D2080" s="59"/>
      <c r="E2080" s="5" t="s">
        <v>35</v>
      </c>
      <c r="F2080" s="51" t="s">
        <v>623</v>
      </c>
      <c r="G2080" s="4">
        <v>142</v>
      </c>
      <c r="H2080" s="10">
        <v>39.436619718309998</v>
      </c>
      <c r="I2080" s="1">
        <v>57.042253521127002</v>
      </c>
      <c r="J2080" s="1">
        <v>3.5211267605629999</v>
      </c>
      <c r="K2080" s="2" t="s">
        <v>160</v>
      </c>
      <c r="L2080" s="15" t="s">
        <v>160</v>
      </c>
    </row>
    <row r="2081" spans="4:12" x14ac:dyDescent="0.2">
      <c r="D2081" s="59"/>
      <c r="E2081" s="5" t="s">
        <v>36</v>
      </c>
      <c r="F2081" s="51" t="s">
        <v>624</v>
      </c>
      <c r="G2081" s="4">
        <v>18</v>
      </c>
      <c r="H2081" s="10">
        <v>33.333333333333002</v>
      </c>
      <c r="I2081" s="1">
        <v>44.444444444444002</v>
      </c>
      <c r="J2081" s="1">
        <v>16.666666666666998</v>
      </c>
      <c r="K2081" s="2" t="s">
        <v>160</v>
      </c>
      <c r="L2081" s="8">
        <v>5.5555555555560003</v>
      </c>
    </row>
    <row r="2082" spans="4:12" x14ac:dyDescent="0.2">
      <c r="D2082" s="59"/>
      <c r="E2082" s="5" t="s">
        <v>37</v>
      </c>
      <c r="F2082" s="51" t="s">
        <v>624</v>
      </c>
      <c r="G2082" s="4">
        <v>39</v>
      </c>
      <c r="H2082" s="10">
        <v>51.282051282051</v>
      </c>
      <c r="I2082" s="1">
        <v>43.589743589744003</v>
      </c>
      <c r="J2082" s="1">
        <v>5.1282051282049999</v>
      </c>
      <c r="K2082" s="2" t="s">
        <v>160</v>
      </c>
      <c r="L2082" s="15" t="s">
        <v>160</v>
      </c>
    </row>
    <row r="2083" spans="4:12" x14ac:dyDescent="0.2">
      <c r="D2083" s="59"/>
      <c r="E2083" s="5" t="s">
        <v>23</v>
      </c>
      <c r="F2083" s="51" t="s">
        <v>624</v>
      </c>
      <c r="G2083" s="4">
        <v>4</v>
      </c>
      <c r="H2083" s="10">
        <v>50</v>
      </c>
      <c r="I2083" s="1">
        <v>50</v>
      </c>
      <c r="J2083" s="2" t="s">
        <v>160</v>
      </c>
      <c r="K2083" s="2" t="s">
        <v>160</v>
      </c>
      <c r="L2083" s="15" t="s">
        <v>160</v>
      </c>
    </row>
    <row r="2084" spans="4:12" ht="26" x14ac:dyDescent="0.2">
      <c r="D2084" s="59"/>
      <c r="E2084" s="5" t="s">
        <v>38</v>
      </c>
      <c r="F2084" s="51" t="s">
        <v>623</v>
      </c>
      <c r="G2084" s="4">
        <v>1000</v>
      </c>
      <c r="H2084" s="10">
        <v>32</v>
      </c>
      <c r="I2084" s="1">
        <v>60.1</v>
      </c>
      <c r="J2084" s="1">
        <v>7.4</v>
      </c>
      <c r="K2084" s="1">
        <v>0.2</v>
      </c>
      <c r="L2084" s="8">
        <v>0.3</v>
      </c>
    </row>
    <row r="2085" spans="4:12" ht="26" x14ac:dyDescent="0.2">
      <c r="D2085" s="58" t="s">
        <v>39</v>
      </c>
      <c r="E2085" s="7" t="s">
        <v>40</v>
      </c>
      <c r="F2085" s="50" t="s">
        <v>624</v>
      </c>
      <c r="G2085" s="6">
        <v>4</v>
      </c>
      <c r="H2085" s="14">
        <v>25</v>
      </c>
      <c r="I2085" s="3">
        <v>75</v>
      </c>
      <c r="J2085" s="9" t="s">
        <v>160</v>
      </c>
      <c r="K2085" s="9" t="s">
        <v>160</v>
      </c>
      <c r="L2085" s="19" t="s">
        <v>160</v>
      </c>
    </row>
    <row r="2086" spans="4:12" ht="26" x14ac:dyDescent="0.2">
      <c r="D2086" s="59"/>
      <c r="E2086" s="5" t="s">
        <v>41</v>
      </c>
      <c r="F2086" s="51" t="s">
        <v>624</v>
      </c>
      <c r="G2086" s="4">
        <v>45</v>
      </c>
      <c r="H2086" s="10">
        <v>35.555555555555998</v>
      </c>
      <c r="I2086" s="1">
        <v>55.555555555555998</v>
      </c>
      <c r="J2086" s="1">
        <v>8.8888888888889994</v>
      </c>
      <c r="K2086" s="2" t="s">
        <v>160</v>
      </c>
      <c r="L2086" s="15" t="s">
        <v>160</v>
      </c>
    </row>
    <row r="2087" spans="4:12" ht="26" x14ac:dyDescent="0.2">
      <c r="D2087" s="59"/>
      <c r="E2087" s="5" t="s">
        <v>42</v>
      </c>
      <c r="F2087" s="51" t="s">
        <v>623</v>
      </c>
      <c r="G2087" s="4">
        <v>275</v>
      </c>
      <c r="H2087" s="10">
        <v>27.636363636363999</v>
      </c>
      <c r="I2087" s="1">
        <v>61.454545454544999</v>
      </c>
      <c r="J2087" s="1">
        <v>10.545454545455</v>
      </c>
      <c r="K2087" s="2" t="s">
        <v>160</v>
      </c>
      <c r="L2087" s="8">
        <v>0.36363636363599999</v>
      </c>
    </row>
    <row r="2088" spans="4:12" ht="26" x14ac:dyDescent="0.2">
      <c r="D2088" s="59"/>
      <c r="E2088" s="5" t="s">
        <v>43</v>
      </c>
      <c r="F2088" s="51" t="s">
        <v>623</v>
      </c>
      <c r="G2088" s="4">
        <v>245</v>
      </c>
      <c r="H2088" s="10">
        <v>25.306122448979998</v>
      </c>
      <c r="I2088" s="1">
        <v>69.795918367346999</v>
      </c>
      <c r="J2088" s="1">
        <v>4.4897959183670002</v>
      </c>
      <c r="K2088" s="2" t="s">
        <v>160</v>
      </c>
      <c r="L2088" s="8">
        <v>0.408163265306</v>
      </c>
    </row>
    <row r="2089" spans="4:12" ht="26" x14ac:dyDescent="0.2">
      <c r="D2089" s="59"/>
      <c r="E2089" s="5" t="s">
        <v>44</v>
      </c>
      <c r="F2089" s="51" t="s">
        <v>623</v>
      </c>
      <c r="G2089" s="4">
        <v>167</v>
      </c>
      <c r="H2089" s="10">
        <v>31.736526946108</v>
      </c>
      <c r="I2089" s="1">
        <v>60.479041916168001</v>
      </c>
      <c r="J2089" s="1">
        <v>7.7844311377249999</v>
      </c>
      <c r="K2089" s="2" t="s">
        <v>160</v>
      </c>
      <c r="L2089" s="15" t="s">
        <v>160</v>
      </c>
    </row>
    <row r="2090" spans="4:12" ht="26" x14ac:dyDescent="0.2">
      <c r="D2090" s="59"/>
      <c r="E2090" s="5" t="s">
        <v>45</v>
      </c>
      <c r="F2090" s="51" t="s">
        <v>623</v>
      </c>
      <c r="G2090" s="4">
        <v>90</v>
      </c>
      <c r="H2090" s="10">
        <v>42.222222222222001</v>
      </c>
      <c r="I2090" s="1">
        <v>48.888888888888999</v>
      </c>
      <c r="J2090" s="1">
        <v>6.666666666667</v>
      </c>
      <c r="K2090" s="1">
        <v>2.2222222222219998</v>
      </c>
      <c r="L2090" s="15" t="s">
        <v>160</v>
      </c>
    </row>
    <row r="2091" spans="4:12" ht="26" x14ac:dyDescent="0.2">
      <c r="D2091" s="59"/>
      <c r="E2091" s="5" t="s">
        <v>46</v>
      </c>
      <c r="F2091" s="51" t="s">
        <v>624</v>
      </c>
      <c r="G2091" s="4">
        <v>46</v>
      </c>
      <c r="H2091" s="10">
        <v>50</v>
      </c>
      <c r="I2091" s="1">
        <v>45.652173913043001</v>
      </c>
      <c r="J2091" s="1">
        <v>4.3478260869570002</v>
      </c>
      <c r="K2091" s="2" t="s">
        <v>160</v>
      </c>
      <c r="L2091" s="15" t="s">
        <v>160</v>
      </c>
    </row>
    <row r="2092" spans="4:12" ht="26" x14ac:dyDescent="0.2">
      <c r="D2092" s="59"/>
      <c r="E2092" s="5" t="s">
        <v>47</v>
      </c>
      <c r="F2092" s="51" t="s">
        <v>623</v>
      </c>
      <c r="G2092" s="4">
        <v>68</v>
      </c>
      <c r="H2092" s="10">
        <v>44.117647058823998</v>
      </c>
      <c r="I2092" s="1">
        <v>51.470588235294002</v>
      </c>
      <c r="J2092" s="1">
        <v>4.4117647058819998</v>
      </c>
      <c r="K2092" s="2" t="s">
        <v>160</v>
      </c>
      <c r="L2092" s="15" t="s">
        <v>160</v>
      </c>
    </row>
    <row r="2093" spans="4:12" x14ac:dyDescent="0.2">
      <c r="D2093" s="59"/>
      <c r="E2093" s="5" t="s">
        <v>48</v>
      </c>
      <c r="F2093" s="51" t="s">
        <v>624</v>
      </c>
      <c r="G2093" s="4">
        <v>4</v>
      </c>
      <c r="H2093" s="10">
        <v>75</v>
      </c>
      <c r="I2093" s="2" t="s">
        <v>160</v>
      </c>
      <c r="J2093" s="1">
        <v>25</v>
      </c>
      <c r="K2093" s="2" t="s">
        <v>160</v>
      </c>
      <c r="L2093" s="15" t="s">
        <v>160</v>
      </c>
    </row>
    <row r="2094" spans="4:12" x14ac:dyDescent="0.2">
      <c r="D2094" s="59"/>
      <c r="E2094" s="5" t="s">
        <v>23</v>
      </c>
      <c r="F2094" s="51" t="s">
        <v>623</v>
      </c>
      <c r="G2094" s="4">
        <v>99</v>
      </c>
      <c r="H2094" s="10">
        <v>40.404040404040003</v>
      </c>
      <c r="I2094" s="1">
        <v>51.515151515151999</v>
      </c>
      <c r="J2094" s="1">
        <v>7.0707070707069999</v>
      </c>
      <c r="K2094" s="2" t="s">
        <v>160</v>
      </c>
      <c r="L2094" s="8">
        <v>1.010101010101</v>
      </c>
    </row>
    <row r="2095" spans="4:12" x14ac:dyDescent="0.2">
      <c r="D2095" s="58" t="s">
        <v>49</v>
      </c>
      <c r="E2095" s="7" t="s">
        <v>50</v>
      </c>
      <c r="F2095" s="50" t="s">
        <v>624</v>
      </c>
      <c r="G2095" s="6">
        <v>39</v>
      </c>
      <c r="H2095" s="14">
        <v>20.512820512821001</v>
      </c>
      <c r="I2095" s="3">
        <v>64.102564102564003</v>
      </c>
      <c r="J2095" s="3">
        <v>15.384615384615</v>
      </c>
      <c r="K2095" s="9" t="s">
        <v>160</v>
      </c>
      <c r="L2095" s="19" t="s">
        <v>160</v>
      </c>
    </row>
    <row r="2096" spans="4:12" x14ac:dyDescent="0.2">
      <c r="D2096" s="59"/>
      <c r="E2096" s="5" t="s">
        <v>51</v>
      </c>
      <c r="F2096" s="51" t="s">
        <v>623</v>
      </c>
      <c r="G2096" s="4">
        <v>185</v>
      </c>
      <c r="H2096" s="10">
        <v>20</v>
      </c>
      <c r="I2096" s="1">
        <v>61.621621621621998</v>
      </c>
      <c r="J2096" s="1">
        <v>17.837837837837998</v>
      </c>
      <c r="K2096" s="2" t="s">
        <v>160</v>
      </c>
      <c r="L2096" s="8">
        <v>0.54054054054099998</v>
      </c>
    </row>
    <row r="2097" spans="4:12" x14ac:dyDescent="0.2">
      <c r="D2097" s="59"/>
      <c r="E2097" s="5" t="s">
        <v>52</v>
      </c>
      <c r="F2097" s="51" t="s">
        <v>623</v>
      </c>
      <c r="G2097" s="4">
        <v>324</v>
      </c>
      <c r="H2097" s="10">
        <v>28.703703703704001</v>
      </c>
      <c r="I2097" s="1">
        <v>64.197530864198001</v>
      </c>
      <c r="J2097" s="1">
        <v>6.1728395061730001</v>
      </c>
      <c r="K2097" s="1">
        <v>0.61728395061700003</v>
      </c>
      <c r="L2097" s="8">
        <v>0.30864197530900001</v>
      </c>
    </row>
    <row r="2098" spans="4:12" x14ac:dyDescent="0.2">
      <c r="D2098" s="59"/>
      <c r="E2098" s="5" t="s">
        <v>53</v>
      </c>
      <c r="F2098" s="51" t="s">
        <v>623</v>
      </c>
      <c r="G2098" s="4">
        <v>491</v>
      </c>
      <c r="H2098" s="10">
        <v>41.140529531567999</v>
      </c>
      <c r="I2098" s="1">
        <v>55.397148676171</v>
      </c>
      <c r="J2098" s="1">
        <v>3.4623217922610001</v>
      </c>
      <c r="K2098" s="2" t="s">
        <v>160</v>
      </c>
      <c r="L2098" s="15" t="s">
        <v>160</v>
      </c>
    </row>
    <row r="2099" spans="4:12" x14ac:dyDescent="0.2">
      <c r="D2099" s="59"/>
      <c r="E2099" s="5" t="s">
        <v>23</v>
      </c>
      <c r="F2099" s="51" t="s">
        <v>624</v>
      </c>
      <c r="G2099" s="4">
        <v>4</v>
      </c>
      <c r="H2099" s="10">
        <v>50</v>
      </c>
      <c r="I2099" s="1">
        <v>25</v>
      </c>
      <c r="J2099" s="2" t="s">
        <v>160</v>
      </c>
      <c r="K2099" s="2" t="s">
        <v>160</v>
      </c>
      <c r="L2099" s="8">
        <v>25</v>
      </c>
    </row>
    <row r="2100" spans="4:12" x14ac:dyDescent="0.2">
      <c r="D2100" s="59"/>
      <c r="E2100" s="5" t="s">
        <v>54</v>
      </c>
      <c r="F2100" s="51" t="s">
        <v>623</v>
      </c>
      <c r="G2100" s="4">
        <v>224</v>
      </c>
      <c r="H2100" s="10">
        <v>20.089285714286</v>
      </c>
      <c r="I2100" s="1">
        <v>62.053571428570997</v>
      </c>
      <c r="J2100" s="1">
        <v>17.410714285714</v>
      </c>
      <c r="K2100" s="2" t="s">
        <v>160</v>
      </c>
      <c r="L2100" s="8">
        <v>0.446428571429</v>
      </c>
    </row>
    <row r="2101" spans="4:12" x14ac:dyDescent="0.2">
      <c r="D2101" s="59"/>
      <c r="E2101" s="5" t="s">
        <v>55</v>
      </c>
      <c r="F2101" s="51" t="s">
        <v>623</v>
      </c>
      <c r="G2101" s="4">
        <v>815</v>
      </c>
      <c r="H2101" s="10">
        <v>36.196319018404999</v>
      </c>
      <c r="I2101" s="1">
        <v>58.895705521472003</v>
      </c>
      <c r="J2101" s="1">
        <v>4.539877300613</v>
      </c>
      <c r="K2101" s="1">
        <v>0.24539877300599999</v>
      </c>
      <c r="L2101" s="8">
        <v>0.122699386503</v>
      </c>
    </row>
    <row r="2102" spans="4:12" ht="26" x14ac:dyDescent="0.2">
      <c r="D2102" s="58" t="s">
        <v>56</v>
      </c>
      <c r="E2102" s="7" t="s">
        <v>57</v>
      </c>
      <c r="F2102" s="50" t="s">
        <v>624</v>
      </c>
      <c r="G2102" s="6">
        <v>8</v>
      </c>
      <c r="H2102" s="14">
        <v>37.5</v>
      </c>
      <c r="I2102" s="3">
        <v>50</v>
      </c>
      <c r="J2102" s="3">
        <v>12.5</v>
      </c>
      <c r="K2102" s="9" t="s">
        <v>160</v>
      </c>
      <c r="L2102" s="19" t="s">
        <v>160</v>
      </c>
    </row>
    <row r="2103" spans="4:12" ht="26" x14ac:dyDescent="0.2">
      <c r="D2103" s="59"/>
      <c r="E2103" s="5" t="s">
        <v>58</v>
      </c>
      <c r="F2103" s="51" t="s">
        <v>623</v>
      </c>
      <c r="G2103" s="4">
        <v>61</v>
      </c>
      <c r="H2103" s="10">
        <v>57.377049180328001</v>
      </c>
      <c r="I2103" s="1">
        <v>40.983606557377001</v>
      </c>
      <c r="J2103" s="2" t="s">
        <v>160</v>
      </c>
      <c r="K2103" s="1">
        <v>1.6393442622950001</v>
      </c>
      <c r="L2103" s="15" t="s">
        <v>160</v>
      </c>
    </row>
    <row r="2104" spans="4:12" x14ac:dyDescent="0.2">
      <c r="D2104" s="59"/>
      <c r="E2104" s="5" t="s">
        <v>59</v>
      </c>
      <c r="F2104" s="51" t="s">
        <v>624</v>
      </c>
      <c r="G2104" s="4">
        <v>18</v>
      </c>
      <c r="H2104" s="10">
        <v>55.555555555555998</v>
      </c>
      <c r="I2104" s="1">
        <v>38.888888888888999</v>
      </c>
      <c r="J2104" s="1">
        <v>5.5555555555560003</v>
      </c>
      <c r="K2104" s="2" t="s">
        <v>160</v>
      </c>
      <c r="L2104" s="15" t="s">
        <v>160</v>
      </c>
    </row>
    <row r="2105" spans="4:12" x14ac:dyDescent="0.2">
      <c r="D2105" s="59"/>
      <c r="E2105" s="5" t="s">
        <v>60</v>
      </c>
      <c r="F2105" s="51" t="s">
        <v>623</v>
      </c>
      <c r="G2105" s="4">
        <v>147</v>
      </c>
      <c r="H2105" s="10">
        <v>46.938775510204003</v>
      </c>
      <c r="I2105" s="1">
        <v>45.578231292517003</v>
      </c>
      <c r="J2105" s="1">
        <v>6.8027210884349998</v>
      </c>
      <c r="K2105" s="2" t="s">
        <v>160</v>
      </c>
      <c r="L2105" s="8">
        <v>0.68027210884400002</v>
      </c>
    </row>
    <row r="2106" spans="4:12" ht="26" x14ac:dyDescent="0.2">
      <c r="D2106" s="59"/>
      <c r="E2106" s="5" t="s">
        <v>61</v>
      </c>
      <c r="F2106" s="51" t="s">
        <v>623</v>
      </c>
      <c r="G2106" s="4">
        <v>85</v>
      </c>
      <c r="H2106" s="10">
        <v>43.529411764705998</v>
      </c>
      <c r="I2106" s="1">
        <v>51.764705882352999</v>
      </c>
      <c r="J2106" s="1">
        <v>4.7058823529409999</v>
      </c>
      <c r="K2106" s="2" t="s">
        <v>160</v>
      </c>
      <c r="L2106" s="15" t="s">
        <v>160</v>
      </c>
    </row>
    <row r="2107" spans="4:12" x14ac:dyDescent="0.2">
      <c r="D2107" s="59"/>
      <c r="E2107" s="5" t="s">
        <v>62</v>
      </c>
      <c r="F2107" s="51" t="s">
        <v>623</v>
      </c>
      <c r="G2107" s="4">
        <v>722</v>
      </c>
      <c r="H2107" s="10">
        <v>25.900277008309999</v>
      </c>
      <c r="I2107" s="1">
        <v>65.373961218836996</v>
      </c>
      <c r="J2107" s="1">
        <v>8.3102493074789994</v>
      </c>
      <c r="K2107" s="1">
        <v>0.138504155125</v>
      </c>
      <c r="L2107" s="8">
        <v>0.27700831024900002</v>
      </c>
    </row>
    <row r="2108" spans="4:12" x14ac:dyDescent="0.2">
      <c r="D2108" s="59"/>
      <c r="E2108" s="5" t="s">
        <v>23</v>
      </c>
      <c r="F2108" s="51" t="s">
        <v>624</v>
      </c>
      <c r="G2108" s="4">
        <v>2</v>
      </c>
      <c r="H2108" s="10">
        <v>50</v>
      </c>
      <c r="I2108" s="1">
        <v>50</v>
      </c>
      <c r="J2108" s="2" t="s">
        <v>160</v>
      </c>
      <c r="K2108" s="2" t="s">
        <v>160</v>
      </c>
      <c r="L2108" s="15" t="s">
        <v>160</v>
      </c>
    </row>
    <row r="2109" spans="4:12" ht="26" x14ac:dyDescent="0.2">
      <c r="D2109" s="59"/>
      <c r="E2109" s="5" t="s">
        <v>63</v>
      </c>
      <c r="F2109" s="51" t="s">
        <v>623</v>
      </c>
      <c r="G2109" s="4">
        <v>319</v>
      </c>
      <c r="H2109" s="10">
        <v>48.275862068965999</v>
      </c>
      <c r="I2109" s="1">
        <v>46.081504702194003</v>
      </c>
      <c r="J2109" s="1">
        <v>5.0156739811910001</v>
      </c>
      <c r="K2109" s="1">
        <v>0.31347962382400002</v>
      </c>
      <c r="L2109" s="8">
        <v>0.31347962382400002</v>
      </c>
    </row>
    <row r="2110" spans="4:12" ht="26" x14ac:dyDescent="0.2">
      <c r="D2110" s="58" t="s">
        <v>64</v>
      </c>
      <c r="E2110" s="7" t="s">
        <v>57</v>
      </c>
      <c r="F2110" s="50" t="s">
        <v>624</v>
      </c>
      <c r="G2110" s="6">
        <v>21</v>
      </c>
      <c r="H2110" s="14">
        <v>33.333333333333002</v>
      </c>
      <c r="I2110" s="3">
        <v>57.142857142856997</v>
      </c>
      <c r="J2110" s="3">
        <v>9.5238095238099998</v>
      </c>
      <c r="K2110" s="9" t="s">
        <v>160</v>
      </c>
      <c r="L2110" s="19" t="s">
        <v>160</v>
      </c>
    </row>
    <row r="2111" spans="4:12" ht="26" x14ac:dyDescent="0.2">
      <c r="D2111" s="59"/>
      <c r="E2111" s="5" t="s">
        <v>58</v>
      </c>
      <c r="F2111" s="51" t="s">
        <v>623</v>
      </c>
      <c r="G2111" s="4">
        <v>103</v>
      </c>
      <c r="H2111" s="10">
        <v>36.893203883494998</v>
      </c>
      <c r="I2111" s="1">
        <v>54.368932038834998</v>
      </c>
      <c r="J2111" s="1">
        <v>6.796116504854</v>
      </c>
      <c r="K2111" s="1">
        <v>0.97087378640800004</v>
      </c>
      <c r="L2111" s="8">
        <v>0.97087378640800004</v>
      </c>
    </row>
    <row r="2112" spans="4:12" x14ac:dyDescent="0.2">
      <c r="D2112" s="59"/>
      <c r="E2112" s="5" t="s">
        <v>59</v>
      </c>
      <c r="F2112" s="51" t="s">
        <v>624</v>
      </c>
      <c r="G2112" s="4">
        <v>43</v>
      </c>
      <c r="H2112" s="10">
        <v>44.186046511628</v>
      </c>
      <c r="I2112" s="1">
        <v>44.186046511628</v>
      </c>
      <c r="J2112" s="1">
        <v>9.3023255813949994</v>
      </c>
      <c r="K2112" s="2" t="s">
        <v>160</v>
      </c>
      <c r="L2112" s="8">
        <v>2.3255813953489999</v>
      </c>
    </row>
    <row r="2113" spans="4:12" x14ac:dyDescent="0.2">
      <c r="D2113" s="59"/>
      <c r="E2113" s="5" t="s">
        <v>60</v>
      </c>
      <c r="F2113" s="51" t="s">
        <v>623</v>
      </c>
      <c r="G2113" s="4">
        <v>697</v>
      </c>
      <c r="H2113" s="10">
        <v>30.703012912481999</v>
      </c>
      <c r="I2113" s="1">
        <v>62.553802008608002</v>
      </c>
      <c r="J2113" s="1">
        <v>6.599713055954</v>
      </c>
      <c r="K2113" s="2" t="s">
        <v>160</v>
      </c>
      <c r="L2113" s="8">
        <v>0.14347202295600001</v>
      </c>
    </row>
    <row r="2114" spans="4:12" ht="26" x14ac:dyDescent="0.2">
      <c r="D2114" s="59"/>
      <c r="E2114" s="5" t="s">
        <v>61</v>
      </c>
      <c r="F2114" s="51" t="s">
        <v>623</v>
      </c>
      <c r="G2114" s="4">
        <v>160</v>
      </c>
      <c r="H2114" s="10">
        <v>38.125</v>
      </c>
      <c r="I2114" s="1">
        <v>53.75</v>
      </c>
      <c r="J2114" s="1">
        <v>7.5</v>
      </c>
      <c r="K2114" s="1">
        <v>0.625</v>
      </c>
      <c r="L2114" s="15" t="s">
        <v>160</v>
      </c>
    </row>
    <row r="2115" spans="4:12" ht="26" x14ac:dyDescent="0.2">
      <c r="D2115" s="59"/>
      <c r="E2115" s="5" t="s">
        <v>65</v>
      </c>
      <c r="F2115" s="51" t="s">
        <v>624</v>
      </c>
      <c r="G2115" s="4">
        <v>16</v>
      </c>
      <c r="H2115" s="10">
        <v>6.25</v>
      </c>
      <c r="I2115" s="1">
        <v>62.5</v>
      </c>
      <c r="J2115" s="1">
        <v>31.25</v>
      </c>
      <c r="K2115" s="2" t="s">
        <v>160</v>
      </c>
      <c r="L2115" s="15" t="s">
        <v>160</v>
      </c>
    </row>
    <row r="2116" spans="4:12" x14ac:dyDescent="0.2">
      <c r="D2116" s="59"/>
      <c r="E2116" s="5" t="s">
        <v>23</v>
      </c>
      <c r="F2116" s="51" t="s">
        <v>624</v>
      </c>
      <c r="G2116" s="4">
        <v>3</v>
      </c>
      <c r="H2116" s="10">
        <v>66.666666666666998</v>
      </c>
      <c r="I2116" s="1">
        <v>33.333333333333002</v>
      </c>
      <c r="J2116" s="2" t="s">
        <v>160</v>
      </c>
      <c r="K2116" s="2" t="s">
        <v>160</v>
      </c>
      <c r="L2116" s="15" t="s">
        <v>160</v>
      </c>
    </row>
    <row r="2117" spans="4:12" ht="26" x14ac:dyDescent="0.2">
      <c r="D2117" s="59"/>
      <c r="E2117" s="5" t="s">
        <v>66</v>
      </c>
      <c r="F2117" s="51" t="s">
        <v>623</v>
      </c>
      <c r="G2117" s="4">
        <v>1024</v>
      </c>
      <c r="H2117" s="10">
        <v>33.10546875</v>
      </c>
      <c r="I2117" s="1">
        <v>59.47265625</v>
      </c>
      <c r="J2117" s="1">
        <v>6.93359375</v>
      </c>
      <c r="K2117" s="1">
        <v>0.1953125</v>
      </c>
      <c r="L2117" s="8">
        <v>0.29296875</v>
      </c>
    </row>
    <row r="2118" spans="4:12" x14ac:dyDescent="0.2">
      <c r="D2118" s="58" t="s">
        <v>67</v>
      </c>
      <c r="E2118" s="7" t="s">
        <v>68</v>
      </c>
      <c r="F2118" s="50" t="s">
        <v>623</v>
      </c>
      <c r="G2118" s="6">
        <v>483</v>
      </c>
      <c r="H2118" s="14">
        <v>34.575569358178001</v>
      </c>
      <c r="I2118" s="3">
        <v>59.213250517597999</v>
      </c>
      <c r="J2118" s="3">
        <v>6.0041407867489998</v>
      </c>
      <c r="K2118" s="3">
        <v>0.207039337474</v>
      </c>
      <c r="L2118" s="19" t="s">
        <v>160</v>
      </c>
    </row>
    <row r="2119" spans="4:12" x14ac:dyDescent="0.2">
      <c r="D2119" s="59"/>
      <c r="E2119" s="5" t="s">
        <v>69</v>
      </c>
      <c r="F2119" s="51" t="s">
        <v>623</v>
      </c>
      <c r="G2119" s="4">
        <v>168</v>
      </c>
      <c r="H2119" s="10">
        <v>47.619047619047997</v>
      </c>
      <c r="I2119" s="1">
        <v>47.619047619047997</v>
      </c>
      <c r="J2119" s="1">
        <v>4.7619047619049999</v>
      </c>
      <c r="K2119" s="2" t="s">
        <v>160</v>
      </c>
      <c r="L2119" s="15" t="s">
        <v>160</v>
      </c>
    </row>
    <row r="2120" spans="4:12" ht="26" x14ac:dyDescent="0.2">
      <c r="D2120" s="59"/>
      <c r="E2120" s="5" t="s">
        <v>70</v>
      </c>
      <c r="F2120" s="51" t="s">
        <v>623</v>
      </c>
      <c r="G2120" s="4">
        <v>470</v>
      </c>
      <c r="H2120" s="10">
        <v>32.127659574467998</v>
      </c>
      <c r="I2120" s="1">
        <v>60.638297872339997</v>
      </c>
      <c r="J2120" s="1">
        <v>7.0212765957450003</v>
      </c>
      <c r="K2120" s="1">
        <v>0.212765957447</v>
      </c>
      <c r="L2120" s="15" t="s">
        <v>160</v>
      </c>
    </row>
    <row r="2121" spans="4:12" ht="26" x14ac:dyDescent="0.2">
      <c r="D2121" s="59"/>
      <c r="E2121" s="5" t="s">
        <v>71</v>
      </c>
      <c r="F2121" s="51" t="s">
        <v>623</v>
      </c>
      <c r="G2121" s="4">
        <v>67</v>
      </c>
      <c r="H2121" s="10">
        <v>37.313432835820997</v>
      </c>
      <c r="I2121" s="1">
        <v>56.716417910448001</v>
      </c>
      <c r="J2121" s="1">
        <v>5.9701492537309999</v>
      </c>
      <c r="K2121" s="2" t="s">
        <v>160</v>
      </c>
      <c r="L2121" s="15" t="s">
        <v>160</v>
      </c>
    </row>
    <row r="2122" spans="4:12" x14ac:dyDescent="0.2">
      <c r="D2122" s="59"/>
      <c r="E2122" s="5" t="s">
        <v>72</v>
      </c>
      <c r="F2122" s="51" t="s">
        <v>623</v>
      </c>
      <c r="G2122" s="4">
        <v>314</v>
      </c>
      <c r="H2122" s="10">
        <v>33.757961783439001</v>
      </c>
      <c r="I2122" s="1">
        <v>58.917197452228997</v>
      </c>
      <c r="J2122" s="1">
        <v>7.3248407643310003</v>
      </c>
      <c r="K2122" s="2" t="s">
        <v>160</v>
      </c>
      <c r="L2122" s="15" t="s">
        <v>160</v>
      </c>
    </row>
    <row r="2123" spans="4:12" x14ac:dyDescent="0.2">
      <c r="D2123" s="59"/>
      <c r="E2123" s="5" t="s">
        <v>73</v>
      </c>
      <c r="F2123" s="51" t="s">
        <v>623</v>
      </c>
      <c r="G2123" s="4">
        <v>187</v>
      </c>
      <c r="H2123" s="10">
        <v>35.294117647058997</v>
      </c>
      <c r="I2123" s="1">
        <v>59.358288770053001</v>
      </c>
      <c r="J2123" s="1">
        <v>5.3475935828879999</v>
      </c>
      <c r="K2123" s="2" t="s">
        <v>160</v>
      </c>
      <c r="L2123" s="15" t="s">
        <v>160</v>
      </c>
    </row>
    <row r="2124" spans="4:12" ht="26" x14ac:dyDescent="0.2">
      <c r="D2124" s="59"/>
      <c r="E2124" s="5" t="s">
        <v>74</v>
      </c>
      <c r="F2124" s="51" t="s">
        <v>623</v>
      </c>
      <c r="G2124" s="4">
        <v>472</v>
      </c>
      <c r="H2124" s="10">
        <v>33.898305084745999</v>
      </c>
      <c r="I2124" s="1">
        <v>59.110169491524999</v>
      </c>
      <c r="J2124" s="1">
        <v>6.7796610169490004</v>
      </c>
      <c r="K2124" s="2" t="s">
        <v>160</v>
      </c>
      <c r="L2124" s="8">
        <v>0.21186440677999999</v>
      </c>
    </row>
    <row r="2125" spans="4:12" x14ac:dyDescent="0.2">
      <c r="D2125" s="59"/>
      <c r="E2125" s="5" t="s">
        <v>36</v>
      </c>
      <c r="F2125" s="51" t="s">
        <v>624</v>
      </c>
      <c r="G2125" s="4">
        <v>28</v>
      </c>
      <c r="H2125" s="10">
        <v>32.142857142856997</v>
      </c>
      <c r="I2125" s="1">
        <v>53.571428571429003</v>
      </c>
      <c r="J2125" s="1">
        <v>7.1428571428570002</v>
      </c>
      <c r="K2125" s="2" t="s">
        <v>160</v>
      </c>
      <c r="L2125" s="8">
        <v>7.1428571428570002</v>
      </c>
    </row>
    <row r="2126" spans="4:12" x14ac:dyDescent="0.2">
      <c r="D2126" s="59"/>
      <c r="E2126" s="5" t="s">
        <v>23</v>
      </c>
      <c r="F2126" s="51" t="s">
        <v>624</v>
      </c>
      <c r="G2126" s="4">
        <v>6</v>
      </c>
      <c r="H2126" s="10">
        <v>33.333333333333002</v>
      </c>
      <c r="I2126" s="1">
        <v>33.333333333333002</v>
      </c>
      <c r="J2126" s="1">
        <v>16.666666666666998</v>
      </c>
      <c r="K2126" s="1">
        <v>16.666666666666998</v>
      </c>
      <c r="L2126" s="15" t="s">
        <v>160</v>
      </c>
    </row>
    <row r="2127" spans="4:12" ht="26" x14ac:dyDescent="0.2">
      <c r="D2127" s="58" t="s">
        <v>75</v>
      </c>
      <c r="E2127" s="7" t="s">
        <v>76</v>
      </c>
      <c r="F2127" s="50" t="s">
        <v>624</v>
      </c>
      <c r="G2127" s="6">
        <v>32</v>
      </c>
      <c r="H2127" s="14">
        <v>46.875</v>
      </c>
      <c r="I2127" s="3">
        <v>43.75</v>
      </c>
      <c r="J2127" s="3">
        <v>9.375</v>
      </c>
      <c r="K2127" s="9" t="s">
        <v>160</v>
      </c>
      <c r="L2127" s="19" t="s">
        <v>160</v>
      </c>
    </row>
    <row r="2128" spans="4:12" x14ac:dyDescent="0.2">
      <c r="D2128" s="59"/>
      <c r="E2128" s="5" t="s">
        <v>77</v>
      </c>
      <c r="F2128" s="51" t="s">
        <v>623</v>
      </c>
      <c r="G2128" s="4">
        <v>60</v>
      </c>
      <c r="H2128" s="10">
        <v>40</v>
      </c>
      <c r="I2128" s="1">
        <v>53.333333333333002</v>
      </c>
      <c r="J2128" s="1">
        <v>5</v>
      </c>
      <c r="K2128" s="2" t="s">
        <v>160</v>
      </c>
      <c r="L2128" s="8">
        <v>1.666666666667</v>
      </c>
    </row>
    <row r="2129" spans="4:12" x14ac:dyDescent="0.2">
      <c r="D2129" s="59"/>
      <c r="E2129" s="5" t="s">
        <v>78</v>
      </c>
      <c r="F2129" s="51" t="s">
        <v>623</v>
      </c>
      <c r="G2129" s="4">
        <v>82</v>
      </c>
      <c r="H2129" s="10">
        <v>39.024390243901998</v>
      </c>
      <c r="I2129" s="1">
        <v>54.878048780488001</v>
      </c>
      <c r="J2129" s="1">
        <v>6.0975609756100004</v>
      </c>
      <c r="K2129" s="2" t="s">
        <v>160</v>
      </c>
      <c r="L2129" s="15" t="s">
        <v>160</v>
      </c>
    </row>
    <row r="2130" spans="4:12" ht="26" x14ac:dyDescent="0.2">
      <c r="D2130" s="59"/>
      <c r="E2130" s="5" t="s">
        <v>79</v>
      </c>
      <c r="F2130" s="51" t="s">
        <v>624</v>
      </c>
      <c r="G2130" s="4">
        <v>11</v>
      </c>
      <c r="H2130" s="10">
        <v>36.363636363635997</v>
      </c>
      <c r="I2130" s="1">
        <v>54.545454545455001</v>
      </c>
      <c r="J2130" s="1">
        <v>9.0909090909089993</v>
      </c>
      <c r="K2130" s="2" t="s">
        <v>160</v>
      </c>
      <c r="L2130" s="15" t="s">
        <v>160</v>
      </c>
    </row>
    <row r="2131" spans="4:12" ht="26" x14ac:dyDescent="0.2">
      <c r="D2131" s="59"/>
      <c r="E2131" s="5" t="s">
        <v>80</v>
      </c>
      <c r="F2131" s="51" t="s">
        <v>624</v>
      </c>
      <c r="G2131" s="4">
        <v>35</v>
      </c>
      <c r="H2131" s="10">
        <v>48.571428571429003</v>
      </c>
      <c r="I2131" s="1">
        <v>51.428571428570997</v>
      </c>
      <c r="J2131" s="2" t="s">
        <v>160</v>
      </c>
      <c r="K2131" s="2" t="s">
        <v>160</v>
      </c>
      <c r="L2131" s="15" t="s">
        <v>160</v>
      </c>
    </row>
    <row r="2132" spans="4:12" ht="26" x14ac:dyDescent="0.2">
      <c r="D2132" s="59"/>
      <c r="E2132" s="5" t="s">
        <v>81</v>
      </c>
      <c r="F2132" s="51" t="s">
        <v>624</v>
      </c>
      <c r="G2132" s="4">
        <v>48</v>
      </c>
      <c r="H2132" s="10">
        <v>41.666666666666998</v>
      </c>
      <c r="I2132" s="1">
        <v>58.333333333333002</v>
      </c>
      <c r="J2132" s="2" t="s">
        <v>160</v>
      </c>
      <c r="K2132" s="2" t="s">
        <v>160</v>
      </c>
      <c r="L2132" s="15" t="s">
        <v>160</v>
      </c>
    </row>
    <row r="2133" spans="4:12" ht="26" x14ac:dyDescent="0.2">
      <c r="D2133" s="59"/>
      <c r="E2133" s="5" t="s">
        <v>82</v>
      </c>
      <c r="F2133" s="51" t="s">
        <v>624</v>
      </c>
      <c r="G2133" s="4">
        <v>39</v>
      </c>
      <c r="H2133" s="10">
        <v>38.461538461537998</v>
      </c>
      <c r="I2133" s="1">
        <v>53.846153846154003</v>
      </c>
      <c r="J2133" s="1">
        <v>7.6923076923079998</v>
      </c>
      <c r="K2133" s="2" t="s">
        <v>160</v>
      </c>
      <c r="L2133" s="15" t="s">
        <v>160</v>
      </c>
    </row>
    <row r="2134" spans="4:12" ht="26" x14ac:dyDescent="0.2">
      <c r="D2134" s="59"/>
      <c r="E2134" s="5" t="s">
        <v>83</v>
      </c>
      <c r="F2134" s="51" t="s">
        <v>624</v>
      </c>
      <c r="G2134" s="4">
        <v>12</v>
      </c>
      <c r="H2134" s="10">
        <v>33.333333333333002</v>
      </c>
      <c r="I2134" s="1">
        <v>58.333333333333002</v>
      </c>
      <c r="J2134" s="1">
        <v>8.333333333333</v>
      </c>
      <c r="K2134" s="2" t="s">
        <v>160</v>
      </c>
      <c r="L2134" s="15" t="s">
        <v>160</v>
      </c>
    </row>
    <row r="2135" spans="4:12" x14ac:dyDescent="0.2">
      <c r="D2135" s="59"/>
      <c r="E2135" s="5" t="s">
        <v>84</v>
      </c>
      <c r="F2135" s="51" t="s">
        <v>624</v>
      </c>
      <c r="G2135" s="4">
        <v>15</v>
      </c>
      <c r="H2135" s="10">
        <v>26.666666666666998</v>
      </c>
      <c r="I2135" s="1">
        <v>73.333333333333002</v>
      </c>
      <c r="J2135" s="2" t="s">
        <v>160</v>
      </c>
      <c r="K2135" s="2" t="s">
        <v>160</v>
      </c>
      <c r="L2135" s="15" t="s">
        <v>160</v>
      </c>
    </row>
    <row r="2136" spans="4:12" x14ac:dyDescent="0.2">
      <c r="D2136" s="59"/>
      <c r="E2136" s="5" t="s">
        <v>85</v>
      </c>
      <c r="F2136" s="51" t="s">
        <v>624</v>
      </c>
      <c r="G2136" s="4">
        <v>5</v>
      </c>
      <c r="H2136" s="10">
        <v>40</v>
      </c>
      <c r="I2136" s="1">
        <v>40</v>
      </c>
      <c r="J2136" s="1">
        <v>20</v>
      </c>
      <c r="K2136" s="2" t="s">
        <v>160</v>
      </c>
      <c r="L2136" s="15" t="s">
        <v>160</v>
      </c>
    </row>
    <row r="2137" spans="4:12" x14ac:dyDescent="0.2">
      <c r="D2137" s="59"/>
      <c r="E2137" s="5" t="s">
        <v>86</v>
      </c>
      <c r="F2137" s="51" t="s">
        <v>623</v>
      </c>
      <c r="G2137" s="4">
        <v>87</v>
      </c>
      <c r="H2137" s="10">
        <v>40.229885057471002</v>
      </c>
      <c r="I2137" s="1">
        <v>56.321839080460002</v>
      </c>
      <c r="J2137" s="1">
        <v>3.4482758620689999</v>
      </c>
      <c r="K2137" s="2" t="s">
        <v>160</v>
      </c>
      <c r="L2137" s="15" t="s">
        <v>160</v>
      </c>
    </row>
    <row r="2138" spans="4:12" ht="26" x14ac:dyDescent="0.2">
      <c r="D2138" s="59"/>
      <c r="E2138" s="5" t="s">
        <v>87</v>
      </c>
      <c r="F2138" s="51" t="s">
        <v>623</v>
      </c>
      <c r="G2138" s="4">
        <v>118</v>
      </c>
      <c r="H2138" s="10">
        <v>40.677966101694999</v>
      </c>
      <c r="I2138" s="1">
        <v>57.627118644067998</v>
      </c>
      <c r="J2138" s="1">
        <v>1.6949152542370001</v>
      </c>
      <c r="K2138" s="2" t="s">
        <v>160</v>
      </c>
      <c r="L2138" s="15" t="s">
        <v>160</v>
      </c>
    </row>
    <row r="2139" spans="4:12" x14ac:dyDescent="0.2">
      <c r="D2139" s="59"/>
      <c r="E2139" s="5" t="s">
        <v>36</v>
      </c>
      <c r="F2139" s="51" t="s">
        <v>624</v>
      </c>
      <c r="G2139" s="4">
        <v>47</v>
      </c>
      <c r="H2139" s="10">
        <v>38.297872340425997</v>
      </c>
      <c r="I2139" s="1">
        <v>55.319148936170002</v>
      </c>
      <c r="J2139" s="1">
        <v>6.3829787234040003</v>
      </c>
      <c r="K2139" s="2" t="s">
        <v>160</v>
      </c>
      <c r="L2139" s="15" t="s">
        <v>160</v>
      </c>
    </row>
    <row r="2140" spans="4:12" ht="26" x14ac:dyDescent="0.2">
      <c r="D2140" s="59"/>
      <c r="E2140" s="5" t="s">
        <v>88</v>
      </c>
      <c r="F2140" s="51" t="s">
        <v>623</v>
      </c>
      <c r="G2140" s="4">
        <v>255</v>
      </c>
      <c r="H2140" s="10">
        <v>27.450980392157</v>
      </c>
      <c r="I2140" s="1">
        <v>63.921568627451002</v>
      </c>
      <c r="J2140" s="1">
        <v>7.8431372549020004</v>
      </c>
      <c r="K2140" s="1">
        <v>0.78431372549</v>
      </c>
      <c r="L2140" s="15" t="s">
        <v>160</v>
      </c>
    </row>
    <row r="2141" spans="4:12" x14ac:dyDescent="0.2">
      <c r="D2141" s="59"/>
      <c r="E2141" s="5" t="s">
        <v>89</v>
      </c>
      <c r="F2141" s="51" t="s">
        <v>623</v>
      </c>
      <c r="G2141" s="4">
        <v>434</v>
      </c>
      <c r="H2141" s="10">
        <v>30.645161290322999</v>
      </c>
      <c r="I2141" s="1">
        <v>58.52534562212</v>
      </c>
      <c r="J2141" s="1">
        <v>10.36866359447</v>
      </c>
      <c r="K2141" s="2" t="s">
        <v>160</v>
      </c>
      <c r="L2141" s="8">
        <v>0.46082949308799998</v>
      </c>
    </row>
    <row r="2142" spans="4:12" x14ac:dyDescent="0.2">
      <c r="D2142" s="59"/>
      <c r="E2142" s="5" t="s">
        <v>23</v>
      </c>
      <c r="F2142" s="51" t="s">
        <v>624</v>
      </c>
      <c r="G2142" s="4">
        <v>9</v>
      </c>
      <c r="H2142" s="10">
        <v>44.444444444444002</v>
      </c>
      <c r="I2142" s="1">
        <v>55.555555555555998</v>
      </c>
      <c r="J2142" s="2" t="s">
        <v>160</v>
      </c>
      <c r="K2142" s="2" t="s">
        <v>160</v>
      </c>
      <c r="L2142" s="15" t="s">
        <v>160</v>
      </c>
    </row>
    <row r="2143" spans="4:12" ht="26" x14ac:dyDescent="0.2">
      <c r="D2143" s="59"/>
      <c r="E2143" s="5" t="s">
        <v>90</v>
      </c>
      <c r="F2143" s="51" t="s">
        <v>623</v>
      </c>
      <c r="G2143" s="4">
        <v>345</v>
      </c>
      <c r="H2143" s="10">
        <v>39.130434782609001</v>
      </c>
      <c r="I2143" s="1">
        <v>57.391304347826001</v>
      </c>
      <c r="J2143" s="1">
        <v>3.1884057971009998</v>
      </c>
      <c r="K2143" s="2" t="s">
        <v>160</v>
      </c>
      <c r="L2143" s="8">
        <v>0.289855072464</v>
      </c>
    </row>
    <row r="2144" spans="4:12" ht="26" x14ac:dyDescent="0.2">
      <c r="D2144" s="58" t="s">
        <v>91</v>
      </c>
      <c r="E2144" s="7" t="s">
        <v>92</v>
      </c>
      <c r="F2144" s="50" t="s">
        <v>623</v>
      </c>
      <c r="G2144" s="6">
        <v>70</v>
      </c>
      <c r="H2144" s="14">
        <v>30</v>
      </c>
      <c r="I2144" s="3">
        <v>65.714285714286007</v>
      </c>
      <c r="J2144" s="3">
        <v>4.2857142857139996</v>
      </c>
      <c r="K2144" s="9" t="s">
        <v>160</v>
      </c>
      <c r="L2144" s="19" t="s">
        <v>160</v>
      </c>
    </row>
    <row r="2145" spans="4:12" ht="39" x14ac:dyDescent="0.2">
      <c r="D2145" s="59"/>
      <c r="E2145" s="5" t="s">
        <v>93</v>
      </c>
      <c r="F2145" s="51" t="s">
        <v>623</v>
      </c>
      <c r="G2145" s="4">
        <v>430</v>
      </c>
      <c r="H2145" s="10">
        <v>40.232558139535001</v>
      </c>
      <c r="I2145" s="1">
        <v>56.046511627907002</v>
      </c>
      <c r="J2145" s="1">
        <v>3.255813953488</v>
      </c>
      <c r="K2145" s="2" t="s">
        <v>160</v>
      </c>
      <c r="L2145" s="8">
        <v>0.46511627907000003</v>
      </c>
    </row>
    <row r="2146" spans="4:12" ht="39" x14ac:dyDescent="0.2">
      <c r="D2146" s="59"/>
      <c r="E2146" s="5" t="s">
        <v>94</v>
      </c>
      <c r="F2146" s="51" t="s">
        <v>623</v>
      </c>
      <c r="G2146" s="4">
        <v>824</v>
      </c>
      <c r="H2146" s="10">
        <v>34.951456310680001</v>
      </c>
      <c r="I2146" s="1">
        <v>58.252427184466001</v>
      </c>
      <c r="J2146" s="1">
        <v>6.4320388349510003</v>
      </c>
      <c r="K2146" s="1">
        <v>0.121359223301</v>
      </c>
      <c r="L2146" s="8">
        <v>0.24271844660200001</v>
      </c>
    </row>
    <row r="2147" spans="4:12" ht="39" x14ac:dyDescent="0.2">
      <c r="D2147" s="59"/>
      <c r="E2147" s="5" t="s">
        <v>95</v>
      </c>
      <c r="F2147" s="51" t="s">
        <v>623</v>
      </c>
      <c r="G2147" s="4">
        <v>593</v>
      </c>
      <c r="H2147" s="10">
        <v>40.472175379427</v>
      </c>
      <c r="I2147" s="1">
        <v>54.637436762226002</v>
      </c>
      <c r="J2147" s="1">
        <v>4.3844856661050002</v>
      </c>
      <c r="K2147" s="1">
        <v>0.16863406408100001</v>
      </c>
      <c r="L2147" s="8">
        <v>0.33726812816200002</v>
      </c>
    </row>
    <row r="2148" spans="4:12" ht="39" x14ac:dyDescent="0.2">
      <c r="D2148" s="59"/>
      <c r="E2148" s="5" t="s">
        <v>96</v>
      </c>
      <c r="F2148" s="51" t="s">
        <v>623</v>
      </c>
      <c r="G2148" s="4">
        <v>261</v>
      </c>
      <c r="H2148" s="10">
        <v>37.931034482759003</v>
      </c>
      <c r="I2148" s="1">
        <v>57.088122605363999</v>
      </c>
      <c r="J2148" s="1">
        <v>4.9808429118769997</v>
      </c>
      <c r="K2148" s="2" t="s">
        <v>160</v>
      </c>
      <c r="L2148" s="15" t="s">
        <v>160</v>
      </c>
    </row>
    <row r="2149" spans="4:12" ht="39" x14ac:dyDescent="0.2">
      <c r="D2149" s="59"/>
      <c r="E2149" s="5" t="s">
        <v>97</v>
      </c>
      <c r="F2149" s="51" t="s">
        <v>623</v>
      </c>
      <c r="G2149" s="4">
        <v>63</v>
      </c>
      <c r="H2149" s="10">
        <v>39.682539682540003</v>
      </c>
      <c r="I2149" s="1">
        <v>58.730158730158998</v>
      </c>
      <c r="J2149" s="1">
        <v>1.587301587302</v>
      </c>
      <c r="K2149" s="2" t="s">
        <v>160</v>
      </c>
      <c r="L2149" s="15" t="s">
        <v>160</v>
      </c>
    </row>
    <row r="2150" spans="4:12" ht="39" x14ac:dyDescent="0.2">
      <c r="D2150" s="59"/>
      <c r="E2150" s="5" t="s">
        <v>98</v>
      </c>
      <c r="F2150" s="51" t="s">
        <v>623</v>
      </c>
      <c r="G2150" s="4">
        <v>345</v>
      </c>
      <c r="H2150" s="10">
        <v>42.608695652173999</v>
      </c>
      <c r="I2150" s="1">
        <v>53.623188405797002</v>
      </c>
      <c r="J2150" s="1">
        <v>3.1884057971009998</v>
      </c>
      <c r="K2150" s="1">
        <v>0.289855072464</v>
      </c>
      <c r="L2150" s="8">
        <v>0.289855072464</v>
      </c>
    </row>
    <row r="2151" spans="4:12" ht="39" x14ac:dyDescent="0.2">
      <c r="D2151" s="59"/>
      <c r="E2151" s="5" t="s">
        <v>99</v>
      </c>
      <c r="F2151" s="51" t="s">
        <v>623</v>
      </c>
      <c r="G2151" s="4">
        <v>202</v>
      </c>
      <c r="H2151" s="10">
        <v>46.039603960396001</v>
      </c>
      <c r="I2151" s="1">
        <v>48.514851485149002</v>
      </c>
      <c r="J2151" s="1">
        <v>3.9603960396039999</v>
      </c>
      <c r="K2151" s="1">
        <v>0.49504950495</v>
      </c>
      <c r="L2151" s="8">
        <v>0.99009900990099997</v>
      </c>
    </row>
    <row r="2152" spans="4:12" x14ac:dyDescent="0.2">
      <c r="D2152" s="59"/>
      <c r="E2152" s="5" t="s">
        <v>100</v>
      </c>
      <c r="F2152" s="51" t="s">
        <v>623</v>
      </c>
      <c r="G2152" s="4">
        <v>143</v>
      </c>
      <c r="H2152" s="10">
        <v>18.881118881119001</v>
      </c>
      <c r="I2152" s="1">
        <v>66.433566433566</v>
      </c>
      <c r="J2152" s="1">
        <v>13.986013986013999</v>
      </c>
      <c r="K2152" s="1">
        <v>0.69930069930100003</v>
      </c>
      <c r="L2152" s="15" t="s">
        <v>160</v>
      </c>
    </row>
    <row r="2153" spans="4:12" x14ac:dyDescent="0.2">
      <c r="D2153" s="59"/>
      <c r="E2153" s="5" t="s">
        <v>23</v>
      </c>
      <c r="F2153" s="51" t="s">
        <v>624</v>
      </c>
      <c r="G2153" s="4">
        <v>5</v>
      </c>
      <c r="H2153" s="10">
        <v>20</v>
      </c>
      <c r="I2153" s="1">
        <v>60</v>
      </c>
      <c r="J2153" s="1">
        <v>20</v>
      </c>
      <c r="K2153" s="2" t="s">
        <v>160</v>
      </c>
      <c r="L2153" s="15" t="s">
        <v>160</v>
      </c>
    </row>
    <row r="2154" spans="4:12" ht="26" x14ac:dyDescent="0.2">
      <c r="D2154" s="59"/>
      <c r="E2154" s="5" t="s">
        <v>101</v>
      </c>
      <c r="F2154" s="51" t="s">
        <v>623</v>
      </c>
      <c r="G2154" s="4">
        <v>883</v>
      </c>
      <c r="H2154" s="10">
        <v>35.447338618346997</v>
      </c>
      <c r="I2154" s="1">
        <v>57.984144960362002</v>
      </c>
      <c r="J2154" s="1">
        <v>6.115515288788</v>
      </c>
      <c r="K2154" s="1">
        <v>0.113250283126</v>
      </c>
      <c r="L2154" s="8">
        <v>0.33975084937700001</v>
      </c>
    </row>
    <row r="2155" spans="4:12" ht="26" x14ac:dyDescent="0.2">
      <c r="D2155" s="59"/>
      <c r="E2155" s="5" t="s">
        <v>102</v>
      </c>
      <c r="F2155" s="51" t="s">
        <v>623</v>
      </c>
      <c r="G2155" s="4">
        <v>453</v>
      </c>
      <c r="H2155" s="10">
        <v>39.735099337747997</v>
      </c>
      <c r="I2155" s="1">
        <v>55.849889624724</v>
      </c>
      <c r="J2155" s="1">
        <v>3.9735099337749999</v>
      </c>
      <c r="K2155" s="1">
        <v>0.22075055187600001</v>
      </c>
      <c r="L2155" s="8">
        <v>0.22075055187600001</v>
      </c>
    </row>
    <row r="2156" spans="4:12" x14ac:dyDescent="0.2">
      <c r="D2156" s="58" t="s">
        <v>103</v>
      </c>
      <c r="E2156" s="7" t="s">
        <v>104</v>
      </c>
      <c r="F2156" s="50" t="s">
        <v>623</v>
      </c>
      <c r="G2156" s="6">
        <v>265</v>
      </c>
      <c r="H2156" s="14">
        <v>49.056603773585003</v>
      </c>
      <c r="I2156" s="3">
        <v>47.924528301887001</v>
      </c>
      <c r="J2156" s="3">
        <v>3.0188679245280001</v>
      </c>
      <c r="K2156" s="9" t="s">
        <v>160</v>
      </c>
      <c r="L2156" s="19" t="s">
        <v>160</v>
      </c>
    </row>
    <row r="2157" spans="4:12" x14ac:dyDescent="0.2">
      <c r="D2157" s="59"/>
      <c r="E2157" s="5" t="s">
        <v>105</v>
      </c>
      <c r="F2157" s="51" t="s">
        <v>623</v>
      </c>
      <c r="G2157" s="4">
        <v>314</v>
      </c>
      <c r="H2157" s="10">
        <v>28.980891719744999</v>
      </c>
      <c r="I2157" s="1">
        <v>65.923566878981006</v>
      </c>
      <c r="J2157" s="1">
        <v>4.7770700636939996</v>
      </c>
      <c r="K2157" s="1">
        <v>0.31847133758000001</v>
      </c>
      <c r="L2157" s="15" t="s">
        <v>160</v>
      </c>
    </row>
    <row r="2158" spans="4:12" x14ac:dyDescent="0.2">
      <c r="D2158" s="59"/>
      <c r="E2158" s="5" t="s">
        <v>106</v>
      </c>
      <c r="F2158" s="51" t="s">
        <v>623</v>
      </c>
      <c r="G2158" s="4">
        <v>333</v>
      </c>
      <c r="H2158" s="10">
        <v>27.327327327327001</v>
      </c>
      <c r="I2158" s="1">
        <v>65.165165165165007</v>
      </c>
      <c r="J2158" s="1">
        <v>7.2072072072070004</v>
      </c>
      <c r="K2158" s="2" t="s">
        <v>160</v>
      </c>
      <c r="L2158" s="8">
        <v>0.30030030029999999</v>
      </c>
    </row>
    <row r="2159" spans="4:12" x14ac:dyDescent="0.2">
      <c r="D2159" s="59"/>
      <c r="E2159" s="5" t="s">
        <v>107</v>
      </c>
      <c r="F2159" s="51" t="s">
        <v>623</v>
      </c>
      <c r="G2159" s="4">
        <v>108</v>
      </c>
      <c r="H2159" s="10">
        <v>24.074074074074002</v>
      </c>
      <c r="I2159" s="1">
        <v>53.703703703704001</v>
      </c>
      <c r="J2159" s="1">
        <v>21.296296296295999</v>
      </c>
      <c r="K2159" s="2" t="s">
        <v>160</v>
      </c>
      <c r="L2159" s="8">
        <v>0.92592592592599998</v>
      </c>
    </row>
    <row r="2160" spans="4:12" x14ac:dyDescent="0.2">
      <c r="D2160" s="59"/>
      <c r="E2160" s="5" t="s">
        <v>108</v>
      </c>
      <c r="F2160" s="51" t="s">
        <v>624</v>
      </c>
      <c r="G2160" s="4">
        <v>21</v>
      </c>
      <c r="H2160" s="10">
        <v>14.285714285714</v>
      </c>
      <c r="I2160" s="1">
        <v>52.380952380952003</v>
      </c>
      <c r="J2160" s="1">
        <v>28.571428571428999</v>
      </c>
      <c r="K2160" s="1">
        <v>4.7619047619049999</v>
      </c>
      <c r="L2160" s="15" t="s">
        <v>160</v>
      </c>
    </row>
    <row r="2161" spans="4:12" x14ac:dyDescent="0.2">
      <c r="D2161" s="59"/>
      <c r="E2161" s="5" t="s">
        <v>23</v>
      </c>
      <c r="F2161" s="51" t="s">
        <v>624</v>
      </c>
      <c r="G2161" s="4">
        <v>2</v>
      </c>
      <c r="H2161" s="10">
        <v>50</v>
      </c>
      <c r="I2161" s="2" t="s">
        <v>160</v>
      </c>
      <c r="J2161" s="2" t="s">
        <v>160</v>
      </c>
      <c r="K2161" s="2" t="s">
        <v>160</v>
      </c>
      <c r="L2161" s="8">
        <v>50</v>
      </c>
    </row>
    <row r="2162" spans="4:12" x14ac:dyDescent="0.2">
      <c r="D2162" s="59"/>
      <c r="E2162" s="5" t="s">
        <v>109</v>
      </c>
      <c r="F2162" s="51" t="s">
        <v>623</v>
      </c>
      <c r="G2162" s="4">
        <v>579</v>
      </c>
      <c r="H2162" s="10">
        <v>38.169257340241998</v>
      </c>
      <c r="I2162" s="1">
        <v>57.685664939551003</v>
      </c>
      <c r="J2162" s="1">
        <v>3.9723661485320001</v>
      </c>
      <c r="K2162" s="1">
        <v>0.17271157167500001</v>
      </c>
      <c r="L2162" s="15" t="s">
        <v>160</v>
      </c>
    </row>
    <row r="2163" spans="4:12" x14ac:dyDescent="0.2">
      <c r="D2163" s="59"/>
      <c r="E2163" s="5" t="s">
        <v>110</v>
      </c>
      <c r="F2163" s="51" t="s">
        <v>623</v>
      </c>
      <c r="G2163" s="4">
        <v>129</v>
      </c>
      <c r="H2163" s="10">
        <v>22.480620155038999</v>
      </c>
      <c r="I2163" s="1">
        <v>53.488372093023003</v>
      </c>
      <c r="J2163" s="1">
        <v>22.480620155038999</v>
      </c>
      <c r="K2163" s="1">
        <v>0.77519379845000003</v>
      </c>
      <c r="L2163" s="8">
        <v>0.77519379845000003</v>
      </c>
    </row>
    <row r="2164" spans="4:12" x14ac:dyDescent="0.2">
      <c r="D2164" s="58" t="s">
        <v>111</v>
      </c>
      <c r="E2164" s="7" t="s">
        <v>112</v>
      </c>
      <c r="F2164" s="50" t="s">
        <v>623</v>
      </c>
      <c r="G2164" s="6">
        <v>192</v>
      </c>
      <c r="H2164" s="14">
        <v>41.666666666666998</v>
      </c>
      <c r="I2164" s="3">
        <v>54.166666666666998</v>
      </c>
      <c r="J2164" s="3">
        <v>3.125</v>
      </c>
      <c r="K2164" s="9" t="s">
        <v>160</v>
      </c>
      <c r="L2164" s="13">
        <v>1.041666666667</v>
      </c>
    </row>
    <row r="2165" spans="4:12" ht="26" x14ac:dyDescent="0.2">
      <c r="D2165" s="59"/>
      <c r="E2165" s="5" t="s">
        <v>113</v>
      </c>
      <c r="F2165" s="51" t="s">
        <v>623</v>
      </c>
      <c r="G2165" s="4">
        <v>149</v>
      </c>
      <c r="H2165" s="10">
        <v>48.322147651007</v>
      </c>
      <c r="I2165" s="1">
        <v>48.993288590604003</v>
      </c>
      <c r="J2165" s="1">
        <v>2.6845637583889999</v>
      </c>
      <c r="K2165" s="2" t="s">
        <v>160</v>
      </c>
      <c r="L2165" s="15" t="s">
        <v>160</v>
      </c>
    </row>
    <row r="2166" spans="4:12" x14ac:dyDescent="0.2">
      <c r="D2166" s="59"/>
      <c r="E2166" s="5" t="s">
        <v>114</v>
      </c>
      <c r="F2166" s="51" t="s">
        <v>623</v>
      </c>
      <c r="G2166" s="4">
        <v>530</v>
      </c>
      <c r="H2166" s="10">
        <v>36.792452830188999</v>
      </c>
      <c r="I2166" s="1">
        <v>57.169811320755002</v>
      </c>
      <c r="J2166" s="1">
        <v>5.4716981132080003</v>
      </c>
      <c r="K2166" s="1">
        <v>0.18867924528300001</v>
      </c>
      <c r="L2166" s="8">
        <v>0.37735849056600002</v>
      </c>
    </row>
    <row r="2167" spans="4:12" x14ac:dyDescent="0.2">
      <c r="D2167" s="59"/>
      <c r="E2167" s="5" t="s">
        <v>115</v>
      </c>
      <c r="F2167" s="51" t="s">
        <v>623</v>
      </c>
      <c r="G2167" s="4">
        <v>225</v>
      </c>
      <c r="H2167" s="10">
        <v>52.888888888888999</v>
      </c>
      <c r="I2167" s="1">
        <v>46.666666666666998</v>
      </c>
      <c r="J2167" s="1">
        <v>0.444444444444</v>
      </c>
      <c r="K2167" s="2" t="s">
        <v>160</v>
      </c>
      <c r="L2167" s="15" t="s">
        <v>160</v>
      </c>
    </row>
    <row r="2168" spans="4:12" x14ac:dyDescent="0.2">
      <c r="D2168" s="59"/>
      <c r="E2168" s="5" t="s">
        <v>116</v>
      </c>
      <c r="F2168" s="51" t="s">
        <v>623</v>
      </c>
      <c r="G2168" s="4">
        <v>467</v>
      </c>
      <c r="H2168" s="10">
        <v>35.546038543896998</v>
      </c>
      <c r="I2168" s="1">
        <v>58.886509635974001</v>
      </c>
      <c r="J2168" s="1">
        <v>5.1391862955030003</v>
      </c>
      <c r="K2168" s="1">
        <v>0.428265524625</v>
      </c>
      <c r="L2168" s="15" t="s">
        <v>160</v>
      </c>
    </row>
    <row r="2169" spans="4:12" ht="26" x14ac:dyDescent="0.2">
      <c r="D2169" s="59"/>
      <c r="E2169" s="5" t="s">
        <v>117</v>
      </c>
      <c r="F2169" s="51" t="s">
        <v>623</v>
      </c>
      <c r="G2169" s="4">
        <v>732</v>
      </c>
      <c r="H2169" s="10">
        <v>33.469945355191001</v>
      </c>
      <c r="I2169" s="1">
        <v>59.562841530055003</v>
      </c>
      <c r="J2169" s="1">
        <v>6.6939890710379997</v>
      </c>
      <c r="K2169" s="1">
        <v>0.27322404371600001</v>
      </c>
      <c r="L2169" s="15" t="s">
        <v>160</v>
      </c>
    </row>
    <row r="2170" spans="4:12" ht="26" x14ac:dyDescent="0.2">
      <c r="D2170" s="59"/>
      <c r="E2170" s="5" t="s">
        <v>118</v>
      </c>
      <c r="F2170" s="51" t="s">
        <v>623</v>
      </c>
      <c r="G2170" s="4">
        <v>662</v>
      </c>
      <c r="H2170" s="10">
        <v>34.894259818731001</v>
      </c>
      <c r="I2170" s="1">
        <v>58.157099697885002</v>
      </c>
      <c r="J2170" s="1">
        <v>6.6465256797579997</v>
      </c>
      <c r="K2170" s="1">
        <v>0.15105740181300001</v>
      </c>
      <c r="L2170" s="8">
        <v>0.15105740181300001</v>
      </c>
    </row>
    <row r="2171" spans="4:12" ht="26" x14ac:dyDescent="0.2">
      <c r="D2171" s="59"/>
      <c r="E2171" s="5" t="s">
        <v>119</v>
      </c>
      <c r="F2171" s="51" t="s">
        <v>623</v>
      </c>
      <c r="G2171" s="4">
        <v>471</v>
      </c>
      <c r="H2171" s="10">
        <v>30.573248407643</v>
      </c>
      <c r="I2171" s="1">
        <v>61.571125265393</v>
      </c>
      <c r="J2171" s="1">
        <v>7.4309978768580001</v>
      </c>
      <c r="K2171" s="2" t="s">
        <v>160</v>
      </c>
      <c r="L2171" s="8">
        <v>0.42462845010599998</v>
      </c>
    </row>
    <row r="2172" spans="4:12" ht="26" x14ac:dyDescent="0.2">
      <c r="D2172" s="59"/>
      <c r="E2172" s="5" t="s">
        <v>120</v>
      </c>
      <c r="F2172" s="51" t="s">
        <v>623</v>
      </c>
      <c r="G2172" s="4">
        <v>165</v>
      </c>
      <c r="H2172" s="10">
        <v>41.818181818181998</v>
      </c>
      <c r="I2172" s="1">
        <v>55.757575757575999</v>
      </c>
      <c r="J2172" s="1">
        <v>1.818181818182</v>
      </c>
      <c r="K2172" s="2" t="s">
        <v>160</v>
      </c>
      <c r="L2172" s="8">
        <v>0.60606060606099998</v>
      </c>
    </row>
    <row r="2173" spans="4:12" x14ac:dyDescent="0.2">
      <c r="D2173" s="59"/>
      <c r="E2173" s="5" t="s">
        <v>121</v>
      </c>
      <c r="F2173" s="51" t="s">
        <v>623</v>
      </c>
      <c r="G2173" s="4">
        <v>553</v>
      </c>
      <c r="H2173" s="10">
        <v>40.687160940325001</v>
      </c>
      <c r="I2173" s="1">
        <v>55.515370705244003</v>
      </c>
      <c r="J2173" s="1">
        <v>3.6166365280289998</v>
      </c>
      <c r="K2173" s="1">
        <v>0.18083182640100001</v>
      </c>
      <c r="L2173" s="15" t="s">
        <v>160</v>
      </c>
    </row>
    <row r="2174" spans="4:12" x14ac:dyDescent="0.2">
      <c r="D2174" s="59"/>
      <c r="E2174" s="5" t="s">
        <v>122</v>
      </c>
      <c r="F2174" s="51" t="s">
        <v>623</v>
      </c>
      <c r="G2174" s="4">
        <v>471</v>
      </c>
      <c r="H2174" s="10">
        <v>36.093418259022997</v>
      </c>
      <c r="I2174" s="1">
        <v>59.235668789808997</v>
      </c>
      <c r="J2174" s="1">
        <v>4.2462845010620001</v>
      </c>
      <c r="K2174" s="2" t="s">
        <v>160</v>
      </c>
      <c r="L2174" s="8">
        <v>0.42462845010599998</v>
      </c>
    </row>
    <row r="2175" spans="4:12" x14ac:dyDescent="0.2">
      <c r="D2175" s="59"/>
      <c r="E2175" s="5" t="s">
        <v>123</v>
      </c>
      <c r="F2175" s="51" t="s">
        <v>623</v>
      </c>
      <c r="G2175" s="4">
        <v>275</v>
      </c>
      <c r="H2175" s="10">
        <v>41.090909090909001</v>
      </c>
      <c r="I2175" s="1">
        <v>54.181818181818002</v>
      </c>
      <c r="J2175" s="1">
        <v>4.363636363636</v>
      </c>
      <c r="K2175" s="2" t="s">
        <v>160</v>
      </c>
      <c r="L2175" s="8">
        <v>0.36363636363599999</v>
      </c>
    </row>
    <row r="2176" spans="4:12" x14ac:dyDescent="0.2">
      <c r="D2176" s="59"/>
      <c r="E2176" s="5" t="s">
        <v>124</v>
      </c>
      <c r="F2176" s="51" t="s">
        <v>623</v>
      </c>
      <c r="G2176" s="4">
        <v>647</v>
      </c>
      <c r="H2176" s="10">
        <v>35.394126738794</v>
      </c>
      <c r="I2176" s="1">
        <v>58.268933539412998</v>
      </c>
      <c r="J2176" s="1">
        <v>6.0278207109739999</v>
      </c>
      <c r="K2176" s="1">
        <v>0.15455950540999999</v>
      </c>
      <c r="L2176" s="8">
        <v>0.15455950540999999</v>
      </c>
    </row>
    <row r="2177" spans="4:12" x14ac:dyDescent="0.2">
      <c r="D2177" s="59"/>
      <c r="E2177" s="5" t="s">
        <v>125</v>
      </c>
      <c r="F2177" s="51" t="s">
        <v>623</v>
      </c>
      <c r="G2177" s="4">
        <v>249</v>
      </c>
      <c r="H2177" s="10">
        <v>39.759036144577998</v>
      </c>
      <c r="I2177" s="1">
        <v>55.421686746988001</v>
      </c>
      <c r="J2177" s="1">
        <v>4.819277108434</v>
      </c>
      <c r="K2177" s="2" t="s">
        <v>160</v>
      </c>
      <c r="L2177" s="15" t="s">
        <v>160</v>
      </c>
    </row>
    <row r="2178" spans="4:12" x14ac:dyDescent="0.2">
      <c r="D2178" s="59"/>
      <c r="E2178" s="5" t="s">
        <v>126</v>
      </c>
      <c r="F2178" s="51" t="s">
        <v>623</v>
      </c>
      <c r="G2178" s="4">
        <v>279</v>
      </c>
      <c r="H2178" s="10">
        <v>37.634408602150998</v>
      </c>
      <c r="I2178" s="1">
        <v>58.781362007167999</v>
      </c>
      <c r="J2178" s="1">
        <v>3.5842293906810001</v>
      </c>
      <c r="K2178" s="2" t="s">
        <v>160</v>
      </c>
      <c r="L2178" s="15" t="s">
        <v>160</v>
      </c>
    </row>
    <row r="2179" spans="4:12" ht="26" x14ac:dyDescent="0.2">
      <c r="D2179" s="59"/>
      <c r="E2179" s="5" t="s">
        <v>127</v>
      </c>
      <c r="F2179" s="51" t="s">
        <v>623</v>
      </c>
      <c r="G2179" s="4">
        <v>195</v>
      </c>
      <c r="H2179" s="10">
        <v>30.25641025641</v>
      </c>
      <c r="I2179" s="1">
        <v>60.512820512821001</v>
      </c>
      <c r="J2179" s="1">
        <v>8.2051282051280001</v>
      </c>
      <c r="K2179" s="1">
        <v>0.51282051282100005</v>
      </c>
      <c r="L2179" s="8">
        <v>0.51282051282100005</v>
      </c>
    </row>
    <row r="2180" spans="4:12" x14ac:dyDescent="0.2">
      <c r="D2180" s="59"/>
      <c r="E2180" s="5" t="s">
        <v>36</v>
      </c>
      <c r="F2180" s="51" t="s">
        <v>624</v>
      </c>
      <c r="G2180" s="4">
        <v>24</v>
      </c>
      <c r="H2180" s="10">
        <v>33.333333333333002</v>
      </c>
      <c r="I2180" s="1">
        <v>54.166666666666998</v>
      </c>
      <c r="J2180" s="1">
        <v>12.5</v>
      </c>
      <c r="K2180" s="2" t="s">
        <v>160</v>
      </c>
      <c r="L2180" s="15" t="s">
        <v>160</v>
      </c>
    </row>
    <row r="2181" spans="4:12" x14ac:dyDescent="0.2">
      <c r="D2181" s="59"/>
      <c r="E2181" s="5" t="s">
        <v>128</v>
      </c>
      <c r="F2181" s="51" t="s">
        <v>624</v>
      </c>
      <c r="G2181" s="4">
        <v>14</v>
      </c>
      <c r="H2181" s="10">
        <v>14.285714285714</v>
      </c>
      <c r="I2181" s="1">
        <v>64.285714285713993</v>
      </c>
      <c r="J2181" s="1">
        <v>21.428571428571001</v>
      </c>
      <c r="K2181" s="2" t="s">
        <v>160</v>
      </c>
      <c r="L2181" s="15" t="s">
        <v>160</v>
      </c>
    </row>
    <row r="2182" spans="4:12" x14ac:dyDescent="0.2">
      <c r="D2182" s="59"/>
      <c r="E2182" s="5" t="s">
        <v>23</v>
      </c>
      <c r="F2182" s="51" t="s">
        <v>624</v>
      </c>
      <c r="G2182" s="4">
        <v>4</v>
      </c>
      <c r="H2182" s="10">
        <v>25</v>
      </c>
      <c r="I2182" s="1">
        <v>25</v>
      </c>
      <c r="J2182" s="1">
        <v>50</v>
      </c>
      <c r="K2182" s="2" t="s">
        <v>160</v>
      </c>
      <c r="L2182" s="15" t="s">
        <v>160</v>
      </c>
    </row>
    <row r="2183" spans="4:12" x14ac:dyDescent="0.2">
      <c r="D2183" s="58" t="s">
        <v>129</v>
      </c>
      <c r="E2183" s="7" t="s">
        <v>130</v>
      </c>
      <c r="F2183" s="50" t="s">
        <v>623</v>
      </c>
      <c r="G2183" s="6">
        <v>544</v>
      </c>
      <c r="H2183" s="14">
        <v>44.485294117647001</v>
      </c>
      <c r="I2183" s="3">
        <v>52.205882352941003</v>
      </c>
      <c r="J2183" s="3">
        <v>3.125</v>
      </c>
      <c r="K2183" s="9" t="s">
        <v>160</v>
      </c>
      <c r="L2183" s="13">
        <v>0.183823529412</v>
      </c>
    </row>
    <row r="2184" spans="4:12" x14ac:dyDescent="0.2">
      <c r="D2184" s="59"/>
      <c r="E2184" s="5" t="s">
        <v>131</v>
      </c>
      <c r="F2184" s="51" t="s">
        <v>623</v>
      </c>
      <c r="G2184" s="4">
        <v>411</v>
      </c>
      <c r="H2184" s="10">
        <v>22.627737226276999</v>
      </c>
      <c r="I2184" s="1">
        <v>70.316301703163006</v>
      </c>
      <c r="J2184" s="1">
        <v>6.5693430656930003</v>
      </c>
      <c r="K2184" s="2" t="s">
        <v>160</v>
      </c>
      <c r="L2184" s="8">
        <v>0.48661800486599999</v>
      </c>
    </row>
    <row r="2185" spans="4:12" x14ac:dyDescent="0.2">
      <c r="D2185" s="59"/>
      <c r="E2185" s="5" t="s">
        <v>132</v>
      </c>
      <c r="F2185" s="51" t="s">
        <v>623</v>
      </c>
      <c r="G2185" s="4">
        <v>65</v>
      </c>
      <c r="H2185" s="10">
        <v>7.6923076923079998</v>
      </c>
      <c r="I2185" s="1">
        <v>53.846153846154003</v>
      </c>
      <c r="J2185" s="1">
        <v>35.384615384615003</v>
      </c>
      <c r="K2185" s="1">
        <v>3.0769230769229998</v>
      </c>
      <c r="L2185" s="15" t="s">
        <v>160</v>
      </c>
    </row>
    <row r="2186" spans="4:12" x14ac:dyDescent="0.2">
      <c r="D2186" s="59"/>
      <c r="E2186" s="5" t="s">
        <v>133</v>
      </c>
      <c r="F2186" s="51" t="s">
        <v>624</v>
      </c>
      <c r="G2186" s="4">
        <v>21</v>
      </c>
      <c r="H2186" s="10">
        <v>9.5238095238099998</v>
      </c>
      <c r="I2186" s="1">
        <v>52.380952380952003</v>
      </c>
      <c r="J2186" s="1">
        <v>38.095238095238003</v>
      </c>
      <c r="K2186" s="2" t="s">
        <v>160</v>
      </c>
      <c r="L2186" s="15" t="s">
        <v>160</v>
      </c>
    </row>
    <row r="2187" spans="4:12" x14ac:dyDescent="0.2">
      <c r="D2187" s="59"/>
      <c r="E2187" s="5" t="s">
        <v>23</v>
      </c>
      <c r="F2187" s="51" t="s">
        <v>624</v>
      </c>
      <c r="G2187" s="4">
        <v>2</v>
      </c>
      <c r="H2187" s="17" t="s">
        <v>160</v>
      </c>
      <c r="I2187" s="1">
        <v>50</v>
      </c>
      <c r="J2187" s="1">
        <v>50</v>
      </c>
      <c r="K2187" s="2" t="s">
        <v>160</v>
      </c>
      <c r="L2187" s="15" t="s">
        <v>160</v>
      </c>
    </row>
    <row r="2188" spans="4:12" x14ac:dyDescent="0.2">
      <c r="D2188" s="59"/>
      <c r="E2188" s="5" t="s">
        <v>134</v>
      </c>
      <c r="F2188" s="51" t="s">
        <v>623</v>
      </c>
      <c r="G2188" s="4">
        <v>955</v>
      </c>
      <c r="H2188" s="10">
        <v>35.078534031414002</v>
      </c>
      <c r="I2188" s="1">
        <v>60</v>
      </c>
      <c r="J2188" s="1">
        <v>4.6073298429319998</v>
      </c>
      <c r="K2188" s="2" t="s">
        <v>160</v>
      </c>
      <c r="L2188" s="8">
        <v>0.31413612565400001</v>
      </c>
    </row>
    <row r="2189" spans="4:12" x14ac:dyDescent="0.2">
      <c r="D2189" s="59"/>
      <c r="E2189" s="5" t="s">
        <v>135</v>
      </c>
      <c r="F2189" s="51" t="s">
        <v>623</v>
      </c>
      <c r="G2189" s="4">
        <v>86</v>
      </c>
      <c r="H2189" s="10">
        <v>8.1395348837209998</v>
      </c>
      <c r="I2189" s="1">
        <v>53.488372093023003</v>
      </c>
      <c r="J2189" s="1">
        <v>36.046511627907002</v>
      </c>
      <c r="K2189" s="1">
        <v>2.3255813953489999</v>
      </c>
      <c r="L2189" s="15" t="s">
        <v>160</v>
      </c>
    </row>
    <row r="2190" spans="4:12" x14ac:dyDescent="0.2">
      <c r="D2190" s="58" t="s">
        <v>136</v>
      </c>
      <c r="E2190" s="7" t="s">
        <v>137</v>
      </c>
      <c r="F2190" s="50" t="s">
        <v>623</v>
      </c>
      <c r="G2190" s="6">
        <v>421</v>
      </c>
      <c r="H2190" s="14">
        <v>25.890736342042999</v>
      </c>
      <c r="I2190" s="3">
        <v>62.70783847981</v>
      </c>
      <c r="J2190" s="3">
        <v>10.688836104512999</v>
      </c>
      <c r="K2190" s="3">
        <v>0.475059382423</v>
      </c>
      <c r="L2190" s="13">
        <v>0.23752969121100001</v>
      </c>
    </row>
    <row r="2191" spans="4:12" x14ac:dyDescent="0.2">
      <c r="D2191" s="59"/>
      <c r="E2191" s="5" t="s">
        <v>138</v>
      </c>
      <c r="F2191" s="51" t="s">
        <v>623</v>
      </c>
      <c r="G2191" s="4">
        <v>362</v>
      </c>
      <c r="H2191" s="10">
        <v>35.635359116022002</v>
      </c>
      <c r="I2191" s="1">
        <v>60.773480662982998</v>
      </c>
      <c r="J2191" s="1">
        <v>3.5911602209939999</v>
      </c>
      <c r="K2191" s="2" t="s">
        <v>160</v>
      </c>
      <c r="L2191" s="15" t="s">
        <v>160</v>
      </c>
    </row>
    <row r="2192" spans="4:12" x14ac:dyDescent="0.2">
      <c r="D2192" s="59"/>
      <c r="E2192" s="5" t="s">
        <v>139</v>
      </c>
      <c r="F2192" s="51" t="s">
        <v>623</v>
      </c>
      <c r="G2192" s="4">
        <v>175</v>
      </c>
      <c r="H2192" s="10">
        <v>44</v>
      </c>
      <c r="I2192" s="1">
        <v>49.142857142856997</v>
      </c>
      <c r="J2192" s="1">
        <v>6.2857142857139996</v>
      </c>
      <c r="K2192" s="2" t="s">
        <v>160</v>
      </c>
      <c r="L2192" s="8">
        <v>0.57142857142900005</v>
      </c>
    </row>
    <row r="2193" spans="4:12" x14ac:dyDescent="0.2">
      <c r="D2193" s="59"/>
      <c r="E2193" s="5" t="s">
        <v>128</v>
      </c>
      <c r="F2193" s="51" t="s">
        <v>623</v>
      </c>
      <c r="G2193" s="4">
        <v>60</v>
      </c>
      <c r="H2193" s="10">
        <v>30</v>
      </c>
      <c r="I2193" s="1">
        <v>56.666666666666998</v>
      </c>
      <c r="J2193" s="1">
        <v>11.666666666667</v>
      </c>
      <c r="K2193" s="2" t="s">
        <v>160</v>
      </c>
      <c r="L2193" s="8">
        <v>1.666666666667</v>
      </c>
    </row>
    <row r="2194" spans="4:12" x14ac:dyDescent="0.2">
      <c r="D2194" s="59"/>
      <c r="E2194" s="5" t="s">
        <v>23</v>
      </c>
      <c r="F2194" s="51" t="s">
        <v>624</v>
      </c>
      <c r="G2194" s="4">
        <v>25</v>
      </c>
      <c r="H2194" s="10">
        <v>36</v>
      </c>
      <c r="I2194" s="1">
        <v>64</v>
      </c>
      <c r="J2194" s="2" t="s">
        <v>160</v>
      </c>
      <c r="K2194" s="2" t="s">
        <v>160</v>
      </c>
      <c r="L2194" s="15" t="s">
        <v>160</v>
      </c>
    </row>
    <row r="2195" spans="4:12" ht="26" x14ac:dyDescent="0.2">
      <c r="D2195" s="58" t="s">
        <v>140</v>
      </c>
      <c r="E2195" s="7" t="s">
        <v>141</v>
      </c>
      <c r="F2195" s="50" t="s">
        <v>624</v>
      </c>
      <c r="G2195" s="6">
        <v>12</v>
      </c>
      <c r="H2195" s="14">
        <v>8.333333333333</v>
      </c>
      <c r="I2195" s="3">
        <v>91.666666666666998</v>
      </c>
      <c r="J2195" s="9" t="s">
        <v>160</v>
      </c>
      <c r="K2195" s="9" t="s">
        <v>160</v>
      </c>
      <c r="L2195" s="19" t="s">
        <v>160</v>
      </c>
    </row>
    <row r="2196" spans="4:12" ht="26" x14ac:dyDescent="0.2">
      <c r="D2196" s="59"/>
      <c r="E2196" s="5" t="s">
        <v>142</v>
      </c>
      <c r="F2196" s="51" t="s">
        <v>623</v>
      </c>
      <c r="G2196" s="4">
        <v>87</v>
      </c>
      <c r="H2196" s="10">
        <v>41.379310344827999</v>
      </c>
      <c r="I2196" s="1">
        <v>56.321839080460002</v>
      </c>
      <c r="J2196" s="1">
        <v>2.2988505747130001</v>
      </c>
      <c r="K2196" s="2" t="s">
        <v>160</v>
      </c>
      <c r="L2196" s="15" t="s">
        <v>160</v>
      </c>
    </row>
    <row r="2197" spans="4:12" ht="26" x14ac:dyDescent="0.2">
      <c r="D2197" s="59"/>
      <c r="E2197" s="5" t="s">
        <v>143</v>
      </c>
      <c r="F2197" s="51" t="s">
        <v>623</v>
      </c>
      <c r="G2197" s="4">
        <v>67</v>
      </c>
      <c r="H2197" s="10">
        <v>34.328358208955002</v>
      </c>
      <c r="I2197" s="1">
        <v>62.686567164179003</v>
      </c>
      <c r="J2197" s="1">
        <v>2.985074626866</v>
      </c>
      <c r="K2197" s="2" t="s">
        <v>160</v>
      </c>
      <c r="L2197" s="15" t="s">
        <v>160</v>
      </c>
    </row>
    <row r="2198" spans="4:12" ht="26" x14ac:dyDescent="0.2">
      <c r="D2198" s="59"/>
      <c r="E2198" s="5" t="s">
        <v>144</v>
      </c>
      <c r="F2198" s="51" t="s">
        <v>623</v>
      </c>
      <c r="G2198" s="4">
        <v>78</v>
      </c>
      <c r="H2198" s="10">
        <v>43.589743589744003</v>
      </c>
      <c r="I2198" s="1">
        <v>53.846153846154003</v>
      </c>
      <c r="J2198" s="1">
        <v>2.564102564103</v>
      </c>
      <c r="K2198" s="2" t="s">
        <v>160</v>
      </c>
      <c r="L2198" s="15" t="s">
        <v>160</v>
      </c>
    </row>
    <row r="2199" spans="4:12" ht="26" x14ac:dyDescent="0.2">
      <c r="D2199" s="59"/>
      <c r="E2199" s="5" t="s">
        <v>145</v>
      </c>
      <c r="F2199" s="51" t="s">
        <v>623</v>
      </c>
      <c r="G2199" s="4">
        <v>735</v>
      </c>
      <c r="H2199" s="10">
        <v>32.108843537414998</v>
      </c>
      <c r="I2199" s="1">
        <v>61.496598639456003</v>
      </c>
      <c r="J2199" s="1">
        <v>6.2585034013609997</v>
      </c>
      <c r="K2199" s="1">
        <v>0.13605442176900001</v>
      </c>
      <c r="L2199" s="15" t="s">
        <v>160</v>
      </c>
    </row>
    <row r="2200" spans="4:12" ht="26" x14ac:dyDescent="0.2">
      <c r="D2200" s="59"/>
      <c r="E2200" s="5" t="s">
        <v>146</v>
      </c>
      <c r="F2200" s="51" t="s">
        <v>623</v>
      </c>
      <c r="G2200" s="4">
        <v>751</v>
      </c>
      <c r="H2200" s="10">
        <v>33.022636484686998</v>
      </c>
      <c r="I2200" s="1">
        <v>59.520639147803003</v>
      </c>
      <c r="J2200" s="1">
        <v>7.1904127829559998</v>
      </c>
      <c r="K2200" s="1">
        <v>0.133155792277</v>
      </c>
      <c r="L2200" s="8">
        <v>0.133155792277</v>
      </c>
    </row>
    <row r="2201" spans="4:12" ht="26" x14ac:dyDescent="0.2">
      <c r="D2201" s="59"/>
      <c r="E2201" s="5" t="s">
        <v>147</v>
      </c>
      <c r="F2201" s="51" t="s">
        <v>623</v>
      </c>
      <c r="G2201" s="4">
        <v>587</v>
      </c>
      <c r="H2201" s="10">
        <v>30.664395229983</v>
      </c>
      <c r="I2201" s="1">
        <v>60.3066439523</v>
      </c>
      <c r="J2201" s="1">
        <v>8.6882453151619998</v>
      </c>
      <c r="K2201" s="1">
        <v>0.17035775127800001</v>
      </c>
      <c r="L2201" s="8">
        <v>0.17035775127800001</v>
      </c>
    </row>
    <row r="2202" spans="4:12" x14ac:dyDescent="0.2">
      <c r="D2202" s="59"/>
      <c r="E2202" s="5" t="s">
        <v>148</v>
      </c>
      <c r="F2202" s="51" t="s">
        <v>623</v>
      </c>
      <c r="G2202" s="4">
        <v>187</v>
      </c>
      <c r="H2202" s="10">
        <v>37.967914438503001</v>
      </c>
      <c r="I2202" s="1">
        <v>58.823529411765001</v>
      </c>
      <c r="J2202" s="1">
        <v>3.208556149733</v>
      </c>
      <c r="K2202" s="2" t="s">
        <v>160</v>
      </c>
      <c r="L2202" s="15" t="s">
        <v>160</v>
      </c>
    </row>
    <row r="2203" spans="4:12" ht="26" x14ac:dyDescent="0.2">
      <c r="D2203" s="59"/>
      <c r="E2203" s="5" t="s">
        <v>149</v>
      </c>
      <c r="F2203" s="51" t="s">
        <v>623</v>
      </c>
      <c r="G2203" s="4">
        <v>75</v>
      </c>
      <c r="H2203" s="10">
        <v>14.666666666667</v>
      </c>
      <c r="I2203" s="1">
        <v>64</v>
      </c>
      <c r="J2203" s="1">
        <v>21.333333333333002</v>
      </c>
      <c r="K2203" s="2" t="s">
        <v>160</v>
      </c>
      <c r="L2203" s="15" t="s">
        <v>160</v>
      </c>
    </row>
    <row r="2204" spans="4:12" ht="26" x14ac:dyDescent="0.2">
      <c r="D2204" s="59"/>
      <c r="E2204" s="5" t="s">
        <v>150</v>
      </c>
      <c r="F2204" s="51" t="s">
        <v>623</v>
      </c>
      <c r="G2204" s="4">
        <v>66</v>
      </c>
      <c r="H2204" s="10">
        <v>16.666666666666998</v>
      </c>
      <c r="I2204" s="1">
        <v>68.181818181818002</v>
      </c>
      <c r="J2204" s="1">
        <v>15.151515151515</v>
      </c>
      <c r="K2204" s="2" t="s">
        <v>160</v>
      </c>
      <c r="L2204" s="15" t="s">
        <v>160</v>
      </c>
    </row>
    <row r="2205" spans="4:12" ht="26" x14ac:dyDescent="0.2">
      <c r="D2205" s="59"/>
      <c r="E2205" s="5" t="s">
        <v>151</v>
      </c>
      <c r="F2205" s="51" t="s">
        <v>624</v>
      </c>
      <c r="G2205" s="4">
        <v>12</v>
      </c>
      <c r="H2205" s="17" t="s">
        <v>160</v>
      </c>
      <c r="I2205" s="1">
        <v>66.666666666666998</v>
      </c>
      <c r="J2205" s="1">
        <v>33.333333333333002</v>
      </c>
      <c r="K2205" s="2" t="s">
        <v>160</v>
      </c>
      <c r="L2205" s="15" t="s">
        <v>160</v>
      </c>
    </row>
    <row r="2206" spans="4:12" ht="26" x14ac:dyDescent="0.2">
      <c r="D2206" s="59"/>
      <c r="E2206" s="5" t="s">
        <v>152</v>
      </c>
      <c r="F2206" s="51" t="s">
        <v>623</v>
      </c>
      <c r="G2206" s="4">
        <v>443</v>
      </c>
      <c r="H2206" s="10">
        <v>37.923250564333998</v>
      </c>
      <c r="I2206" s="1">
        <v>57.336343115124002</v>
      </c>
      <c r="J2206" s="1">
        <v>4.7404063205420002</v>
      </c>
      <c r="K2206" s="2" t="s">
        <v>160</v>
      </c>
      <c r="L2206" s="15" t="s">
        <v>160</v>
      </c>
    </row>
    <row r="2207" spans="4:12" x14ac:dyDescent="0.2">
      <c r="D2207" s="59"/>
      <c r="E2207" s="5" t="s">
        <v>153</v>
      </c>
      <c r="F2207" s="51" t="s">
        <v>623</v>
      </c>
      <c r="G2207" s="4">
        <v>80</v>
      </c>
      <c r="H2207" s="10">
        <v>28.75</v>
      </c>
      <c r="I2207" s="1">
        <v>66.25</v>
      </c>
      <c r="J2207" s="1">
        <v>5</v>
      </c>
      <c r="K2207" s="2" t="s">
        <v>160</v>
      </c>
      <c r="L2207" s="15" t="s">
        <v>160</v>
      </c>
    </row>
    <row r="2208" spans="4:12" ht="26" x14ac:dyDescent="0.2">
      <c r="D2208" s="59"/>
      <c r="E2208" s="5" t="s">
        <v>154</v>
      </c>
      <c r="F2208" s="51" t="s">
        <v>623</v>
      </c>
      <c r="G2208" s="4">
        <v>123</v>
      </c>
      <c r="H2208" s="10">
        <v>34.959349593496</v>
      </c>
      <c r="I2208" s="1">
        <v>56.910569105691003</v>
      </c>
      <c r="J2208" s="1">
        <v>7.3170731707319998</v>
      </c>
      <c r="K2208" s="1">
        <v>0.81300813008100004</v>
      </c>
      <c r="L2208" s="15" t="s">
        <v>160</v>
      </c>
    </row>
    <row r="2209" spans="2:22" x14ac:dyDescent="0.2">
      <c r="D2209" s="59"/>
      <c r="E2209" s="5" t="s">
        <v>23</v>
      </c>
      <c r="F2209" s="51" t="s">
        <v>624</v>
      </c>
      <c r="G2209" s="4">
        <v>10</v>
      </c>
      <c r="H2209" s="10">
        <v>10</v>
      </c>
      <c r="I2209" s="1">
        <v>70</v>
      </c>
      <c r="J2209" s="1">
        <v>10</v>
      </c>
      <c r="K2209" s="2" t="s">
        <v>160</v>
      </c>
      <c r="L2209" s="8">
        <v>10</v>
      </c>
    </row>
    <row r="2210" spans="2:22" ht="26" x14ac:dyDescent="0.2">
      <c r="D2210" s="59"/>
      <c r="E2210" s="5" t="s">
        <v>155</v>
      </c>
      <c r="F2210" s="51" t="s">
        <v>623</v>
      </c>
      <c r="G2210" s="4">
        <v>910</v>
      </c>
      <c r="H2210" s="10">
        <v>32.747252747253</v>
      </c>
      <c r="I2210" s="1">
        <v>59.670329670329998</v>
      </c>
      <c r="J2210" s="1">
        <v>7.2527472527469996</v>
      </c>
      <c r="K2210" s="1">
        <v>0.10989010989</v>
      </c>
      <c r="L2210" s="8">
        <v>0.21978021978000001</v>
      </c>
    </row>
    <row r="2211" spans="2:22" ht="26" x14ac:dyDescent="0.2">
      <c r="D2211" s="59"/>
      <c r="E2211" s="5" t="s">
        <v>156</v>
      </c>
      <c r="F2211" s="51" t="s">
        <v>623</v>
      </c>
      <c r="G2211" s="4">
        <v>98</v>
      </c>
      <c r="H2211" s="10">
        <v>37.755102040815999</v>
      </c>
      <c r="I2211" s="1">
        <v>60.204081632653001</v>
      </c>
      <c r="J2211" s="1">
        <v>2.040816326531</v>
      </c>
      <c r="K2211" s="2" t="s">
        <v>160</v>
      </c>
      <c r="L2211" s="15" t="s">
        <v>160</v>
      </c>
    </row>
    <row r="2212" spans="2:22" ht="26" x14ac:dyDescent="0.2">
      <c r="D2212" s="59"/>
      <c r="E2212" s="5" t="s">
        <v>157</v>
      </c>
      <c r="F2212" s="51" t="s">
        <v>623</v>
      </c>
      <c r="G2212" s="4">
        <v>134</v>
      </c>
      <c r="H2212" s="10">
        <v>39.552238805969999</v>
      </c>
      <c r="I2212" s="1">
        <v>58.208955223880999</v>
      </c>
      <c r="J2212" s="1">
        <v>2.238805970149</v>
      </c>
      <c r="K2212" s="2" t="s">
        <v>160</v>
      </c>
      <c r="L2212" s="15" t="s">
        <v>160</v>
      </c>
    </row>
    <row r="2213" spans="2:22" ht="26" x14ac:dyDescent="0.2">
      <c r="D2213" s="59"/>
      <c r="E2213" s="5" t="s">
        <v>158</v>
      </c>
      <c r="F2213" s="51" t="s">
        <v>623</v>
      </c>
      <c r="G2213" s="4">
        <v>812</v>
      </c>
      <c r="H2213" s="10">
        <v>32.389162561576001</v>
      </c>
      <c r="I2213" s="1">
        <v>59.482758620689999</v>
      </c>
      <c r="J2213" s="1">
        <v>7.7586206896550003</v>
      </c>
      <c r="K2213" s="1">
        <v>0.12315270936</v>
      </c>
      <c r="L2213" s="8">
        <v>0.246305418719</v>
      </c>
    </row>
    <row r="2214" spans="2:22" ht="26" x14ac:dyDescent="0.2">
      <c r="D2214" s="60"/>
      <c r="E2214" s="30" t="s">
        <v>159</v>
      </c>
      <c r="F2214" s="52" t="s">
        <v>623</v>
      </c>
      <c r="G2214" s="21">
        <v>136</v>
      </c>
      <c r="H2214" s="36">
        <v>15.441176470587999</v>
      </c>
      <c r="I2214" s="18">
        <v>67.647058823528994</v>
      </c>
      <c r="J2214" s="18">
        <v>16.911764705882</v>
      </c>
      <c r="K2214" s="37" t="s">
        <v>160</v>
      </c>
      <c r="L2214" s="42" t="s">
        <v>160</v>
      </c>
    </row>
    <row r="2215" spans="2:22" x14ac:dyDescent="0.2">
      <c r="D2215" s="45" t="s">
        <v>625</v>
      </c>
    </row>
    <row r="2216" spans="2:22" x14ac:dyDescent="0.2">
      <c r="B2216" s="24" t="str">
        <f xml:space="preserve"> HYPERLINK("#'目次'!B21", "[15]")</f>
        <v>[15]</v>
      </c>
      <c r="C2216" s="61" t="s">
        <v>271</v>
      </c>
      <c r="D2216" s="62"/>
      <c r="E2216" s="62"/>
      <c r="F2216" s="62"/>
      <c r="G2216" s="62"/>
      <c r="H2216" s="62"/>
      <c r="I2216" s="62"/>
      <c r="J2216" s="62"/>
      <c r="K2216" s="62"/>
      <c r="L2216" s="62"/>
      <c r="M2216" s="62"/>
      <c r="N2216" s="62"/>
      <c r="O2216" s="62"/>
      <c r="P2216" s="62"/>
      <c r="Q2216" s="62"/>
      <c r="R2216" s="62"/>
      <c r="S2216" s="62"/>
      <c r="T2216" s="62"/>
      <c r="U2216" s="62"/>
      <c r="V2216" s="62"/>
    </row>
    <row r="2219" spans="2:22" x14ac:dyDescent="0.2">
      <c r="C2219" s="61" t="s">
        <v>13</v>
      </c>
      <c r="D2219" s="62"/>
      <c r="E2219" s="62"/>
      <c r="F2219" s="62"/>
      <c r="G2219" s="62"/>
      <c r="H2219" s="62"/>
      <c r="I2219" s="62"/>
      <c r="J2219" s="62"/>
      <c r="K2219" s="62"/>
      <c r="L2219" s="62"/>
      <c r="M2219" s="62"/>
      <c r="N2219" s="62"/>
      <c r="O2219" s="62"/>
      <c r="P2219" s="62"/>
      <c r="Q2219" s="62"/>
      <c r="R2219" s="62"/>
      <c r="S2219" s="62"/>
      <c r="T2219" s="62"/>
      <c r="U2219" s="62"/>
      <c r="V2219" s="62"/>
    </row>
    <row r="2220" spans="2:22" ht="91" x14ac:dyDescent="0.2">
      <c r="D2220" s="63"/>
      <c r="E2220" s="64"/>
      <c r="F2220" s="64"/>
      <c r="G2220" s="27" t="s">
        <v>14</v>
      </c>
      <c r="H2220" s="26" t="s">
        <v>272</v>
      </c>
      <c r="I2220" s="11" t="s">
        <v>273</v>
      </c>
      <c r="J2220" s="11" t="s">
        <v>274</v>
      </c>
      <c r="K2220" s="11" t="s">
        <v>275</v>
      </c>
      <c r="L2220" s="20" t="s">
        <v>23</v>
      </c>
    </row>
    <row r="2221" spans="2:22" x14ac:dyDescent="0.2">
      <c r="D2221" s="65"/>
      <c r="E2221" s="66"/>
      <c r="F2221" s="66"/>
      <c r="G2221" s="22"/>
      <c r="H2221" s="31"/>
      <c r="I2221" s="12"/>
      <c r="J2221" s="12"/>
      <c r="K2221" s="12"/>
      <c r="L2221" s="29"/>
    </row>
    <row r="2222" spans="2:22" x14ac:dyDescent="0.2">
      <c r="D2222" s="23"/>
      <c r="E2222" s="28" t="s">
        <v>14</v>
      </c>
      <c r="F2222" s="49" t="s">
        <v>623</v>
      </c>
      <c r="G2222" s="25">
        <v>1043</v>
      </c>
      <c r="H2222" s="16">
        <v>73.729626078619006</v>
      </c>
      <c r="I2222" s="16">
        <v>17.353787152445001</v>
      </c>
      <c r="J2222" s="16">
        <v>7.4784276126559996</v>
      </c>
      <c r="K2222" s="16">
        <v>0.95877277085299994</v>
      </c>
      <c r="L2222" s="34">
        <v>0.47938638542700002</v>
      </c>
    </row>
    <row r="2223" spans="2:22" x14ac:dyDescent="0.2">
      <c r="D2223" s="58" t="s">
        <v>18</v>
      </c>
      <c r="E2223" s="7" t="s">
        <v>19</v>
      </c>
      <c r="F2223" s="50" t="s">
        <v>623</v>
      </c>
      <c r="G2223" s="6">
        <v>342</v>
      </c>
      <c r="H2223" s="14">
        <v>97.953216374269005</v>
      </c>
      <c r="I2223" s="3">
        <v>1.461988304094</v>
      </c>
      <c r="J2223" s="9" t="s">
        <v>160</v>
      </c>
      <c r="K2223" s="3">
        <v>0.29239766081899998</v>
      </c>
      <c r="L2223" s="13">
        <v>0.29239766081899998</v>
      </c>
    </row>
    <row r="2224" spans="2:22" ht="26" x14ac:dyDescent="0.2">
      <c r="D2224" s="59"/>
      <c r="E2224" s="5" t="s">
        <v>20</v>
      </c>
      <c r="F2224" s="51" t="s">
        <v>623</v>
      </c>
      <c r="G2224" s="4">
        <v>620</v>
      </c>
      <c r="H2224" s="10">
        <v>68.548387096773993</v>
      </c>
      <c r="I2224" s="1">
        <v>23.225806451613</v>
      </c>
      <c r="J2224" s="1">
        <v>7.4193548387100003</v>
      </c>
      <c r="K2224" s="1">
        <v>0.32258064516099999</v>
      </c>
      <c r="L2224" s="8">
        <v>0.483870967742</v>
      </c>
    </row>
    <row r="2225" spans="4:12" ht="26" x14ac:dyDescent="0.2">
      <c r="D2225" s="59"/>
      <c r="E2225" s="5" t="s">
        <v>21</v>
      </c>
      <c r="F2225" s="51" t="s">
        <v>623</v>
      </c>
      <c r="G2225" s="4">
        <v>76</v>
      </c>
      <c r="H2225" s="10">
        <v>11.842105263158</v>
      </c>
      <c r="I2225" s="1">
        <v>40.789473684211004</v>
      </c>
      <c r="J2225" s="1">
        <v>38.157894736842003</v>
      </c>
      <c r="K2225" s="1">
        <v>7.8947368421049999</v>
      </c>
      <c r="L2225" s="8">
        <v>1.3157894736839999</v>
      </c>
    </row>
    <row r="2226" spans="4:12" x14ac:dyDescent="0.2">
      <c r="D2226" s="59"/>
      <c r="E2226" s="5" t="s">
        <v>22</v>
      </c>
      <c r="F2226" s="51" t="s">
        <v>624</v>
      </c>
      <c r="G2226" s="4">
        <v>2</v>
      </c>
      <c r="H2226" s="17" t="s">
        <v>160</v>
      </c>
      <c r="I2226" s="2" t="s">
        <v>160</v>
      </c>
      <c r="J2226" s="1">
        <v>50</v>
      </c>
      <c r="K2226" s="1">
        <v>50</v>
      </c>
      <c r="L2226" s="15" t="s">
        <v>160</v>
      </c>
    </row>
    <row r="2227" spans="4:12" x14ac:dyDescent="0.2">
      <c r="D2227" s="59"/>
      <c r="E2227" s="5" t="s">
        <v>23</v>
      </c>
      <c r="F2227" s="51" t="s">
        <v>624</v>
      </c>
      <c r="G2227" s="4">
        <v>3</v>
      </c>
      <c r="H2227" s="17" t="s">
        <v>160</v>
      </c>
      <c r="I2227" s="1">
        <v>33.333333333333002</v>
      </c>
      <c r="J2227" s="1">
        <v>66.666666666666998</v>
      </c>
      <c r="K2227" s="2" t="s">
        <v>160</v>
      </c>
      <c r="L2227" s="15" t="s">
        <v>160</v>
      </c>
    </row>
    <row r="2228" spans="4:12" x14ac:dyDescent="0.2">
      <c r="D2228" s="58" t="s">
        <v>24</v>
      </c>
      <c r="E2228" s="7" t="s">
        <v>25</v>
      </c>
      <c r="F2228" s="50" t="s">
        <v>623</v>
      </c>
      <c r="G2228" s="6">
        <v>765</v>
      </c>
      <c r="H2228" s="14">
        <v>73.464052287582007</v>
      </c>
      <c r="I2228" s="3">
        <v>17.124183006536001</v>
      </c>
      <c r="J2228" s="3">
        <v>7.5816993464050002</v>
      </c>
      <c r="K2228" s="3">
        <v>1.1764705882349999</v>
      </c>
      <c r="L2228" s="13">
        <v>0.65359477124200005</v>
      </c>
    </row>
    <row r="2229" spans="4:12" x14ac:dyDescent="0.2">
      <c r="D2229" s="59"/>
      <c r="E2229" s="5" t="s">
        <v>26</v>
      </c>
      <c r="F2229" s="51" t="s">
        <v>623</v>
      </c>
      <c r="G2229" s="4">
        <v>796</v>
      </c>
      <c r="H2229" s="10">
        <v>74.623115577888996</v>
      </c>
      <c r="I2229" s="1">
        <v>18.341708542713999</v>
      </c>
      <c r="J2229" s="1">
        <v>6.1557788944720002</v>
      </c>
      <c r="K2229" s="1">
        <v>0.50251256281400003</v>
      </c>
      <c r="L2229" s="8">
        <v>0.37688442211099998</v>
      </c>
    </row>
    <row r="2230" spans="4:12" ht="26" x14ac:dyDescent="0.2">
      <c r="D2230" s="59"/>
      <c r="E2230" s="5" t="s">
        <v>27</v>
      </c>
      <c r="F2230" s="51" t="s">
        <v>623</v>
      </c>
      <c r="G2230" s="4">
        <v>683</v>
      </c>
      <c r="H2230" s="10">
        <v>74.816983894583004</v>
      </c>
      <c r="I2230" s="1">
        <v>17.569546120059002</v>
      </c>
      <c r="J2230" s="1">
        <v>6.442166910688</v>
      </c>
      <c r="K2230" s="1">
        <v>0.73206442166899999</v>
      </c>
      <c r="L2230" s="8">
        <v>0.43923865300100001</v>
      </c>
    </row>
    <row r="2231" spans="4:12" x14ac:dyDescent="0.2">
      <c r="D2231" s="59"/>
      <c r="E2231" s="5" t="s">
        <v>28</v>
      </c>
      <c r="F2231" s="51" t="s">
        <v>623</v>
      </c>
      <c r="G2231" s="4">
        <v>438</v>
      </c>
      <c r="H2231" s="10">
        <v>73.287671232877003</v>
      </c>
      <c r="I2231" s="1">
        <v>18.036529680365</v>
      </c>
      <c r="J2231" s="1">
        <v>7.3059360730589997</v>
      </c>
      <c r="K2231" s="1">
        <v>0.91324200913200004</v>
      </c>
      <c r="L2231" s="8">
        <v>0.45662100456600002</v>
      </c>
    </row>
    <row r="2232" spans="4:12" ht="26" x14ac:dyDescent="0.2">
      <c r="D2232" s="59"/>
      <c r="E2232" s="5" t="s">
        <v>29</v>
      </c>
      <c r="F2232" s="51" t="s">
        <v>623</v>
      </c>
      <c r="G2232" s="4">
        <v>680</v>
      </c>
      <c r="H2232" s="10">
        <v>71.323529411764994</v>
      </c>
      <c r="I2232" s="1">
        <v>18.529411764706001</v>
      </c>
      <c r="J2232" s="1">
        <v>8.8235294117649996</v>
      </c>
      <c r="K2232" s="1">
        <v>0.88235294117600005</v>
      </c>
      <c r="L2232" s="8">
        <v>0.44117647058800002</v>
      </c>
    </row>
    <row r="2233" spans="4:12" x14ac:dyDescent="0.2">
      <c r="D2233" s="59"/>
      <c r="E2233" s="5" t="s">
        <v>30</v>
      </c>
      <c r="F2233" s="51" t="s">
        <v>623</v>
      </c>
      <c r="G2233" s="4">
        <v>242</v>
      </c>
      <c r="H2233" s="10">
        <v>69.834710743802006</v>
      </c>
      <c r="I2233" s="1">
        <v>22.314049586776999</v>
      </c>
      <c r="J2233" s="1">
        <v>7.02479338843</v>
      </c>
      <c r="K2233" s="1">
        <v>0.82644628099200002</v>
      </c>
      <c r="L2233" s="15" t="s">
        <v>160</v>
      </c>
    </row>
    <row r="2234" spans="4:12" x14ac:dyDescent="0.2">
      <c r="D2234" s="59"/>
      <c r="E2234" s="5" t="s">
        <v>31</v>
      </c>
      <c r="F2234" s="51" t="s">
        <v>623</v>
      </c>
      <c r="G2234" s="4">
        <v>609</v>
      </c>
      <c r="H2234" s="10">
        <v>81.937602627258002</v>
      </c>
      <c r="I2234" s="1">
        <v>14.778325123153</v>
      </c>
      <c r="J2234" s="1">
        <v>3.1198686371100002</v>
      </c>
      <c r="K2234" s="2" t="s">
        <v>160</v>
      </c>
      <c r="L2234" s="8">
        <v>0.16420361247900001</v>
      </c>
    </row>
    <row r="2235" spans="4:12" x14ac:dyDescent="0.2">
      <c r="D2235" s="59"/>
      <c r="E2235" s="5" t="s">
        <v>32</v>
      </c>
      <c r="F2235" s="51" t="s">
        <v>623</v>
      </c>
      <c r="G2235" s="4">
        <v>343</v>
      </c>
      <c r="H2235" s="10">
        <v>81.049562682216006</v>
      </c>
      <c r="I2235" s="1">
        <v>13.411078717201001</v>
      </c>
      <c r="J2235" s="1">
        <v>4.9562682215739997</v>
      </c>
      <c r="K2235" s="1">
        <v>0.58309037900899996</v>
      </c>
      <c r="L2235" s="15" t="s">
        <v>160</v>
      </c>
    </row>
    <row r="2236" spans="4:12" x14ac:dyDescent="0.2">
      <c r="D2236" s="59"/>
      <c r="E2236" s="5" t="s">
        <v>33</v>
      </c>
      <c r="F2236" s="51" t="s">
        <v>623</v>
      </c>
      <c r="G2236" s="4">
        <v>754</v>
      </c>
      <c r="H2236" s="10">
        <v>74.403183023872998</v>
      </c>
      <c r="I2236" s="1">
        <v>17.374005305040001</v>
      </c>
      <c r="J2236" s="1">
        <v>6.8965517241379999</v>
      </c>
      <c r="K2236" s="1">
        <v>0.66312997347500002</v>
      </c>
      <c r="L2236" s="8">
        <v>0.66312997347500002</v>
      </c>
    </row>
    <row r="2237" spans="4:12" x14ac:dyDescent="0.2">
      <c r="D2237" s="59"/>
      <c r="E2237" s="5" t="s">
        <v>34</v>
      </c>
      <c r="F2237" s="51" t="s">
        <v>623</v>
      </c>
      <c r="G2237" s="4">
        <v>525</v>
      </c>
      <c r="H2237" s="10">
        <v>81.904761904761997</v>
      </c>
      <c r="I2237" s="1">
        <v>14.095238095238001</v>
      </c>
      <c r="J2237" s="1">
        <v>3.6190476190480001</v>
      </c>
      <c r="K2237" s="1">
        <v>0.19047619047600001</v>
      </c>
      <c r="L2237" s="8">
        <v>0.19047619047600001</v>
      </c>
    </row>
    <row r="2238" spans="4:12" x14ac:dyDescent="0.2">
      <c r="D2238" s="59"/>
      <c r="E2238" s="5" t="s">
        <v>35</v>
      </c>
      <c r="F2238" s="51" t="s">
        <v>623</v>
      </c>
      <c r="G2238" s="4">
        <v>142</v>
      </c>
      <c r="H2238" s="10">
        <v>80.985915492958</v>
      </c>
      <c r="I2238" s="1">
        <v>14.084507042254</v>
      </c>
      <c r="J2238" s="1">
        <v>4.9295774647890003</v>
      </c>
      <c r="K2238" s="2" t="s">
        <v>160</v>
      </c>
      <c r="L2238" s="15" t="s">
        <v>160</v>
      </c>
    </row>
    <row r="2239" spans="4:12" x14ac:dyDescent="0.2">
      <c r="D2239" s="59"/>
      <c r="E2239" s="5" t="s">
        <v>36</v>
      </c>
      <c r="F2239" s="51" t="s">
        <v>624</v>
      </c>
      <c r="G2239" s="4">
        <v>18</v>
      </c>
      <c r="H2239" s="10">
        <v>55.555555555555998</v>
      </c>
      <c r="I2239" s="1">
        <v>27.777777777777999</v>
      </c>
      <c r="J2239" s="1">
        <v>16.666666666666998</v>
      </c>
      <c r="K2239" s="2" t="s">
        <v>160</v>
      </c>
      <c r="L2239" s="15" t="s">
        <v>160</v>
      </c>
    </row>
    <row r="2240" spans="4:12" x14ac:dyDescent="0.2">
      <c r="D2240" s="59"/>
      <c r="E2240" s="5" t="s">
        <v>37</v>
      </c>
      <c r="F2240" s="51" t="s">
        <v>624</v>
      </c>
      <c r="G2240" s="4">
        <v>39</v>
      </c>
      <c r="H2240" s="10">
        <v>84.615384615384997</v>
      </c>
      <c r="I2240" s="1">
        <v>10.25641025641</v>
      </c>
      <c r="J2240" s="1">
        <v>2.564102564103</v>
      </c>
      <c r="K2240" s="1">
        <v>2.564102564103</v>
      </c>
      <c r="L2240" s="15" t="s">
        <v>160</v>
      </c>
    </row>
    <row r="2241" spans="4:12" x14ac:dyDescent="0.2">
      <c r="D2241" s="59"/>
      <c r="E2241" s="5" t="s">
        <v>23</v>
      </c>
      <c r="F2241" s="51" t="s">
        <v>624</v>
      </c>
      <c r="G2241" s="4">
        <v>4</v>
      </c>
      <c r="H2241" s="10">
        <v>100</v>
      </c>
      <c r="I2241" s="2" t="s">
        <v>160</v>
      </c>
      <c r="J2241" s="2" t="s">
        <v>160</v>
      </c>
      <c r="K2241" s="2" t="s">
        <v>160</v>
      </c>
      <c r="L2241" s="15" t="s">
        <v>160</v>
      </c>
    </row>
    <row r="2242" spans="4:12" ht="26" x14ac:dyDescent="0.2">
      <c r="D2242" s="59"/>
      <c r="E2242" s="5" t="s">
        <v>38</v>
      </c>
      <c r="F2242" s="51" t="s">
        <v>623</v>
      </c>
      <c r="G2242" s="4">
        <v>1000</v>
      </c>
      <c r="H2242" s="10">
        <v>73.2</v>
      </c>
      <c r="I2242" s="1">
        <v>17.7</v>
      </c>
      <c r="J2242" s="1">
        <v>7.7</v>
      </c>
      <c r="K2242" s="1">
        <v>0.9</v>
      </c>
      <c r="L2242" s="8">
        <v>0.5</v>
      </c>
    </row>
    <row r="2243" spans="4:12" ht="26" x14ac:dyDescent="0.2">
      <c r="D2243" s="58" t="s">
        <v>39</v>
      </c>
      <c r="E2243" s="7" t="s">
        <v>40</v>
      </c>
      <c r="F2243" s="50" t="s">
        <v>624</v>
      </c>
      <c r="G2243" s="6">
        <v>4</v>
      </c>
      <c r="H2243" s="14">
        <v>75</v>
      </c>
      <c r="I2243" s="9" t="s">
        <v>160</v>
      </c>
      <c r="J2243" s="3">
        <v>25</v>
      </c>
      <c r="K2243" s="9" t="s">
        <v>160</v>
      </c>
      <c r="L2243" s="19" t="s">
        <v>160</v>
      </c>
    </row>
    <row r="2244" spans="4:12" ht="26" x14ac:dyDescent="0.2">
      <c r="D2244" s="59"/>
      <c r="E2244" s="5" t="s">
        <v>41</v>
      </c>
      <c r="F2244" s="51" t="s">
        <v>624</v>
      </c>
      <c r="G2244" s="4">
        <v>45</v>
      </c>
      <c r="H2244" s="10">
        <v>57.777777777777999</v>
      </c>
      <c r="I2244" s="1">
        <v>31.111111111111001</v>
      </c>
      <c r="J2244" s="1">
        <v>8.8888888888889994</v>
      </c>
      <c r="K2244" s="2" t="s">
        <v>160</v>
      </c>
      <c r="L2244" s="8">
        <v>2.2222222222219998</v>
      </c>
    </row>
    <row r="2245" spans="4:12" ht="26" x14ac:dyDescent="0.2">
      <c r="D2245" s="59"/>
      <c r="E2245" s="5" t="s">
        <v>42</v>
      </c>
      <c r="F2245" s="51" t="s">
        <v>623</v>
      </c>
      <c r="G2245" s="4">
        <v>275</v>
      </c>
      <c r="H2245" s="10">
        <v>68</v>
      </c>
      <c r="I2245" s="1">
        <v>21.454545454544999</v>
      </c>
      <c r="J2245" s="1">
        <v>9.4545454545450003</v>
      </c>
      <c r="K2245" s="1">
        <v>0.72727272727299996</v>
      </c>
      <c r="L2245" s="8">
        <v>0.36363636363599999</v>
      </c>
    </row>
    <row r="2246" spans="4:12" ht="26" x14ac:dyDescent="0.2">
      <c r="D2246" s="59"/>
      <c r="E2246" s="5" t="s">
        <v>43</v>
      </c>
      <c r="F2246" s="51" t="s">
        <v>623</v>
      </c>
      <c r="G2246" s="4">
        <v>245</v>
      </c>
      <c r="H2246" s="10">
        <v>72.244897959184001</v>
      </c>
      <c r="I2246" s="1">
        <v>19.591836734693999</v>
      </c>
      <c r="J2246" s="1">
        <v>6.1224489795919999</v>
      </c>
      <c r="K2246" s="1">
        <v>1.632653061224</v>
      </c>
      <c r="L2246" s="8">
        <v>0.408163265306</v>
      </c>
    </row>
    <row r="2247" spans="4:12" ht="26" x14ac:dyDescent="0.2">
      <c r="D2247" s="59"/>
      <c r="E2247" s="5" t="s">
        <v>44</v>
      </c>
      <c r="F2247" s="51" t="s">
        <v>623</v>
      </c>
      <c r="G2247" s="4">
        <v>167</v>
      </c>
      <c r="H2247" s="10">
        <v>79.041916167664994</v>
      </c>
      <c r="I2247" s="1">
        <v>13.772455089819999</v>
      </c>
      <c r="J2247" s="1">
        <v>5.9880239520960004</v>
      </c>
      <c r="K2247" s="1">
        <v>0.59880239521</v>
      </c>
      <c r="L2247" s="8">
        <v>0.59880239521</v>
      </c>
    </row>
    <row r="2248" spans="4:12" ht="26" x14ac:dyDescent="0.2">
      <c r="D2248" s="59"/>
      <c r="E2248" s="5" t="s">
        <v>45</v>
      </c>
      <c r="F2248" s="51" t="s">
        <v>623</v>
      </c>
      <c r="G2248" s="4">
        <v>90</v>
      </c>
      <c r="H2248" s="10">
        <v>81.111111111111001</v>
      </c>
      <c r="I2248" s="1">
        <v>12.222222222221999</v>
      </c>
      <c r="J2248" s="1">
        <v>4.4444444444439997</v>
      </c>
      <c r="K2248" s="1">
        <v>2.2222222222219998</v>
      </c>
      <c r="L2248" s="15" t="s">
        <v>160</v>
      </c>
    </row>
    <row r="2249" spans="4:12" ht="26" x14ac:dyDescent="0.2">
      <c r="D2249" s="59"/>
      <c r="E2249" s="5" t="s">
        <v>46</v>
      </c>
      <c r="F2249" s="51" t="s">
        <v>624</v>
      </c>
      <c r="G2249" s="4">
        <v>46</v>
      </c>
      <c r="H2249" s="10">
        <v>80.434782608695997</v>
      </c>
      <c r="I2249" s="1">
        <v>15.217391304348</v>
      </c>
      <c r="J2249" s="1">
        <v>4.3478260869570002</v>
      </c>
      <c r="K2249" s="2" t="s">
        <v>160</v>
      </c>
      <c r="L2249" s="15" t="s">
        <v>160</v>
      </c>
    </row>
    <row r="2250" spans="4:12" ht="26" x14ac:dyDescent="0.2">
      <c r="D2250" s="59"/>
      <c r="E2250" s="5" t="s">
        <v>47</v>
      </c>
      <c r="F2250" s="51" t="s">
        <v>623</v>
      </c>
      <c r="G2250" s="4">
        <v>68</v>
      </c>
      <c r="H2250" s="10">
        <v>88.235294117647001</v>
      </c>
      <c r="I2250" s="1">
        <v>4.4117647058819998</v>
      </c>
      <c r="J2250" s="1">
        <v>5.8823529411760003</v>
      </c>
      <c r="K2250" s="1">
        <v>1.4705882352940001</v>
      </c>
      <c r="L2250" s="15" t="s">
        <v>160</v>
      </c>
    </row>
    <row r="2251" spans="4:12" x14ac:dyDescent="0.2">
      <c r="D2251" s="59"/>
      <c r="E2251" s="5" t="s">
        <v>48</v>
      </c>
      <c r="F2251" s="51" t="s">
        <v>624</v>
      </c>
      <c r="G2251" s="4">
        <v>4</v>
      </c>
      <c r="H2251" s="10">
        <v>75</v>
      </c>
      <c r="I2251" s="1">
        <v>25</v>
      </c>
      <c r="J2251" s="2" t="s">
        <v>160</v>
      </c>
      <c r="K2251" s="2" t="s">
        <v>160</v>
      </c>
      <c r="L2251" s="15" t="s">
        <v>160</v>
      </c>
    </row>
    <row r="2252" spans="4:12" x14ac:dyDescent="0.2">
      <c r="D2252" s="59"/>
      <c r="E2252" s="5" t="s">
        <v>23</v>
      </c>
      <c r="F2252" s="51" t="s">
        <v>623</v>
      </c>
      <c r="G2252" s="4">
        <v>99</v>
      </c>
      <c r="H2252" s="10">
        <v>71.717171717171993</v>
      </c>
      <c r="I2252" s="1">
        <v>15.151515151515</v>
      </c>
      <c r="J2252" s="1">
        <v>12.121212121212</v>
      </c>
      <c r="K2252" s="2" t="s">
        <v>160</v>
      </c>
      <c r="L2252" s="8">
        <v>1.010101010101</v>
      </c>
    </row>
    <row r="2253" spans="4:12" x14ac:dyDescent="0.2">
      <c r="D2253" s="58" t="s">
        <v>49</v>
      </c>
      <c r="E2253" s="7" t="s">
        <v>50</v>
      </c>
      <c r="F2253" s="50" t="s">
        <v>624</v>
      </c>
      <c r="G2253" s="6">
        <v>39</v>
      </c>
      <c r="H2253" s="14">
        <v>51.282051282051</v>
      </c>
      <c r="I2253" s="3">
        <v>43.589743589744003</v>
      </c>
      <c r="J2253" s="3">
        <v>5.1282051282049999</v>
      </c>
      <c r="K2253" s="9" t="s">
        <v>160</v>
      </c>
      <c r="L2253" s="19" t="s">
        <v>160</v>
      </c>
    </row>
    <row r="2254" spans="4:12" x14ac:dyDescent="0.2">
      <c r="D2254" s="59"/>
      <c r="E2254" s="5" t="s">
        <v>51</v>
      </c>
      <c r="F2254" s="51" t="s">
        <v>623</v>
      </c>
      <c r="G2254" s="4">
        <v>185</v>
      </c>
      <c r="H2254" s="10">
        <v>56.216216216215997</v>
      </c>
      <c r="I2254" s="1">
        <v>28.648648648649001</v>
      </c>
      <c r="J2254" s="1">
        <v>14.054054054053999</v>
      </c>
      <c r="K2254" s="1">
        <v>1.0810810810810001</v>
      </c>
      <c r="L2254" s="15" t="s">
        <v>160</v>
      </c>
    </row>
    <row r="2255" spans="4:12" x14ac:dyDescent="0.2">
      <c r="D2255" s="59"/>
      <c r="E2255" s="5" t="s">
        <v>52</v>
      </c>
      <c r="F2255" s="51" t="s">
        <v>623</v>
      </c>
      <c r="G2255" s="4">
        <v>324</v>
      </c>
      <c r="H2255" s="10">
        <v>77.160493827159996</v>
      </c>
      <c r="I2255" s="1">
        <v>15.123456790123001</v>
      </c>
      <c r="J2255" s="1">
        <v>6.1728395061730001</v>
      </c>
      <c r="K2255" s="1">
        <v>0.61728395061700003</v>
      </c>
      <c r="L2255" s="8">
        <v>0.92592592592599998</v>
      </c>
    </row>
    <row r="2256" spans="4:12" x14ac:dyDescent="0.2">
      <c r="D2256" s="59"/>
      <c r="E2256" s="5" t="s">
        <v>53</v>
      </c>
      <c r="F2256" s="51" t="s">
        <v>623</v>
      </c>
      <c r="G2256" s="4">
        <v>491</v>
      </c>
      <c r="H2256" s="10">
        <v>79.837067209775995</v>
      </c>
      <c r="I2256" s="1">
        <v>12.423625254581999</v>
      </c>
      <c r="J2256" s="1">
        <v>6.1099796334010001</v>
      </c>
      <c r="K2256" s="1">
        <v>1.22199592668</v>
      </c>
      <c r="L2256" s="8">
        <v>0.40733197556</v>
      </c>
    </row>
    <row r="2257" spans="4:12" x14ac:dyDescent="0.2">
      <c r="D2257" s="59"/>
      <c r="E2257" s="5" t="s">
        <v>23</v>
      </c>
      <c r="F2257" s="51" t="s">
        <v>624</v>
      </c>
      <c r="G2257" s="4">
        <v>4</v>
      </c>
      <c r="H2257" s="10">
        <v>75</v>
      </c>
      <c r="I2257" s="1">
        <v>25</v>
      </c>
      <c r="J2257" s="2" t="s">
        <v>160</v>
      </c>
      <c r="K2257" s="2" t="s">
        <v>160</v>
      </c>
      <c r="L2257" s="15" t="s">
        <v>160</v>
      </c>
    </row>
    <row r="2258" spans="4:12" x14ac:dyDescent="0.2">
      <c r="D2258" s="59"/>
      <c r="E2258" s="5" t="s">
        <v>54</v>
      </c>
      <c r="F2258" s="51" t="s">
        <v>623</v>
      </c>
      <c r="G2258" s="4">
        <v>224</v>
      </c>
      <c r="H2258" s="10">
        <v>55.357142857143003</v>
      </c>
      <c r="I2258" s="1">
        <v>31.25</v>
      </c>
      <c r="J2258" s="1">
        <v>12.5</v>
      </c>
      <c r="K2258" s="1">
        <v>0.89285714285700002</v>
      </c>
      <c r="L2258" s="15" t="s">
        <v>160</v>
      </c>
    </row>
    <row r="2259" spans="4:12" x14ac:dyDescent="0.2">
      <c r="D2259" s="59"/>
      <c r="E2259" s="5" t="s">
        <v>55</v>
      </c>
      <c r="F2259" s="51" t="s">
        <v>623</v>
      </c>
      <c r="G2259" s="4">
        <v>815</v>
      </c>
      <c r="H2259" s="10">
        <v>78.773006134968995</v>
      </c>
      <c r="I2259" s="1">
        <v>13.496932515337001</v>
      </c>
      <c r="J2259" s="1">
        <v>6.1349693251530004</v>
      </c>
      <c r="K2259" s="1">
        <v>0.98159509202499995</v>
      </c>
      <c r="L2259" s="8">
        <v>0.61349693251500004</v>
      </c>
    </row>
    <row r="2260" spans="4:12" ht="26" x14ac:dyDescent="0.2">
      <c r="D2260" s="58" t="s">
        <v>56</v>
      </c>
      <c r="E2260" s="7" t="s">
        <v>57</v>
      </c>
      <c r="F2260" s="50" t="s">
        <v>624</v>
      </c>
      <c r="G2260" s="6">
        <v>8</v>
      </c>
      <c r="H2260" s="14">
        <v>50</v>
      </c>
      <c r="I2260" s="3">
        <v>37.5</v>
      </c>
      <c r="J2260" s="3">
        <v>12.5</v>
      </c>
      <c r="K2260" s="9" t="s">
        <v>160</v>
      </c>
      <c r="L2260" s="19" t="s">
        <v>160</v>
      </c>
    </row>
    <row r="2261" spans="4:12" ht="26" x14ac:dyDescent="0.2">
      <c r="D2261" s="59"/>
      <c r="E2261" s="5" t="s">
        <v>58</v>
      </c>
      <c r="F2261" s="51" t="s">
        <v>623</v>
      </c>
      <c r="G2261" s="4">
        <v>61</v>
      </c>
      <c r="H2261" s="10">
        <v>86.885245901638996</v>
      </c>
      <c r="I2261" s="1">
        <v>9.83606557377</v>
      </c>
      <c r="J2261" s="1">
        <v>3.2786885245900002</v>
      </c>
      <c r="K2261" s="2" t="s">
        <v>160</v>
      </c>
      <c r="L2261" s="15" t="s">
        <v>160</v>
      </c>
    </row>
    <row r="2262" spans="4:12" x14ac:dyDescent="0.2">
      <c r="D2262" s="59"/>
      <c r="E2262" s="5" t="s">
        <v>59</v>
      </c>
      <c r="F2262" s="51" t="s">
        <v>624</v>
      </c>
      <c r="G2262" s="4">
        <v>18</v>
      </c>
      <c r="H2262" s="10">
        <v>88.888888888888999</v>
      </c>
      <c r="I2262" s="1">
        <v>11.111111111111001</v>
      </c>
      <c r="J2262" s="2" t="s">
        <v>160</v>
      </c>
      <c r="K2262" s="2" t="s">
        <v>160</v>
      </c>
      <c r="L2262" s="15" t="s">
        <v>160</v>
      </c>
    </row>
    <row r="2263" spans="4:12" x14ac:dyDescent="0.2">
      <c r="D2263" s="59"/>
      <c r="E2263" s="5" t="s">
        <v>60</v>
      </c>
      <c r="F2263" s="51" t="s">
        <v>623</v>
      </c>
      <c r="G2263" s="4">
        <v>147</v>
      </c>
      <c r="H2263" s="10">
        <v>82.993197278912007</v>
      </c>
      <c r="I2263" s="1">
        <v>13.605442176871</v>
      </c>
      <c r="J2263" s="1">
        <v>3.4013605442179999</v>
      </c>
      <c r="K2263" s="2" t="s">
        <v>160</v>
      </c>
      <c r="L2263" s="15" t="s">
        <v>160</v>
      </c>
    </row>
    <row r="2264" spans="4:12" ht="26" x14ac:dyDescent="0.2">
      <c r="D2264" s="59"/>
      <c r="E2264" s="5" t="s">
        <v>61</v>
      </c>
      <c r="F2264" s="51" t="s">
        <v>623</v>
      </c>
      <c r="G2264" s="4">
        <v>85</v>
      </c>
      <c r="H2264" s="10">
        <v>88.235294117647001</v>
      </c>
      <c r="I2264" s="1">
        <v>9.4117647058819998</v>
      </c>
      <c r="J2264" s="1">
        <v>2.352941176471</v>
      </c>
      <c r="K2264" s="2" t="s">
        <v>160</v>
      </c>
      <c r="L2264" s="15" t="s">
        <v>160</v>
      </c>
    </row>
    <row r="2265" spans="4:12" x14ac:dyDescent="0.2">
      <c r="D2265" s="59"/>
      <c r="E2265" s="5" t="s">
        <v>62</v>
      </c>
      <c r="F2265" s="51" t="s">
        <v>623</v>
      </c>
      <c r="G2265" s="4">
        <v>722</v>
      </c>
      <c r="H2265" s="10">
        <v>68.836565096952995</v>
      </c>
      <c r="I2265" s="1">
        <v>19.667590027700999</v>
      </c>
      <c r="J2265" s="1">
        <v>9.4182825484760002</v>
      </c>
      <c r="K2265" s="1">
        <v>1.385041551247</v>
      </c>
      <c r="L2265" s="8">
        <v>0.69252077562299996</v>
      </c>
    </row>
    <row r="2266" spans="4:12" x14ac:dyDescent="0.2">
      <c r="D2266" s="59"/>
      <c r="E2266" s="5" t="s">
        <v>23</v>
      </c>
      <c r="F2266" s="51" t="s">
        <v>624</v>
      </c>
      <c r="G2266" s="4">
        <v>2</v>
      </c>
      <c r="H2266" s="10">
        <v>100</v>
      </c>
      <c r="I2266" s="2" t="s">
        <v>160</v>
      </c>
      <c r="J2266" s="2" t="s">
        <v>160</v>
      </c>
      <c r="K2266" s="2" t="s">
        <v>160</v>
      </c>
      <c r="L2266" s="15" t="s">
        <v>160</v>
      </c>
    </row>
    <row r="2267" spans="4:12" ht="26" x14ac:dyDescent="0.2">
      <c r="D2267" s="59"/>
      <c r="E2267" s="5" t="s">
        <v>63</v>
      </c>
      <c r="F2267" s="51" t="s">
        <v>623</v>
      </c>
      <c r="G2267" s="4">
        <v>319</v>
      </c>
      <c r="H2267" s="10">
        <v>84.639498432601997</v>
      </c>
      <c r="I2267" s="1">
        <v>12.225705329154</v>
      </c>
      <c r="J2267" s="1">
        <v>3.1347962382449999</v>
      </c>
      <c r="K2267" s="2" t="s">
        <v>160</v>
      </c>
      <c r="L2267" s="15" t="s">
        <v>160</v>
      </c>
    </row>
    <row r="2268" spans="4:12" ht="26" x14ac:dyDescent="0.2">
      <c r="D2268" s="58" t="s">
        <v>64</v>
      </c>
      <c r="E2268" s="7" t="s">
        <v>57</v>
      </c>
      <c r="F2268" s="50" t="s">
        <v>624</v>
      </c>
      <c r="G2268" s="6">
        <v>21</v>
      </c>
      <c r="H2268" s="14">
        <v>52.380952380952003</v>
      </c>
      <c r="I2268" s="3">
        <v>28.571428571428999</v>
      </c>
      <c r="J2268" s="3">
        <v>19.047619047619001</v>
      </c>
      <c r="K2268" s="9" t="s">
        <v>160</v>
      </c>
      <c r="L2268" s="19" t="s">
        <v>160</v>
      </c>
    </row>
    <row r="2269" spans="4:12" ht="26" x14ac:dyDescent="0.2">
      <c r="D2269" s="59"/>
      <c r="E2269" s="5" t="s">
        <v>58</v>
      </c>
      <c r="F2269" s="51" t="s">
        <v>623</v>
      </c>
      <c r="G2269" s="4">
        <v>103</v>
      </c>
      <c r="H2269" s="10">
        <v>74.757281553398002</v>
      </c>
      <c r="I2269" s="1">
        <v>13.592233009709</v>
      </c>
      <c r="J2269" s="1">
        <v>10.679611650485</v>
      </c>
      <c r="K2269" s="1">
        <v>0.97087378640800004</v>
      </c>
      <c r="L2269" s="15" t="s">
        <v>160</v>
      </c>
    </row>
    <row r="2270" spans="4:12" x14ac:dyDescent="0.2">
      <c r="D2270" s="59"/>
      <c r="E2270" s="5" t="s">
        <v>59</v>
      </c>
      <c r="F2270" s="51" t="s">
        <v>624</v>
      </c>
      <c r="G2270" s="4">
        <v>43</v>
      </c>
      <c r="H2270" s="10">
        <v>72.093023255814003</v>
      </c>
      <c r="I2270" s="1">
        <v>13.953488372093</v>
      </c>
      <c r="J2270" s="1">
        <v>9.3023255813949994</v>
      </c>
      <c r="K2270" s="1">
        <v>4.6511627906979998</v>
      </c>
      <c r="L2270" s="15" t="s">
        <v>160</v>
      </c>
    </row>
    <row r="2271" spans="4:12" x14ac:dyDescent="0.2">
      <c r="D2271" s="59"/>
      <c r="E2271" s="5" t="s">
        <v>60</v>
      </c>
      <c r="F2271" s="51" t="s">
        <v>623</v>
      </c>
      <c r="G2271" s="4">
        <v>697</v>
      </c>
      <c r="H2271" s="10">
        <v>75.609756097561004</v>
      </c>
      <c r="I2271" s="1">
        <v>17.216642754662999</v>
      </c>
      <c r="J2271" s="1">
        <v>6.3127690100429996</v>
      </c>
      <c r="K2271" s="1">
        <v>0.57388809182199996</v>
      </c>
      <c r="L2271" s="8">
        <v>0.28694404591099998</v>
      </c>
    </row>
    <row r="2272" spans="4:12" ht="26" x14ac:dyDescent="0.2">
      <c r="D2272" s="59"/>
      <c r="E2272" s="5" t="s">
        <v>61</v>
      </c>
      <c r="F2272" s="51" t="s">
        <v>623</v>
      </c>
      <c r="G2272" s="4">
        <v>160</v>
      </c>
      <c r="H2272" s="10">
        <v>70.625</v>
      </c>
      <c r="I2272" s="1">
        <v>20</v>
      </c>
      <c r="J2272" s="1">
        <v>6.875</v>
      </c>
      <c r="K2272" s="1">
        <v>1.25</v>
      </c>
      <c r="L2272" s="8">
        <v>1.25</v>
      </c>
    </row>
    <row r="2273" spans="4:12" ht="26" x14ac:dyDescent="0.2">
      <c r="D2273" s="59"/>
      <c r="E2273" s="5" t="s">
        <v>65</v>
      </c>
      <c r="F2273" s="51" t="s">
        <v>624</v>
      </c>
      <c r="G2273" s="4">
        <v>16</v>
      </c>
      <c r="H2273" s="10">
        <v>43.75</v>
      </c>
      <c r="I2273" s="1">
        <v>18.75</v>
      </c>
      <c r="J2273" s="1">
        <v>25</v>
      </c>
      <c r="K2273" s="1">
        <v>6.25</v>
      </c>
      <c r="L2273" s="8">
        <v>6.25</v>
      </c>
    </row>
    <row r="2274" spans="4:12" x14ac:dyDescent="0.2">
      <c r="D2274" s="59"/>
      <c r="E2274" s="5" t="s">
        <v>23</v>
      </c>
      <c r="F2274" s="51" t="s">
        <v>624</v>
      </c>
      <c r="G2274" s="4">
        <v>3</v>
      </c>
      <c r="H2274" s="10">
        <v>100</v>
      </c>
      <c r="I2274" s="2" t="s">
        <v>160</v>
      </c>
      <c r="J2274" s="2" t="s">
        <v>160</v>
      </c>
      <c r="K2274" s="2" t="s">
        <v>160</v>
      </c>
      <c r="L2274" s="15" t="s">
        <v>160</v>
      </c>
    </row>
    <row r="2275" spans="4:12" ht="26" x14ac:dyDescent="0.2">
      <c r="D2275" s="59"/>
      <c r="E2275" s="5" t="s">
        <v>66</v>
      </c>
      <c r="F2275" s="51" t="s">
        <v>623</v>
      </c>
      <c r="G2275" s="4">
        <v>1024</v>
      </c>
      <c r="H2275" s="10">
        <v>74.12109375</v>
      </c>
      <c r="I2275" s="1">
        <v>17.3828125</v>
      </c>
      <c r="J2275" s="1">
        <v>7.2265625</v>
      </c>
      <c r="K2275" s="1">
        <v>0.87890625</v>
      </c>
      <c r="L2275" s="8">
        <v>0.390625</v>
      </c>
    </row>
    <row r="2276" spans="4:12" x14ac:dyDescent="0.2">
      <c r="D2276" s="58" t="s">
        <v>67</v>
      </c>
      <c r="E2276" s="7" t="s">
        <v>68</v>
      </c>
      <c r="F2276" s="50" t="s">
        <v>623</v>
      </c>
      <c r="G2276" s="6">
        <v>483</v>
      </c>
      <c r="H2276" s="14">
        <v>78.260869565217007</v>
      </c>
      <c r="I2276" s="3">
        <v>14.699792960663</v>
      </c>
      <c r="J2276" s="3">
        <v>5.7971014492749999</v>
      </c>
      <c r="K2276" s="3">
        <v>0.82815734989599998</v>
      </c>
      <c r="L2276" s="13">
        <v>0.41407867494799999</v>
      </c>
    </row>
    <row r="2277" spans="4:12" x14ac:dyDescent="0.2">
      <c r="D2277" s="59"/>
      <c r="E2277" s="5" t="s">
        <v>69</v>
      </c>
      <c r="F2277" s="51" t="s">
        <v>623</v>
      </c>
      <c r="G2277" s="4">
        <v>168</v>
      </c>
      <c r="H2277" s="10">
        <v>88.095238095238003</v>
      </c>
      <c r="I2277" s="1">
        <v>8.333333333333</v>
      </c>
      <c r="J2277" s="1">
        <v>2.3809523809519999</v>
      </c>
      <c r="K2277" s="1">
        <v>0.59523809523799998</v>
      </c>
      <c r="L2277" s="8">
        <v>0.59523809523799998</v>
      </c>
    </row>
    <row r="2278" spans="4:12" ht="26" x14ac:dyDescent="0.2">
      <c r="D2278" s="59"/>
      <c r="E2278" s="5" t="s">
        <v>70</v>
      </c>
      <c r="F2278" s="51" t="s">
        <v>623</v>
      </c>
      <c r="G2278" s="4">
        <v>470</v>
      </c>
      <c r="H2278" s="10">
        <v>77.234042553191003</v>
      </c>
      <c r="I2278" s="1">
        <v>15.106382978723</v>
      </c>
      <c r="J2278" s="1">
        <v>6.5957446808510003</v>
      </c>
      <c r="K2278" s="1">
        <v>0.63829787234000002</v>
      </c>
      <c r="L2278" s="8">
        <v>0.425531914894</v>
      </c>
    </row>
    <row r="2279" spans="4:12" ht="26" x14ac:dyDescent="0.2">
      <c r="D2279" s="59"/>
      <c r="E2279" s="5" t="s">
        <v>71</v>
      </c>
      <c r="F2279" s="51" t="s">
        <v>623</v>
      </c>
      <c r="G2279" s="4">
        <v>67</v>
      </c>
      <c r="H2279" s="10">
        <v>79.104477611939998</v>
      </c>
      <c r="I2279" s="1">
        <v>16.417910447760999</v>
      </c>
      <c r="J2279" s="1">
        <v>4.477611940299</v>
      </c>
      <c r="K2279" s="2" t="s">
        <v>160</v>
      </c>
      <c r="L2279" s="15" t="s">
        <v>160</v>
      </c>
    </row>
    <row r="2280" spans="4:12" x14ac:dyDescent="0.2">
      <c r="D2280" s="59"/>
      <c r="E2280" s="5" t="s">
        <v>72</v>
      </c>
      <c r="F2280" s="51" t="s">
        <v>623</v>
      </c>
      <c r="G2280" s="4">
        <v>314</v>
      </c>
      <c r="H2280" s="10">
        <v>75.796178343948995</v>
      </c>
      <c r="I2280" s="1">
        <v>17.834394904459</v>
      </c>
      <c r="J2280" s="1">
        <v>5.0955414012739997</v>
      </c>
      <c r="K2280" s="1">
        <v>0.31847133758000001</v>
      </c>
      <c r="L2280" s="8">
        <v>0.95541401273899995</v>
      </c>
    </row>
    <row r="2281" spans="4:12" x14ac:dyDescent="0.2">
      <c r="D2281" s="59"/>
      <c r="E2281" s="5" t="s">
        <v>73</v>
      </c>
      <c r="F2281" s="51" t="s">
        <v>623</v>
      </c>
      <c r="G2281" s="4">
        <v>187</v>
      </c>
      <c r="H2281" s="10">
        <v>77.540106951872005</v>
      </c>
      <c r="I2281" s="1">
        <v>18.181818181817999</v>
      </c>
      <c r="J2281" s="1">
        <v>3.208556149733</v>
      </c>
      <c r="K2281" s="1">
        <v>0.53475935828900001</v>
      </c>
      <c r="L2281" s="8">
        <v>0.53475935828900001</v>
      </c>
    </row>
    <row r="2282" spans="4:12" ht="26" x14ac:dyDescent="0.2">
      <c r="D2282" s="59"/>
      <c r="E2282" s="5" t="s">
        <v>74</v>
      </c>
      <c r="F2282" s="51" t="s">
        <v>623</v>
      </c>
      <c r="G2282" s="4">
        <v>472</v>
      </c>
      <c r="H2282" s="10">
        <v>71.610169491524999</v>
      </c>
      <c r="I2282" s="1">
        <v>19.067796610169001</v>
      </c>
      <c r="J2282" s="1">
        <v>7.8389830508470002</v>
      </c>
      <c r="K2282" s="1">
        <v>1.271186440678</v>
      </c>
      <c r="L2282" s="8">
        <v>0.21186440677999999</v>
      </c>
    </row>
    <row r="2283" spans="4:12" x14ac:dyDescent="0.2">
      <c r="D2283" s="59"/>
      <c r="E2283" s="5" t="s">
        <v>36</v>
      </c>
      <c r="F2283" s="51" t="s">
        <v>624</v>
      </c>
      <c r="G2283" s="4">
        <v>28</v>
      </c>
      <c r="H2283" s="10">
        <v>60.714285714286</v>
      </c>
      <c r="I2283" s="1">
        <v>17.857142857143</v>
      </c>
      <c r="J2283" s="1">
        <v>17.857142857143</v>
      </c>
      <c r="K2283" s="2" t="s">
        <v>160</v>
      </c>
      <c r="L2283" s="8">
        <v>3.5714285714290002</v>
      </c>
    </row>
    <row r="2284" spans="4:12" x14ac:dyDescent="0.2">
      <c r="D2284" s="59"/>
      <c r="E2284" s="5" t="s">
        <v>23</v>
      </c>
      <c r="F2284" s="51" t="s">
        <v>624</v>
      </c>
      <c r="G2284" s="4">
        <v>6</v>
      </c>
      <c r="H2284" s="10">
        <v>50</v>
      </c>
      <c r="I2284" s="2" t="s">
        <v>160</v>
      </c>
      <c r="J2284" s="1">
        <v>33.333333333333002</v>
      </c>
      <c r="K2284" s="1">
        <v>16.666666666666998</v>
      </c>
      <c r="L2284" s="15" t="s">
        <v>160</v>
      </c>
    </row>
    <row r="2285" spans="4:12" ht="26" x14ac:dyDescent="0.2">
      <c r="D2285" s="58" t="s">
        <v>75</v>
      </c>
      <c r="E2285" s="7" t="s">
        <v>76</v>
      </c>
      <c r="F2285" s="50" t="s">
        <v>624</v>
      </c>
      <c r="G2285" s="6">
        <v>32</v>
      </c>
      <c r="H2285" s="14">
        <v>84.375</v>
      </c>
      <c r="I2285" s="3">
        <v>12.5</v>
      </c>
      <c r="J2285" s="3">
        <v>3.125</v>
      </c>
      <c r="K2285" s="9" t="s">
        <v>160</v>
      </c>
      <c r="L2285" s="19" t="s">
        <v>160</v>
      </c>
    </row>
    <row r="2286" spans="4:12" x14ac:dyDescent="0.2">
      <c r="D2286" s="59"/>
      <c r="E2286" s="5" t="s">
        <v>77</v>
      </c>
      <c r="F2286" s="51" t="s">
        <v>623</v>
      </c>
      <c r="G2286" s="4">
        <v>60</v>
      </c>
      <c r="H2286" s="10">
        <v>83.333333333333002</v>
      </c>
      <c r="I2286" s="1">
        <v>13.333333333333</v>
      </c>
      <c r="J2286" s="1">
        <v>3.333333333333</v>
      </c>
      <c r="K2286" s="2" t="s">
        <v>160</v>
      </c>
      <c r="L2286" s="15" t="s">
        <v>160</v>
      </c>
    </row>
    <row r="2287" spans="4:12" x14ac:dyDescent="0.2">
      <c r="D2287" s="59"/>
      <c r="E2287" s="5" t="s">
        <v>78</v>
      </c>
      <c r="F2287" s="51" t="s">
        <v>623</v>
      </c>
      <c r="G2287" s="4">
        <v>82</v>
      </c>
      <c r="H2287" s="10">
        <v>82.926829268293005</v>
      </c>
      <c r="I2287" s="1">
        <v>14.634146341463</v>
      </c>
      <c r="J2287" s="1">
        <v>2.4390243902440001</v>
      </c>
      <c r="K2287" s="2" t="s">
        <v>160</v>
      </c>
      <c r="L2287" s="15" t="s">
        <v>160</v>
      </c>
    </row>
    <row r="2288" spans="4:12" ht="26" x14ac:dyDescent="0.2">
      <c r="D2288" s="59"/>
      <c r="E2288" s="5" t="s">
        <v>79</v>
      </c>
      <c r="F2288" s="51" t="s">
        <v>624</v>
      </c>
      <c r="G2288" s="4">
        <v>11</v>
      </c>
      <c r="H2288" s="10">
        <v>81.818181818181998</v>
      </c>
      <c r="I2288" s="1">
        <v>9.0909090909089993</v>
      </c>
      <c r="J2288" s="1">
        <v>9.0909090909089993</v>
      </c>
      <c r="K2288" s="2" t="s">
        <v>160</v>
      </c>
      <c r="L2288" s="15" t="s">
        <v>160</v>
      </c>
    </row>
    <row r="2289" spans="4:12" ht="26" x14ac:dyDescent="0.2">
      <c r="D2289" s="59"/>
      <c r="E2289" s="5" t="s">
        <v>80</v>
      </c>
      <c r="F2289" s="51" t="s">
        <v>624</v>
      </c>
      <c r="G2289" s="4">
        <v>35</v>
      </c>
      <c r="H2289" s="10">
        <v>88.571428571428996</v>
      </c>
      <c r="I2289" s="1">
        <v>8.5714285714289993</v>
      </c>
      <c r="J2289" s="1">
        <v>2.8571428571430002</v>
      </c>
      <c r="K2289" s="2" t="s">
        <v>160</v>
      </c>
      <c r="L2289" s="15" t="s">
        <v>160</v>
      </c>
    </row>
    <row r="2290" spans="4:12" ht="26" x14ac:dyDescent="0.2">
      <c r="D2290" s="59"/>
      <c r="E2290" s="5" t="s">
        <v>81</v>
      </c>
      <c r="F2290" s="51" t="s">
        <v>624</v>
      </c>
      <c r="G2290" s="4">
        <v>48</v>
      </c>
      <c r="H2290" s="10">
        <v>93.75</v>
      </c>
      <c r="I2290" s="1">
        <v>6.25</v>
      </c>
      <c r="J2290" s="2" t="s">
        <v>160</v>
      </c>
      <c r="K2290" s="2" t="s">
        <v>160</v>
      </c>
      <c r="L2290" s="15" t="s">
        <v>160</v>
      </c>
    </row>
    <row r="2291" spans="4:12" ht="26" x14ac:dyDescent="0.2">
      <c r="D2291" s="59"/>
      <c r="E2291" s="5" t="s">
        <v>82</v>
      </c>
      <c r="F2291" s="51" t="s">
        <v>624</v>
      </c>
      <c r="G2291" s="4">
        <v>39</v>
      </c>
      <c r="H2291" s="10">
        <v>92.307692307691994</v>
      </c>
      <c r="I2291" s="1">
        <v>2.564102564103</v>
      </c>
      <c r="J2291" s="1">
        <v>5.1282051282049999</v>
      </c>
      <c r="K2291" s="2" t="s">
        <v>160</v>
      </c>
      <c r="L2291" s="15" t="s">
        <v>160</v>
      </c>
    </row>
    <row r="2292" spans="4:12" ht="26" x14ac:dyDescent="0.2">
      <c r="D2292" s="59"/>
      <c r="E2292" s="5" t="s">
        <v>83</v>
      </c>
      <c r="F2292" s="51" t="s">
        <v>624</v>
      </c>
      <c r="G2292" s="4">
        <v>12</v>
      </c>
      <c r="H2292" s="10">
        <v>75</v>
      </c>
      <c r="I2292" s="1">
        <v>16.666666666666998</v>
      </c>
      <c r="J2292" s="1">
        <v>8.333333333333</v>
      </c>
      <c r="K2292" s="2" t="s">
        <v>160</v>
      </c>
      <c r="L2292" s="15" t="s">
        <v>160</v>
      </c>
    </row>
    <row r="2293" spans="4:12" x14ac:dyDescent="0.2">
      <c r="D2293" s="59"/>
      <c r="E2293" s="5" t="s">
        <v>84</v>
      </c>
      <c r="F2293" s="51" t="s">
        <v>624</v>
      </c>
      <c r="G2293" s="4">
        <v>15</v>
      </c>
      <c r="H2293" s="10">
        <v>86.666666666666998</v>
      </c>
      <c r="I2293" s="1">
        <v>13.333333333333</v>
      </c>
      <c r="J2293" s="2" t="s">
        <v>160</v>
      </c>
      <c r="K2293" s="2" t="s">
        <v>160</v>
      </c>
      <c r="L2293" s="15" t="s">
        <v>160</v>
      </c>
    </row>
    <row r="2294" spans="4:12" x14ac:dyDescent="0.2">
      <c r="D2294" s="59"/>
      <c r="E2294" s="5" t="s">
        <v>85</v>
      </c>
      <c r="F2294" s="51" t="s">
        <v>624</v>
      </c>
      <c r="G2294" s="4">
        <v>5</v>
      </c>
      <c r="H2294" s="10">
        <v>80</v>
      </c>
      <c r="I2294" s="2" t="s">
        <v>160</v>
      </c>
      <c r="J2294" s="1">
        <v>20</v>
      </c>
      <c r="K2294" s="2" t="s">
        <v>160</v>
      </c>
      <c r="L2294" s="15" t="s">
        <v>160</v>
      </c>
    </row>
    <row r="2295" spans="4:12" x14ac:dyDescent="0.2">
      <c r="D2295" s="59"/>
      <c r="E2295" s="5" t="s">
        <v>86</v>
      </c>
      <c r="F2295" s="51" t="s">
        <v>623</v>
      </c>
      <c r="G2295" s="4">
        <v>87</v>
      </c>
      <c r="H2295" s="10">
        <v>80.459770114942998</v>
      </c>
      <c r="I2295" s="1">
        <v>17.241379310345</v>
      </c>
      <c r="J2295" s="1">
        <v>2.2988505747130001</v>
      </c>
      <c r="K2295" s="2" t="s">
        <v>160</v>
      </c>
      <c r="L2295" s="15" t="s">
        <v>160</v>
      </c>
    </row>
    <row r="2296" spans="4:12" ht="26" x14ac:dyDescent="0.2">
      <c r="D2296" s="59"/>
      <c r="E2296" s="5" t="s">
        <v>87</v>
      </c>
      <c r="F2296" s="51" t="s">
        <v>623</v>
      </c>
      <c r="G2296" s="4">
        <v>118</v>
      </c>
      <c r="H2296" s="10">
        <v>85.593220338983002</v>
      </c>
      <c r="I2296" s="1">
        <v>11.016949152542001</v>
      </c>
      <c r="J2296" s="1">
        <v>3.3898305084749998</v>
      </c>
      <c r="K2296" s="2" t="s">
        <v>160</v>
      </c>
      <c r="L2296" s="15" t="s">
        <v>160</v>
      </c>
    </row>
    <row r="2297" spans="4:12" x14ac:dyDescent="0.2">
      <c r="D2297" s="59"/>
      <c r="E2297" s="5" t="s">
        <v>36</v>
      </c>
      <c r="F2297" s="51" t="s">
        <v>624</v>
      </c>
      <c r="G2297" s="4">
        <v>47</v>
      </c>
      <c r="H2297" s="10">
        <v>74.468085106383</v>
      </c>
      <c r="I2297" s="1">
        <v>19.148936170212998</v>
      </c>
      <c r="J2297" s="1">
        <v>4.2553191489359996</v>
      </c>
      <c r="K2297" s="1">
        <v>2.1276595744679998</v>
      </c>
      <c r="L2297" s="15" t="s">
        <v>160</v>
      </c>
    </row>
    <row r="2298" spans="4:12" ht="26" x14ac:dyDescent="0.2">
      <c r="D2298" s="59"/>
      <c r="E2298" s="5" t="s">
        <v>88</v>
      </c>
      <c r="F2298" s="51" t="s">
        <v>623</v>
      </c>
      <c r="G2298" s="4">
        <v>255</v>
      </c>
      <c r="H2298" s="10">
        <v>68.627450980391998</v>
      </c>
      <c r="I2298" s="1">
        <v>20.392156862745001</v>
      </c>
      <c r="J2298" s="1">
        <v>9.0196078431370008</v>
      </c>
      <c r="K2298" s="1">
        <v>1.9607843137250001</v>
      </c>
      <c r="L2298" s="15" t="s">
        <v>160</v>
      </c>
    </row>
    <row r="2299" spans="4:12" x14ac:dyDescent="0.2">
      <c r="D2299" s="59"/>
      <c r="E2299" s="5" t="s">
        <v>89</v>
      </c>
      <c r="F2299" s="51" t="s">
        <v>623</v>
      </c>
      <c r="G2299" s="4">
        <v>434</v>
      </c>
      <c r="H2299" s="10">
        <v>69.124423963134006</v>
      </c>
      <c r="I2299" s="1">
        <v>19.124423963133999</v>
      </c>
      <c r="J2299" s="1">
        <v>9.9078341013820008</v>
      </c>
      <c r="K2299" s="1">
        <v>0.92165898617499997</v>
      </c>
      <c r="L2299" s="8">
        <v>0.92165898617499997</v>
      </c>
    </row>
    <row r="2300" spans="4:12" x14ac:dyDescent="0.2">
      <c r="D2300" s="59"/>
      <c r="E2300" s="5" t="s">
        <v>23</v>
      </c>
      <c r="F2300" s="51" t="s">
        <v>624</v>
      </c>
      <c r="G2300" s="4">
        <v>9</v>
      </c>
      <c r="H2300" s="10">
        <v>66.666666666666998</v>
      </c>
      <c r="I2300" s="1">
        <v>11.111111111111001</v>
      </c>
      <c r="J2300" s="1">
        <v>11.111111111111001</v>
      </c>
      <c r="K2300" s="2" t="s">
        <v>160</v>
      </c>
      <c r="L2300" s="8">
        <v>11.111111111111001</v>
      </c>
    </row>
    <row r="2301" spans="4:12" ht="26" x14ac:dyDescent="0.2">
      <c r="D2301" s="59"/>
      <c r="E2301" s="5" t="s">
        <v>90</v>
      </c>
      <c r="F2301" s="51" t="s">
        <v>623</v>
      </c>
      <c r="G2301" s="4">
        <v>345</v>
      </c>
      <c r="H2301" s="10">
        <v>83.478260869565005</v>
      </c>
      <c r="I2301" s="1">
        <v>13.04347826087</v>
      </c>
      <c r="J2301" s="1">
        <v>3.1884057971009998</v>
      </c>
      <c r="K2301" s="1">
        <v>0.289855072464</v>
      </c>
      <c r="L2301" s="15" t="s">
        <v>160</v>
      </c>
    </row>
    <row r="2302" spans="4:12" ht="26" x14ac:dyDescent="0.2">
      <c r="D2302" s="58" t="s">
        <v>91</v>
      </c>
      <c r="E2302" s="7" t="s">
        <v>92</v>
      </c>
      <c r="F2302" s="50" t="s">
        <v>623</v>
      </c>
      <c r="G2302" s="6">
        <v>70</v>
      </c>
      <c r="H2302" s="14">
        <v>81.428571428571004</v>
      </c>
      <c r="I2302" s="3">
        <v>8.5714285714289993</v>
      </c>
      <c r="J2302" s="3">
        <v>8.5714285714289993</v>
      </c>
      <c r="K2302" s="3">
        <v>1.4285714285710001</v>
      </c>
      <c r="L2302" s="19" t="s">
        <v>160</v>
      </c>
    </row>
    <row r="2303" spans="4:12" ht="39" x14ac:dyDescent="0.2">
      <c r="D2303" s="59"/>
      <c r="E2303" s="5" t="s">
        <v>93</v>
      </c>
      <c r="F2303" s="51" t="s">
        <v>623</v>
      </c>
      <c r="G2303" s="4">
        <v>430</v>
      </c>
      <c r="H2303" s="10">
        <v>84.883720930232997</v>
      </c>
      <c r="I2303" s="1">
        <v>11.627906976744001</v>
      </c>
      <c r="J2303" s="1">
        <v>3.255813953488</v>
      </c>
      <c r="K2303" s="1">
        <v>0.23255813953500001</v>
      </c>
      <c r="L2303" s="15" t="s">
        <v>160</v>
      </c>
    </row>
    <row r="2304" spans="4:12" ht="39" x14ac:dyDescent="0.2">
      <c r="D2304" s="59"/>
      <c r="E2304" s="5" t="s">
        <v>94</v>
      </c>
      <c r="F2304" s="51" t="s">
        <v>623</v>
      </c>
      <c r="G2304" s="4">
        <v>824</v>
      </c>
      <c r="H2304" s="10">
        <v>78.033980582523995</v>
      </c>
      <c r="I2304" s="1">
        <v>15.655339805824999</v>
      </c>
      <c r="J2304" s="1">
        <v>5.8252427184469999</v>
      </c>
      <c r="K2304" s="1">
        <v>0.364077669903</v>
      </c>
      <c r="L2304" s="8">
        <v>0.121359223301</v>
      </c>
    </row>
    <row r="2305" spans="4:12" ht="39" x14ac:dyDescent="0.2">
      <c r="D2305" s="59"/>
      <c r="E2305" s="5" t="s">
        <v>95</v>
      </c>
      <c r="F2305" s="51" t="s">
        <v>623</v>
      </c>
      <c r="G2305" s="4">
        <v>593</v>
      </c>
      <c r="H2305" s="10">
        <v>83.305227655986997</v>
      </c>
      <c r="I2305" s="1">
        <v>12.647554806071</v>
      </c>
      <c r="J2305" s="1">
        <v>3.5413153457000002</v>
      </c>
      <c r="K2305" s="1">
        <v>0.33726812816200002</v>
      </c>
      <c r="L2305" s="8">
        <v>0.16863406408100001</v>
      </c>
    </row>
    <row r="2306" spans="4:12" ht="39" x14ac:dyDescent="0.2">
      <c r="D2306" s="59"/>
      <c r="E2306" s="5" t="s">
        <v>96</v>
      </c>
      <c r="F2306" s="51" t="s">
        <v>623</v>
      </c>
      <c r="G2306" s="4">
        <v>261</v>
      </c>
      <c r="H2306" s="10">
        <v>83.141762452107002</v>
      </c>
      <c r="I2306" s="1">
        <v>13.793103448276</v>
      </c>
      <c r="J2306" s="1">
        <v>3.065134099617</v>
      </c>
      <c r="K2306" s="2" t="s">
        <v>160</v>
      </c>
      <c r="L2306" s="15" t="s">
        <v>160</v>
      </c>
    </row>
    <row r="2307" spans="4:12" ht="39" x14ac:dyDescent="0.2">
      <c r="D2307" s="59"/>
      <c r="E2307" s="5" t="s">
        <v>97</v>
      </c>
      <c r="F2307" s="51" t="s">
        <v>623</v>
      </c>
      <c r="G2307" s="4">
        <v>63</v>
      </c>
      <c r="H2307" s="10">
        <v>87.301587301587006</v>
      </c>
      <c r="I2307" s="1">
        <v>11.111111111111001</v>
      </c>
      <c r="J2307" s="1">
        <v>1.587301587302</v>
      </c>
      <c r="K2307" s="2" t="s">
        <v>160</v>
      </c>
      <c r="L2307" s="15" t="s">
        <v>160</v>
      </c>
    </row>
    <row r="2308" spans="4:12" ht="39" x14ac:dyDescent="0.2">
      <c r="D2308" s="59"/>
      <c r="E2308" s="5" t="s">
        <v>98</v>
      </c>
      <c r="F2308" s="51" t="s">
        <v>623</v>
      </c>
      <c r="G2308" s="4">
        <v>345</v>
      </c>
      <c r="H2308" s="10">
        <v>85.797101449275004</v>
      </c>
      <c r="I2308" s="1">
        <v>10.434782608696</v>
      </c>
      <c r="J2308" s="1">
        <v>3.4782608695650001</v>
      </c>
      <c r="K2308" s="1">
        <v>0.289855072464</v>
      </c>
      <c r="L2308" s="15" t="s">
        <v>160</v>
      </c>
    </row>
    <row r="2309" spans="4:12" ht="39" x14ac:dyDescent="0.2">
      <c r="D2309" s="59"/>
      <c r="E2309" s="5" t="s">
        <v>99</v>
      </c>
      <c r="F2309" s="51" t="s">
        <v>623</v>
      </c>
      <c r="G2309" s="4">
        <v>202</v>
      </c>
      <c r="H2309" s="10">
        <v>86.633663366337004</v>
      </c>
      <c r="I2309" s="1">
        <v>9.9009900990100004</v>
      </c>
      <c r="J2309" s="1">
        <v>3.4653465346529999</v>
      </c>
      <c r="K2309" s="2" t="s">
        <v>160</v>
      </c>
      <c r="L2309" s="15" t="s">
        <v>160</v>
      </c>
    </row>
    <row r="2310" spans="4:12" x14ac:dyDescent="0.2">
      <c r="D2310" s="59"/>
      <c r="E2310" s="5" t="s">
        <v>100</v>
      </c>
      <c r="F2310" s="51" t="s">
        <v>623</v>
      </c>
      <c r="G2310" s="4">
        <v>143</v>
      </c>
      <c r="H2310" s="10">
        <v>48.951048951049003</v>
      </c>
      <c r="I2310" s="1">
        <v>26.573426573427</v>
      </c>
      <c r="J2310" s="1">
        <v>17.482517482517</v>
      </c>
      <c r="K2310" s="1">
        <v>4.8951048951049998</v>
      </c>
      <c r="L2310" s="8">
        <v>2.0979020979020002</v>
      </c>
    </row>
    <row r="2311" spans="4:12" x14ac:dyDescent="0.2">
      <c r="D2311" s="59"/>
      <c r="E2311" s="5" t="s">
        <v>23</v>
      </c>
      <c r="F2311" s="51" t="s">
        <v>624</v>
      </c>
      <c r="G2311" s="4">
        <v>5</v>
      </c>
      <c r="H2311" s="10">
        <v>40</v>
      </c>
      <c r="I2311" s="1">
        <v>40</v>
      </c>
      <c r="J2311" s="1">
        <v>20</v>
      </c>
      <c r="K2311" s="2" t="s">
        <v>160</v>
      </c>
      <c r="L2311" s="15" t="s">
        <v>160</v>
      </c>
    </row>
    <row r="2312" spans="4:12" ht="26" x14ac:dyDescent="0.2">
      <c r="D2312" s="59"/>
      <c r="E2312" s="5" t="s">
        <v>101</v>
      </c>
      <c r="F2312" s="51" t="s">
        <v>623</v>
      </c>
      <c r="G2312" s="4">
        <v>883</v>
      </c>
      <c r="H2312" s="10">
        <v>78.029445073613005</v>
      </c>
      <c r="I2312" s="1">
        <v>15.741789354472999</v>
      </c>
      <c r="J2312" s="1">
        <v>5.6625141562849999</v>
      </c>
      <c r="K2312" s="1">
        <v>0.33975084937700001</v>
      </c>
      <c r="L2312" s="8">
        <v>0.22650056625100001</v>
      </c>
    </row>
    <row r="2313" spans="4:12" ht="26" x14ac:dyDescent="0.2">
      <c r="D2313" s="59"/>
      <c r="E2313" s="5" t="s">
        <v>102</v>
      </c>
      <c r="F2313" s="51" t="s">
        <v>623</v>
      </c>
      <c r="G2313" s="4">
        <v>453</v>
      </c>
      <c r="H2313" s="10">
        <v>83.885209713023997</v>
      </c>
      <c r="I2313" s="1">
        <v>12.80353200883</v>
      </c>
      <c r="J2313" s="1">
        <v>3.0905077262690002</v>
      </c>
      <c r="K2313" s="1">
        <v>0.22075055187600001</v>
      </c>
      <c r="L2313" s="15" t="s">
        <v>160</v>
      </c>
    </row>
    <row r="2314" spans="4:12" x14ac:dyDescent="0.2">
      <c r="D2314" s="58" t="s">
        <v>103</v>
      </c>
      <c r="E2314" s="7" t="s">
        <v>104</v>
      </c>
      <c r="F2314" s="50" t="s">
        <v>623</v>
      </c>
      <c r="G2314" s="6">
        <v>265</v>
      </c>
      <c r="H2314" s="14">
        <v>83.773584905660002</v>
      </c>
      <c r="I2314" s="3">
        <v>11.698113207546999</v>
      </c>
      <c r="J2314" s="3">
        <v>3.0188679245280001</v>
      </c>
      <c r="K2314" s="3">
        <v>1.1320754716979999</v>
      </c>
      <c r="L2314" s="13">
        <v>0.37735849056600002</v>
      </c>
    </row>
    <row r="2315" spans="4:12" x14ac:dyDescent="0.2">
      <c r="D2315" s="59"/>
      <c r="E2315" s="5" t="s">
        <v>105</v>
      </c>
      <c r="F2315" s="51" t="s">
        <v>623</v>
      </c>
      <c r="G2315" s="4">
        <v>314</v>
      </c>
      <c r="H2315" s="10">
        <v>78.343949044585997</v>
      </c>
      <c r="I2315" s="1">
        <v>14.968152866242001</v>
      </c>
      <c r="J2315" s="1">
        <v>6.369426751592</v>
      </c>
      <c r="K2315" s="1">
        <v>0.31847133758000001</v>
      </c>
      <c r="L2315" s="15" t="s">
        <v>160</v>
      </c>
    </row>
    <row r="2316" spans="4:12" x14ac:dyDescent="0.2">
      <c r="D2316" s="59"/>
      <c r="E2316" s="5" t="s">
        <v>106</v>
      </c>
      <c r="F2316" s="51" t="s">
        <v>623</v>
      </c>
      <c r="G2316" s="4">
        <v>333</v>
      </c>
      <c r="H2316" s="10">
        <v>72.072072072072004</v>
      </c>
      <c r="I2316" s="1">
        <v>20.720720720721001</v>
      </c>
      <c r="J2316" s="1">
        <v>6.0060060060060003</v>
      </c>
      <c r="K2316" s="1">
        <v>0.30030030029999999</v>
      </c>
      <c r="L2316" s="8">
        <v>0.90090090090099995</v>
      </c>
    </row>
    <row r="2317" spans="4:12" x14ac:dyDescent="0.2">
      <c r="D2317" s="59"/>
      <c r="E2317" s="5" t="s">
        <v>107</v>
      </c>
      <c r="F2317" s="51" t="s">
        <v>623</v>
      </c>
      <c r="G2317" s="4">
        <v>108</v>
      </c>
      <c r="H2317" s="10">
        <v>47.222222222222001</v>
      </c>
      <c r="I2317" s="1">
        <v>26.851851851852</v>
      </c>
      <c r="J2317" s="1">
        <v>21.296296296295999</v>
      </c>
      <c r="K2317" s="1">
        <v>3.7037037037039999</v>
      </c>
      <c r="L2317" s="8">
        <v>0.92592592592599998</v>
      </c>
    </row>
    <row r="2318" spans="4:12" x14ac:dyDescent="0.2">
      <c r="D2318" s="59"/>
      <c r="E2318" s="5" t="s">
        <v>108</v>
      </c>
      <c r="F2318" s="51" t="s">
        <v>624</v>
      </c>
      <c r="G2318" s="4">
        <v>21</v>
      </c>
      <c r="H2318" s="10">
        <v>42.857142857143003</v>
      </c>
      <c r="I2318" s="1">
        <v>23.809523809523998</v>
      </c>
      <c r="J2318" s="1">
        <v>28.571428571428999</v>
      </c>
      <c r="K2318" s="1">
        <v>4.7619047619049999</v>
      </c>
      <c r="L2318" s="15" t="s">
        <v>160</v>
      </c>
    </row>
    <row r="2319" spans="4:12" x14ac:dyDescent="0.2">
      <c r="D2319" s="59"/>
      <c r="E2319" s="5" t="s">
        <v>23</v>
      </c>
      <c r="F2319" s="51" t="s">
        <v>624</v>
      </c>
      <c r="G2319" s="4">
        <v>2</v>
      </c>
      <c r="H2319" s="10">
        <v>50</v>
      </c>
      <c r="I2319" s="2" t="s">
        <v>160</v>
      </c>
      <c r="J2319" s="1">
        <v>50</v>
      </c>
      <c r="K2319" s="2" t="s">
        <v>160</v>
      </c>
      <c r="L2319" s="15" t="s">
        <v>160</v>
      </c>
    </row>
    <row r="2320" spans="4:12" x14ac:dyDescent="0.2">
      <c r="D2320" s="59"/>
      <c r="E2320" s="5" t="s">
        <v>109</v>
      </c>
      <c r="F2320" s="51" t="s">
        <v>623</v>
      </c>
      <c r="G2320" s="4">
        <v>579</v>
      </c>
      <c r="H2320" s="10">
        <v>80.829015544040999</v>
      </c>
      <c r="I2320" s="1">
        <v>13.471502590674</v>
      </c>
      <c r="J2320" s="1">
        <v>4.8359240069079998</v>
      </c>
      <c r="K2320" s="1">
        <v>0.69084628670100001</v>
      </c>
      <c r="L2320" s="8">
        <v>0.17271157167500001</v>
      </c>
    </row>
    <row r="2321" spans="4:12" x14ac:dyDescent="0.2">
      <c r="D2321" s="59"/>
      <c r="E2321" s="5" t="s">
        <v>110</v>
      </c>
      <c r="F2321" s="51" t="s">
        <v>623</v>
      </c>
      <c r="G2321" s="4">
        <v>129</v>
      </c>
      <c r="H2321" s="10">
        <v>46.511627906976997</v>
      </c>
      <c r="I2321" s="1">
        <v>26.356589147287</v>
      </c>
      <c r="J2321" s="1">
        <v>22.480620155038999</v>
      </c>
      <c r="K2321" s="1">
        <v>3.8759689922480001</v>
      </c>
      <c r="L2321" s="8">
        <v>0.77519379845000003</v>
      </c>
    </row>
    <row r="2322" spans="4:12" x14ac:dyDescent="0.2">
      <c r="D2322" s="58" t="s">
        <v>111</v>
      </c>
      <c r="E2322" s="7" t="s">
        <v>112</v>
      </c>
      <c r="F2322" s="50" t="s">
        <v>623</v>
      </c>
      <c r="G2322" s="6">
        <v>192</v>
      </c>
      <c r="H2322" s="14">
        <v>87.5</v>
      </c>
      <c r="I2322" s="3">
        <v>8.854166666667</v>
      </c>
      <c r="J2322" s="3">
        <v>3.125</v>
      </c>
      <c r="K2322" s="9" t="s">
        <v>160</v>
      </c>
      <c r="L2322" s="13">
        <v>0.52083333333299997</v>
      </c>
    </row>
    <row r="2323" spans="4:12" ht="26" x14ac:dyDescent="0.2">
      <c r="D2323" s="59"/>
      <c r="E2323" s="5" t="s">
        <v>113</v>
      </c>
      <c r="F2323" s="51" t="s">
        <v>623</v>
      </c>
      <c r="G2323" s="4">
        <v>149</v>
      </c>
      <c r="H2323" s="10">
        <v>87.248322147650995</v>
      </c>
      <c r="I2323" s="1">
        <v>8.7248322147649997</v>
      </c>
      <c r="J2323" s="1">
        <v>3.355704697987</v>
      </c>
      <c r="K2323" s="1">
        <v>0.67114093959700005</v>
      </c>
      <c r="L2323" s="15" t="s">
        <v>160</v>
      </c>
    </row>
    <row r="2324" spans="4:12" x14ac:dyDescent="0.2">
      <c r="D2324" s="59"/>
      <c r="E2324" s="5" t="s">
        <v>114</v>
      </c>
      <c r="F2324" s="51" t="s">
        <v>623</v>
      </c>
      <c r="G2324" s="4">
        <v>530</v>
      </c>
      <c r="H2324" s="10">
        <v>82.075471698113006</v>
      </c>
      <c r="I2324" s="1">
        <v>12.264150943396</v>
      </c>
      <c r="J2324" s="1">
        <v>4.9056603773580001</v>
      </c>
      <c r="K2324" s="1">
        <v>0.18867924528300001</v>
      </c>
      <c r="L2324" s="8">
        <v>0.56603773584899997</v>
      </c>
    </row>
    <row r="2325" spans="4:12" x14ac:dyDescent="0.2">
      <c r="D2325" s="59"/>
      <c r="E2325" s="5" t="s">
        <v>115</v>
      </c>
      <c r="F2325" s="51" t="s">
        <v>623</v>
      </c>
      <c r="G2325" s="4">
        <v>225</v>
      </c>
      <c r="H2325" s="10">
        <v>91.555555555555998</v>
      </c>
      <c r="I2325" s="1">
        <v>7.1111111111109997</v>
      </c>
      <c r="J2325" s="1">
        <v>1.333333333333</v>
      </c>
      <c r="K2325" s="2" t="s">
        <v>160</v>
      </c>
      <c r="L2325" s="15" t="s">
        <v>160</v>
      </c>
    </row>
    <row r="2326" spans="4:12" x14ac:dyDescent="0.2">
      <c r="D2326" s="59"/>
      <c r="E2326" s="5" t="s">
        <v>116</v>
      </c>
      <c r="F2326" s="51" t="s">
        <v>623</v>
      </c>
      <c r="G2326" s="4">
        <v>467</v>
      </c>
      <c r="H2326" s="10">
        <v>81.584582441113</v>
      </c>
      <c r="I2326" s="1">
        <v>12.847965738758001</v>
      </c>
      <c r="J2326" s="1">
        <v>4.7109207708780003</v>
      </c>
      <c r="K2326" s="1">
        <v>0.428265524625</v>
      </c>
      <c r="L2326" s="8">
        <v>0.428265524625</v>
      </c>
    </row>
    <row r="2327" spans="4:12" ht="26" x14ac:dyDescent="0.2">
      <c r="D2327" s="59"/>
      <c r="E2327" s="5" t="s">
        <v>117</v>
      </c>
      <c r="F2327" s="51" t="s">
        <v>623</v>
      </c>
      <c r="G2327" s="4">
        <v>732</v>
      </c>
      <c r="H2327" s="10">
        <v>74.726775956284001</v>
      </c>
      <c r="I2327" s="1">
        <v>16.256830601093</v>
      </c>
      <c r="J2327" s="1">
        <v>7.6502732240439997</v>
      </c>
      <c r="K2327" s="1">
        <v>0.95628415300500003</v>
      </c>
      <c r="L2327" s="8">
        <v>0.40983606557399999</v>
      </c>
    </row>
    <row r="2328" spans="4:12" ht="26" x14ac:dyDescent="0.2">
      <c r="D2328" s="59"/>
      <c r="E2328" s="5" t="s">
        <v>118</v>
      </c>
      <c r="F2328" s="51" t="s">
        <v>623</v>
      </c>
      <c r="G2328" s="4">
        <v>662</v>
      </c>
      <c r="H2328" s="10">
        <v>76.586102719032993</v>
      </c>
      <c r="I2328" s="1">
        <v>15.558912386707</v>
      </c>
      <c r="J2328" s="1">
        <v>6.9486404833839996</v>
      </c>
      <c r="K2328" s="1">
        <v>0.75528700906299995</v>
      </c>
      <c r="L2328" s="8">
        <v>0.15105740181300001</v>
      </c>
    </row>
    <row r="2329" spans="4:12" ht="26" x14ac:dyDescent="0.2">
      <c r="D2329" s="59"/>
      <c r="E2329" s="5" t="s">
        <v>119</v>
      </c>
      <c r="F2329" s="51" t="s">
        <v>623</v>
      </c>
      <c r="G2329" s="4">
        <v>471</v>
      </c>
      <c r="H2329" s="10">
        <v>73.248407643312007</v>
      </c>
      <c r="I2329" s="1">
        <v>17.622080679406</v>
      </c>
      <c r="J2329" s="1">
        <v>8.0679405520169993</v>
      </c>
      <c r="K2329" s="1">
        <v>1.061571125265</v>
      </c>
      <c r="L2329" s="15" t="s">
        <v>160</v>
      </c>
    </row>
    <row r="2330" spans="4:12" ht="26" x14ac:dyDescent="0.2">
      <c r="D2330" s="59"/>
      <c r="E2330" s="5" t="s">
        <v>120</v>
      </c>
      <c r="F2330" s="51" t="s">
        <v>623</v>
      </c>
      <c r="G2330" s="4">
        <v>165</v>
      </c>
      <c r="H2330" s="10">
        <v>85.454545454544999</v>
      </c>
      <c r="I2330" s="1">
        <v>11.515151515152001</v>
      </c>
      <c r="J2330" s="1">
        <v>2.4242424242420002</v>
      </c>
      <c r="K2330" s="1">
        <v>0.60606060606099998</v>
      </c>
      <c r="L2330" s="15" t="s">
        <v>160</v>
      </c>
    </row>
    <row r="2331" spans="4:12" x14ac:dyDescent="0.2">
      <c r="D2331" s="59"/>
      <c r="E2331" s="5" t="s">
        <v>121</v>
      </c>
      <c r="F2331" s="51" t="s">
        <v>623</v>
      </c>
      <c r="G2331" s="4">
        <v>553</v>
      </c>
      <c r="H2331" s="10">
        <v>84.629294755876998</v>
      </c>
      <c r="I2331" s="1">
        <v>11.211573236890001</v>
      </c>
      <c r="J2331" s="1">
        <v>3.6166365280289998</v>
      </c>
      <c r="K2331" s="1">
        <v>0.361663652803</v>
      </c>
      <c r="L2331" s="8">
        <v>0.18083182640100001</v>
      </c>
    </row>
    <row r="2332" spans="4:12" x14ac:dyDescent="0.2">
      <c r="D2332" s="59"/>
      <c r="E2332" s="5" t="s">
        <v>122</v>
      </c>
      <c r="F2332" s="51" t="s">
        <v>623</v>
      </c>
      <c r="G2332" s="4">
        <v>471</v>
      </c>
      <c r="H2332" s="10">
        <v>79.617834394903994</v>
      </c>
      <c r="I2332" s="1">
        <v>14.861995753715</v>
      </c>
      <c r="J2332" s="1">
        <v>4.2462845010620001</v>
      </c>
      <c r="K2332" s="1">
        <v>0.84925690021199995</v>
      </c>
      <c r="L2332" s="8">
        <v>0.42462845010599998</v>
      </c>
    </row>
    <row r="2333" spans="4:12" x14ac:dyDescent="0.2">
      <c r="D2333" s="59"/>
      <c r="E2333" s="5" t="s">
        <v>123</v>
      </c>
      <c r="F2333" s="51" t="s">
        <v>623</v>
      </c>
      <c r="G2333" s="4">
        <v>275</v>
      </c>
      <c r="H2333" s="10">
        <v>81.818181818181998</v>
      </c>
      <c r="I2333" s="1">
        <v>13.090909090908999</v>
      </c>
      <c r="J2333" s="1">
        <v>4.363636363636</v>
      </c>
      <c r="K2333" s="1">
        <v>0.72727272727299996</v>
      </c>
      <c r="L2333" s="15" t="s">
        <v>160</v>
      </c>
    </row>
    <row r="2334" spans="4:12" x14ac:dyDescent="0.2">
      <c r="D2334" s="59"/>
      <c r="E2334" s="5" t="s">
        <v>124</v>
      </c>
      <c r="F2334" s="51" t="s">
        <v>623</v>
      </c>
      <c r="G2334" s="4">
        <v>647</v>
      </c>
      <c r="H2334" s="10">
        <v>75.270479134466996</v>
      </c>
      <c r="I2334" s="1">
        <v>17.156105100464</v>
      </c>
      <c r="J2334" s="1">
        <v>6.1823802163829997</v>
      </c>
      <c r="K2334" s="1">
        <v>0.77279752704799998</v>
      </c>
      <c r="L2334" s="8">
        <v>0.61823802163800001</v>
      </c>
    </row>
    <row r="2335" spans="4:12" x14ac:dyDescent="0.2">
      <c r="D2335" s="59"/>
      <c r="E2335" s="5" t="s">
        <v>125</v>
      </c>
      <c r="F2335" s="51" t="s">
        <v>623</v>
      </c>
      <c r="G2335" s="4">
        <v>249</v>
      </c>
      <c r="H2335" s="10">
        <v>79.919678714859003</v>
      </c>
      <c r="I2335" s="1">
        <v>14.859437751004</v>
      </c>
      <c r="J2335" s="1">
        <v>4.0160642570279999</v>
      </c>
      <c r="K2335" s="1">
        <v>0.40160642570299998</v>
      </c>
      <c r="L2335" s="8">
        <v>0.80321285140599996</v>
      </c>
    </row>
    <row r="2336" spans="4:12" x14ac:dyDescent="0.2">
      <c r="D2336" s="59"/>
      <c r="E2336" s="5" t="s">
        <v>126</v>
      </c>
      <c r="F2336" s="51" t="s">
        <v>623</v>
      </c>
      <c r="G2336" s="4">
        <v>279</v>
      </c>
      <c r="H2336" s="10">
        <v>81.720430107526994</v>
      </c>
      <c r="I2336" s="1">
        <v>13.978494623655999</v>
      </c>
      <c r="J2336" s="1">
        <v>3.9426523297489999</v>
      </c>
      <c r="K2336" s="1">
        <v>0.35842293906799999</v>
      </c>
      <c r="L2336" s="15" t="s">
        <v>160</v>
      </c>
    </row>
    <row r="2337" spans="4:12" ht="26" x14ac:dyDescent="0.2">
      <c r="D2337" s="59"/>
      <c r="E2337" s="5" t="s">
        <v>127</v>
      </c>
      <c r="F2337" s="51" t="s">
        <v>623</v>
      </c>
      <c r="G2337" s="4">
        <v>195</v>
      </c>
      <c r="H2337" s="10">
        <v>74.358974358973995</v>
      </c>
      <c r="I2337" s="1">
        <v>18.974358974358999</v>
      </c>
      <c r="J2337" s="1">
        <v>5.6410256410260002</v>
      </c>
      <c r="K2337" s="1">
        <v>1.025641025641</v>
      </c>
      <c r="L2337" s="15" t="s">
        <v>160</v>
      </c>
    </row>
    <row r="2338" spans="4:12" x14ac:dyDescent="0.2">
      <c r="D2338" s="59"/>
      <c r="E2338" s="5" t="s">
        <v>36</v>
      </c>
      <c r="F2338" s="51" t="s">
        <v>624</v>
      </c>
      <c r="G2338" s="4">
        <v>24</v>
      </c>
      <c r="H2338" s="10">
        <v>45.833333333333002</v>
      </c>
      <c r="I2338" s="1">
        <v>41.666666666666998</v>
      </c>
      <c r="J2338" s="1">
        <v>4.166666666667</v>
      </c>
      <c r="K2338" s="1">
        <v>4.166666666667</v>
      </c>
      <c r="L2338" s="8">
        <v>4.166666666667</v>
      </c>
    </row>
    <row r="2339" spans="4:12" x14ac:dyDescent="0.2">
      <c r="D2339" s="59"/>
      <c r="E2339" s="5" t="s">
        <v>128</v>
      </c>
      <c r="F2339" s="51" t="s">
        <v>624</v>
      </c>
      <c r="G2339" s="4">
        <v>14</v>
      </c>
      <c r="H2339" s="10">
        <v>64.285714285713993</v>
      </c>
      <c r="I2339" s="1">
        <v>21.428571428571001</v>
      </c>
      <c r="J2339" s="1">
        <v>14.285714285714</v>
      </c>
      <c r="K2339" s="2" t="s">
        <v>160</v>
      </c>
      <c r="L2339" s="15" t="s">
        <v>160</v>
      </c>
    </row>
    <row r="2340" spans="4:12" x14ac:dyDescent="0.2">
      <c r="D2340" s="59"/>
      <c r="E2340" s="5" t="s">
        <v>23</v>
      </c>
      <c r="F2340" s="51" t="s">
        <v>624</v>
      </c>
      <c r="G2340" s="4">
        <v>4</v>
      </c>
      <c r="H2340" s="10">
        <v>25</v>
      </c>
      <c r="I2340" s="1">
        <v>50</v>
      </c>
      <c r="J2340" s="1">
        <v>25</v>
      </c>
      <c r="K2340" s="2" t="s">
        <v>160</v>
      </c>
      <c r="L2340" s="15" t="s">
        <v>160</v>
      </c>
    </row>
    <row r="2341" spans="4:12" x14ac:dyDescent="0.2">
      <c r="D2341" s="58" t="s">
        <v>129</v>
      </c>
      <c r="E2341" s="7" t="s">
        <v>130</v>
      </c>
      <c r="F2341" s="50" t="s">
        <v>623</v>
      </c>
      <c r="G2341" s="6">
        <v>544</v>
      </c>
      <c r="H2341" s="14">
        <v>84.926470588235006</v>
      </c>
      <c r="I2341" s="3">
        <v>10.845588235294001</v>
      </c>
      <c r="J2341" s="3">
        <v>3.4926470588240002</v>
      </c>
      <c r="K2341" s="3">
        <v>0.36764705882400001</v>
      </c>
      <c r="L2341" s="13">
        <v>0.36764705882400001</v>
      </c>
    </row>
    <row r="2342" spans="4:12" x14ac:dyDescent="0.2">
      <c r="D2342" s="59"/>
      <c r="E2342" s="5" t="s">
        <v>131</v>
      </c>
      <c r="F2342" s="51" t="s">
        <v>623</v>
      </c>
      <c r="G2342" s="4">
        <v>411</v>
      </c>
      <c r="H2342" s="10">
        <v>66.180048661800001</v>
      </c>
      <c r="I2342" s="1">
        <v>23.844282238443</v>
      </c>
      <c r="J2342" s="1">
        <v>8.5158150851579997</v>
      </c>
      <c r="K2342" s="1">
        <v>0.97323600973199997</v>
      </c>
      <c r="L2342" s="8">
        <v>0.48661800486599999</v>
      </c>
    </row>
    <row r="2343" spans="4:12" x14ac:dyDescent="0.2">
      <c r="D2343" s="59"/>
      <c r="E2343" s="5" t="s">
        <v>132</v>
      </c>
      <c r="F2343" s="51" t="s">
        <v>623</v>
      </c>
      <c r="G2343" s="4">
        <v>65</v>
      </c>
      <c r="H2343" s="10">
        <v>41.538461538462002</v>
      </c>
      <c r="I2343" s="1">
        <v>27.692307692307999</v>
      </c>
      <c r="J2343" s="1">
        <v>26.153846153846001</v>
      </c>
      <c r="K2343" s="1">
        <v>3.0769230769229998</v>
      </c>
      <c r="L2343" s="8">
        <v>1.538461538462</v>
      </c>
    </row>
    <row r="2344" spans="4:12" x14ac:dyDescent="0.2">
      <c r="D2344" s="59"/>
      <c r="E2344" s="5" t="s">
        <v>133</v>
      </c>
      <c r="F2344" s="51" t="s">
        <v>624</v>
      </c>
      <c r="G2344" s="4">
        <v>21</v>
      </c>
      <c r="H2344" s="10">
        <v>33.333333333333002</v>
      </c>
      <c r="I2344" s="1">
        <v>23.809523809523998</v>
      </c>
      <c r="J2344" s="1">
        <v>33.333333333333002</v>
      </c>
      <c r="K2344" s="1">
        <v>9.5238095238099998</v>
      </c>
      <c r="L2344" s="15" t="s">
        <v>160</v>
      </c>
    </row>
    <row r="2345" spans="4:12" x14ac:dyDescent="0.2">
      <c r="D2345" s="59"/>
      <c r="E2345" s="5" t="s">
        <v>23</v>
      </c>
      <c r="F2345" s="51" t="s">
        <v>624</v>
      </c>
      <c r="G2345" s="4">
        <v>2</v>
      </c>
      <c r="H2345" s="10">
        <v>50</v>
      </c>
      <c r="I2345" s="1">
        <v>50</v>
      </c>
      <c r="J2345" s="2" t="s">
        <v>160</v>
      </c>
      <c r="K2345" s="2" t="s">
        <v>160</v>
      </c>
      <c r="L2345" s="15" t="s">
        <v>160</v>
      </c>
    </row>
    <row r="2346" spans="4:12" x14ac:dyDescent="0.2">
      <c r="D2346" s="59"/>
      <c r="E2346" s="5" t="s">
        <v>134</v>
      </c>
      <c r="F2346" s="51" t="s">
        <v>623</v>
      </c>
      <c r="G2346" s="4">
        <v>955</v>
      </c>
      <c r="H2346" s="10">
        <v>76.858638743455003</v>
      </c>
      <c r="I2346" s="1">
        <v>16.439790575916</v>
      </c>
      <c r="J2346" s="1">
        <v>5.6544502617800001</v>
      </c>
      <c r="K2346" s="1">
        <v>0.628272251309</v>
      </c>
      <c r="L2346" s="8">
        <v>0.418848167539</v>
      </c>
    </row>
    <row r="2347" spans="4:12" x14ac:dyDescent="0.2">
      <c r="D2347" s="59"/>
      <c r="E2347" s="5" t="s">
        <v>135</v>
      </c>
      <c r="F2347" s="51" t="s">
        <v>623</v>
      </c>
      <c r="G2347" s="4">
        <v>86</v>
      </c>
      <c r="H2347" s="10">
        <v>39.534883720929997</v>
      </c>
      <c r="I2347" s="1">
        <v>26.744186046511999</v>
      </c>
      <c r="J2347" s="1">
        <v>27.906976744186</v>
      </c>
      <c r="K2347" s="1">
        <v>4.6511627906979998</v>
      </c>
      <c r="L2347" s="8">
        <v>1.1627906976739999</v>
      </c>
    </row>
    <row r="2348" spans="4:12" x14ac:dyDescent="0.2">
      <c r="D2348" s="58" t="s">
        <v>136</v>
      </c>
      <c r="E2348" s="7" t="s">
        <v>137</v>
      </c>
      <c r="F2348" s="50" t="s">
        <v>623</v>
      </c>
      <c r="G2348" s="6">
        <v>421</v>
      </c>
      <c r="H2348" s="14">
        <v>66.270783847980994</v>
      </c>
      <c r="I2348" s="3">
        <v>21.140142517815001</v>
      </c>
      <c r="J2348" s="3">
        <v>11.163895486935999</v>
      </c>
      <c r="K2348" s="3">
        <v>0.950118764846</v>
      </c>
      <c r="L2348" s="13">
        <v>0.475059382423</v>
      </c>
    </row>
    <row r="2349" spans="4:12" x14ac:dyDescent="0.2">
      <c r="D2349" s="59"/>
      <c r="E2349" s="5" t="s">
        <v>138</v>
      </c>
      <c r="F2349" s="51" t="s">
        <v>623</v>
      </c>
      <c r="G2349" s="4">
        <v>362</v>
      </c>
      <c r="H2349" s="10">
        <v>77.071823204419999</v>
      </c>
      <c r="I2349" s="1">
        <v>16.022099447514002</v>
      </c>
      <c r="J2349" s="1">
        <v>5.2486187845299996</v>
      </c>
      <c r="K2349" s="1">
        <v>1.1049723756909999</v>
      </c>
      <c r="L2349" s="8">
        <v>0.55248618784500003</v>
      </c>
    </row>
    <row r="2350" spans="4:12" x14ac:dyDescent="0.2">
      <c r="D2350" s="59"/>
      <c r="E2350" s="5" t="s">
        <v>139</v>
      </c>
      <c r="F2350" s="51" t="s">
        <v>623</v>
      </c>
      <c r="G2350" s="4">
        <v>175</v>
      </c>
      <c r="H2350" s="10">
        <v>82.285714285713993</v>
      </c>
      <c r="I2350" s="1">
        <v>13.714285714286</v>
      </c>
      <c r="J2350" s="1">
        <v>2.8571428571430002</v>
      </c>
      <c r="K2350" s="1">
        <v>1.142857142857</v>
      </c>
      <c r="L2350" s="15" t="s">
        <v>160</v>
      </c>
    </row>
    <row r="2351" spans="4:12" x14ac:dyDescent="0.2">
      <c r="D2351" s="59"/>
      <c r="E2351" s="5" t="s">
        <v>128</v>
      </c>
      <c r="F2351" s="51" t="s">
        <v>623</v>
      </c>
      <c r="G2351" s="4">
        <v>60</v>
      </c>
      <c r="H2351" s="10">
        <v>73.333333333333002</v>
      </c>
      <c r="I2351" s="1">
        <v>13.333333333333</v>
      </c>
      <c r="J2351" s="1">
        <v>11.666666666667</v>
      </c>
      <c r="K2351" s="2" t="s">
        <v>160</v>
      </c>
      <c r="L2351" s="8">
        <v>1.666666666667</v>
      </c>
    </row>
    <row r="2352" spans="4:12" x14ac:dyDescent="0.2">
      <c r="D2352" s="59"/>
      <c r="E2352" s="5" t="s">
        <v>23</v>
      </c>
      <c r="F2352" s="51" t="s">
        <v>624</v>
      </c>
      <c r="G2352" s="4">
        <v>25</v>
      </c>
      <c r="H2352" s="10">
        <v>92</v>
      </c>
      <c r="I2352" s="1">
        <v>8</v>
      </c>
      <c r="J2352" s="2" t="s">
        <v>160</v>
      </c>
      <c r="K2352" s="2" t="s">
        <v>160</v>
      </c>
      <c r="L2352" s="15" t="s">
        <v>160</v>
      </c>
    </row>
    <row r="2353" spans="4:12" ht="26" x14ac:dyDescent="0.2">
      <c r="D2353" s="58" t="s">
        <v>140</v>
      </c>
      <c r="E2353" s="7" t="s">
        <v>141</v>
      </c>
      <c r="F2353" s="50" t="s">
        <v>624</v>
      </c>
      <c r="G2353" s="6">
        <v>12</v>
      </c>
      <c r="H2353" s="14">
        <v>58.333333333333002</v>
      </c>
      <c r="I2353" s="3">
        <v>41.666666666666998</v>
      </c>
      <c r="J2353" s="9" t="s">
        <v>160</v>
      </c>
      <c r="K2353" s="9" t="s">
        <v>160</v>
      </c>
      <c r="L2353" s="19" t="s">
        <v>160</v>
      </c>
    </row>
    <row r="2354" spans="4:12" ht="26" x14ac:dyDescent="0.2">
      <c r="D2354" s="59"/>
      <c r="E2354" s="5" t="s">
        <v>142</v>
      </c>
      <c r="F2354" s="51" t="s">
        <v>623</v>
      </c>
      <c r="G2354" s="4">
        <v>87</v>
      </c>
      <c r="H2354" s="10">
        <v>88.505747126437001</v>
      </c>
      <c r="I2354" s="1">
        <v>9.1954022988510005</v>
      </c>
      <c r="J2354" s="1">
        <v>2.2988505747130001</v>
      </c>
      <c r="K2354" s="2" t="s">
        <v>160</v>
      </c>
      <c r="L2354" s="15" t="s">
        <v>160</v>
      </c>
    </row>
    <row r="2355" spans="4:12" ht="26" x14ac:dyDescent="0.2">
      <c r="D2355" s="59"/>
      <c r="E2355" s="5" t="s">
        <v>143</v>
      </c>
      <c r="F2355" s="51" t="s">
        <v>623</v>
      </c>
      <c r="G2355" s="4">
        <v>67</v>
      </c>
      <c r="H2355" s="10">
        <v>77.611940298506994</v>
      </c>
      <c r="I2355" s="1">
        <v>16.417910447760999</v>
      </c>
      <c r="J2355" s="1">
        <v>4.477611940299</v>
      </c>
      <c r="K2355" s="1">
        <v>1.492537313433</v>
      </c>
      <c r="L2355" s="15" t="s">
        <v>160</v>
      </c>
    </row>
    <row r="2356" spans="4:12" ht="26" x14ac:dyDescent="0.2">
      <c r="D2356" s="59"/>
      <c r="E2356" s="5" t="s">
        <v>144</v>
      </c>
      <c r="F2356" s="51" t="s">
        <v>623</v>
      </c>
      <c r="G2356" s="4">
        <v>78</v>
      </c>
      <c r="H2356" s="10">
        <v>88.461538461537998</v>
      </c>
      <c r="I2356" s="1">
        <v>8.9743589743589993</v>
      </c>
      <c r="J2356" s="1">
        <v>1.2820512820509999</v>
      </c>
      <c r="K2356" s="1">
        <v>1.2820512820509999</v>
      </c>
      <c r="L2356" s="15" t="s">
        <v>160</v>
      </c>
    </row>
    <row r="2357" spans="4:12" ht="26" x14ac:dyDescent="0.2">
      <c r="D2357" s="59"/>
      <c r="E2357" s="5" t="s">
        <v>145</v>
      </c>
      <c r="F2357" s="51" t="s">
        <v>623</v>
      </c>
      <c r="G2357" s="4">
        <v>735</v>
      </c>
      <c r="H2357" s="10">
        <v>75.102040816327005</v>
      </c>
      <c r="I2357" s="1">
        <v>17.414965986395</v>
      </c>
      <c r="J2357" s="1">
        <v>6.5306122448980002</v>
      </c>
      <c r="K2357" s="1">
        <v>0.68027210884400002</v>
      </c>
      <c r="L2357" s="8">
        <v>0.27210884353699999</v>
      </c>
    </row>
    <row r="2358" spans="4:12" ht="26" x14ac:dyDescent="0.2">
      <c r="D2358" s="59"/>
      <c r="E2358" s="5" t="s">
        <v>146</v>
      </c>
      <c r="F2358" s="51" t="s">
        <v>623</v>
      </c>
      <c r="G2358" s="4">
        <v>751</v>
      </c>
      <c r="H2358" s="10">
        <v>74.434087882822993</v>
      </c>
      <c r="I2358" s="1">
        <v>17.177097203728</v>
      </c>
      <c r="J2358" s="1">
        <v>7.1904127829559998</v>
      </c>
      <c r="K2358" s="1">
        <v>0.79893475366199995</v>
      </c>
      <c r="L2358" s="8">
        <v>0.39946737683099998</v>
      </c>
    </row>
    <row r="2359" spans="4:12" ht="26" x14ac:dyDescent="0.2">
      <c r="D2359" s="59"/>
      <c r="E2359" s="5" t="s">
        <v>147</v>
      </c>
      <c r="F2359" s="51" t="s">
        <v>623</v>
      </c>
      <c r="G2359" s="4">
        <v>587</v>
      </c>
      <c r="H2359" s="10">
        <v>72.572402044293</v>
      </c>
      <c r="I2359" s="1">
        <v>17.546848381600999</v>
      </c>
      <c r="J2359" s="1">
        <v>8.1771720613289993</v>
      </c>
      <c r="K2359" s="1">
        <v>1.192504258944</v>
      </c>
      <c r="L2359" s="8">
        <v>0.51107325383299995</v>
      </c>
    </row>
    <row r="2360" spans="4:12" x14ac:dyDescent="0.2">
      <c r="D2360" s="59"/>
      <c r="E2360" s="5" t="s">
        <v>148</v>
      </c>
      <c r="F2360" s="51" t="s">
        <v>623</v>
      </c>
      <c r="G2360" s="4">
        <v>187</v>
      </c>
      <c r="H2360" s="10">
        <v>83.422459893048</v>
      </c>
      <c r="I2360" s="1">
        <v>11.229946524063999</v>
      </c>
      <c r="J2360" s="1">
        <v>3.208556149733</v>
      </c>
      <c r="K2360" s="1">
        <v>0.53475935828900001</v>
      </c>
      <c r="L2360" s="8">
        <v>1.6042780748659999</v>
      </c>
    </row>
    <row r="2361" spans="4:12" ht="26" x14ac:dyDescent="0.2">
      <c r="D2361" s="59"/>
      <c r="E2361" s="5" t="s">
        <v>149</v>
      </c>
      <c r="F2361" s="51" t="s">
        <v>623</v>
      </c>
      <c r="G2361" s="4">
        <v>75</v>
      </c>
      <c r="H2361" s="10">
        <v>56</v>
      </c>
      <c r="I2361" s="1">
        <v>26.666666666666998</v>
      </c>
      <c r="J2361" s="1">
        <v>16</v>
      </c>
      <c r="K2361" s="1">
        <v>1.333333333333</v>
      </c>
      <c r="L2361" s="15" t="s">
        <v>160</v>
      </c>
    </row>
    <row r="2362" spans="4:12" ht="26" x14ac:dyDescent="0.2">
      <c r="D2362" s="59"/>
      <c r="E2362" s="5" t="s">
        <v>150</v>
      </c>
      <c r="F2362" s="51" t="s">
        <v>623</v>
      </c>
      <c r="G2362" s="4">
        <v>66</v>
      </c>
      <c r="H2362" s="10">
        <v>56.060606060605998</v>
      </c>
      <c r="I2362" s="1">
        <v>27.272727272727</v>
      </c>
      <c r="J2362" s="1">
        <v>12.121212121212</v>
      </c>
      <c r="K2362" s="1">
        <v>1.5151515151520001</v>
      </c>
      <c r="L2362" s="8">
        <v>3.0303030303030001</v>
      </c>
    </row>
    <row r="2363" spans="4:12" ht="26" x14ac:dyDescent="0.2">
      <c r="D2363" s="59"/>
      <c r="E2363" s="5" t="s">
        <v>151</v>
      </c>
      <c r="F2363" s="51" t="s">
        <v>624</v>
      </c>
      <c r="G2363" s="4">
        <v>12</v>
      </c>
      <c r="H2363" s="10">
        <v>16.666666666666998</v>
      </c>
      <c r="I2363" s="1">
        <v>33.333333333333002</v>
      </c>
      <c r="J2363" s="1">
        <v>50</v>
      </c>
      <c r="K2363" s="2" t="s">
        <v>160</v>
      </c>
      <c r="L2363" s="15" t="s">
        <v>160</v>
      </c>
    </row>
    <row r="2364" spans="4:12" ht="26" x14ac:dyDescent="0.2">
      <c r="D2364" s="59"/>
      <c r="E2364" s="5" t="s">
        <v>152</v>
      </c>
      <c r="F2364" s="51" t="s">
        <v>623</v>
      </c>
      <c r="G2364" s="4">
        <v>443</v>
      </c>
      <c r="H2364" s="10">
        <v>81.941309255079005</v>
      </c>
      <c r="I2364" s="1">
        <v>11.96388261851</v>
      </c>
      <c r="J2364" s="1">
        <v>5.4176072234759998</v>
      </c>
      <c r="K2364" s="1">
        <v>0.45146726862300002</v>
      </c>
      <c r="L2364" s="8">
        <v>0.225733634312</v>
      </c>
    </row>
    <row r="2365" spans="4:12" x14ac:dyDescent="0.2">
      <c r="D2365" s="59"/>
      <c r="E2365" s="5" t="s">
        <v>153</v>
      </c>
      <c r="F2365" s="51" t="s">
        <v>623</v>
      </c>
      <c r="G2365" s="4">
        <v>80</v>
      </c>
      <c r="H2365" s="10">
        <v>78.75</v>
      </c>
      <c r="I2365" s="1">
        <v>18.75</v>
      </c>
      <c r="J2365" s="2" t="s">
        <v>160</v>
      </c>
      <c r="K2365" s="1">
        <v>1.25</v>
      </c>
      <c r="L2365" s="8">
        <v>1.25</v>
      </c>
    </row>
    <row r="2366" spans="4:12" ht="26" x14ac:dyDescent="0.2">
      <c r="D2366" s="59"/>
      <c r="E2366" s="5" t="s">
        <v>154</v>
      </c>
      <c r="F2366" s="51" t="s">
        <v>623</v>
      </c>
      <c r="G2366" s="4">
        <v>123</v>
      </c>
      <c r="H2366" s="10">
        <v>69.918699186992001</v>
      </c>
      <c r="I2366" s="1">
        <v>19.512195121950999</v>
      </c>
      <c r="J2366" s="1">
        <v>7.3170731707319998</v>
      </c>
      <c r="K2366" s="1">
        <v>2.4390243902440001</v>
      </c>
      <c r="L2366" s="8">
        <v>0.81300813008100004</v>
      </c>
    </row>
    <row r="2367" spans="4:12" x14ac:dyDescent="0.2">
      <c r="D2367" s="59"/>
      <c r="E2367" s="5" t="s">
        <v>23</v>
      </c>
      <c r="F2367" s="51" t="s">
        <v>624</v>
      </c>
      <c r="G2367" s="4">
        <v>10</v>
      </c>
      <c r="H2367" s="10">
        <v>60</v>
      </c>
      <c r="I2367" s="1">
        <v>20</v>
      </c>
      <c r="J2367" s="1">
        <v>20</v>
      </c>
      <c r="K2367" s="2" t="s">
        <v>160</v>
      </c>
      <c r="L2367" s="15" t="s">
        <v>160</v>
      </c>
    </row>
    <row r="2368" spans="4:12" ht="26" x14ac:dyDescent="0.2">
      <c r="D2368" s="59"/>
      <c r="E2368" s="5" t="s">
        <v>155</v>
      </c>
      <c r="F2368" s="51" t="s">
        <v>623</v>
      </c>
      <c r="G2368" s="4">
        <v>910</v>
      </c>
      <c r="H2368" s="10">
        <v>74.395604395603996</v>
      </c>
      <c r="I2368" s="1">
        <v>17.032967032967001</v>
      </c>
      <c r="J2368" s="1">
        <v>7.3626373626369999</v>
      </c>
      <c r="K2368" s="1">
        <v>0.76923076923099998</v>
      </c>
      <c r="L2368" s="8">
        <v>0.43956043956000002</v>
      </c>
    </row>
    <row r="2369" spans="2:23" ht="26" x14ac:dyDescent="0.2">
      <c r="D2369" s="59"/>
      <c r="E2369" s="5" t="s">
        <v>156</v>
      </c>
      <c r="F2369" s="51" t="s">
        <v>623</v>
      </c>
      <c r="G2369" s="4">
        <v>98</v>
      </c>
      <c r="H2369" s="10">
        <v>84.693877551019995</v>
      </c>
      <c r="I2369" s="1">
        <v>13.265306122448999</v>
      </c>
      <c r="J2369" s="1">
        <v>2.040816326531</v>
      </c>
      <c r="K2369" s="2" t="s">
        <v>160</v>
      </c>
      <c r="L2369" s="15" t="s">
        <v>160</v>
      </c>
    </row>
    <row r="2370" spans="2:23" ht="26" x14ac:dyDescent="0.2">
      <c r="D2370" s="59"/>
      <c r="E2370" s="5" t="s">
        <v>157</v>
      </c>
      <c r="F2370" s="51" t="s">
        <v>623</v>
      </c>
      <c r="G2370" s="4">
        <v>134</v>
      </c>
      <c r="H2370" s="10">
        <v>84.328358208954995</v>
      </c>
      <c r="I2370" s="1">
        <v>12.686567164178999</v>
      </c>
      <c r="J2370" s="1">
        <v>2.238805970149</v>
      </c>
      <c r="K2370" s="1">
        <v>0.74626865671599996</v>
      </c>
      <c r="L2370" s="15" t="s">
        <v>160</v>
      </c>
    </row>
    <row r="2371" spans="2:23" ht="26" x14ac:dyDescent="0.2">
      <c r="D2371" s="59"/>
      <c r="E2371" s="5" t="s">
        <v>158</v>
      </c>
      <c r="F2371" s="51" t="s">
        <v>623</v>
      </c>
      <c r="G2371" s="4">
        <v>812</v>
      </c>
      <c r="H2371" s="10">
        <v>73.399014778324997</v>
      </c>
      <c r="I2371" s="1">
        <v>17.241379310345</v>
      </c>
      <c r="J2371" s="1">
        <v>8.128078817734</v>
      </c>
      <c r="K2371" s="1">
        <v>0.86206896551699996</v>
      </c>
      <c r="L2371" s="8">
        <v>0.36945812807900003</v>
      </c>
    </row>
    <row r="2372" spans="2:23" ht="26" x14ac:dyDescent="0.2">
      <c r="D2372" s="60"/>
      <c r="E2372" s="30" t="s">
        <v>159</v>
      </c>
      <c r="F2372" s="52" t="s">
        <v>623</v>
      </c>
      <c r="G2372" s="21">
        <v>136</v>
      </c>
      <c r="H2372" s="36">
        <v>55.882352941176002</v>
      </c>
      <c r="I2372" s="18">
        <v>27.205882352941</v>
      </c>
      <c r="J2372" s="18">
        <v>13.970588235294001</v>
      </c>
      <c r="K2372" s="18">
        <v>1.4705882352940001</v>
      </c>
      <c r="L2372" s="35">
        <v>1.4705882352940001</v>
      </c>
    </row>
    <row r="2373" spans="2:23" x14ac:dyDescent="0.2">
      <c r="D2373" s="45" t="s">
        <v>625</v>
      </c>
    </row>
    <row r="2374" spans="2:23" x14ac:dyDescent="0.2">
      <c r="B2374" s="24" t="str">
        <f xml:space="preserve"> HYPERLINK("#'目次'!B22", "[16]")</f>
        <v>[16]</v>
      </c>
      <c r="C2374" s="61" t="s">
        <v>278</v>
      </c>
      <c r="D2374" s="62"/>
      <c r="E2374" s="62"/>
      <c r="F2374" s="62"/>
      <c r="G2374" s="62"/>
      <c r="H2374" s="62"/>
      <c r="I2374" s="62"/>
      <c r="J2374" s="62"/>
      <c r="K2374" s="62"/>
      <c r="L2374" s="62"/>
      <c r="M2374" s="62"/>
      <c r="N2374" s="62"/>
      <c r="O2374" s="62"/>
      <c r="P2374" s="62"/>
      <c r="Q2374" s="62"/>
      <c r="R2374" s="62"/>
      <c r="S2374" s="62"/>
      <c r="T2374" s="62"/>
      <c r="U2374" s="62"/>
      <c r="V2374" s="62"/>
    </row>
    <row r="2377" spans="2:23" x14ac:dyDescent="0.2">
      <c r="C2377" s="61" t="s">
        <v>13</v>
      </c>
      <c r="D2377" s="62"/>
      <c r="E2377" s="62"/>
      <c r="F2377" s="62"/>
      <c r="G2377" s="62"/>
      <c r="H2377" s="62"/>
      <c r="I2377" s="62"/>
      <c r="J2377" s="62"/>
      <c r="K2377" s="62"/>
      <c r="L2377" s="62"/>
      <c r="M2377" s="62"/>
      <c r="N2377" s="62"/>
      <c r="O2377" s="62"/>
      <c r="P2377" s="62"/>
      <c r="Q2377" s="62"/>
      <c r="R2377" s="62"/>
      <c r="S2377" s="62"/>
      <c r="T2377" s="62"/>
      <c r="U2377" s="62"/>
      <c r="V2377" s="62"/>
    </row>
    <row r="2378" spans="2:23" ht="52" x14ac:dyDescent="0.2">
      <c r="D2378" s="63"/>
      <c r="E2378" s="64"/>
      <c r="F2378" s="64"/>
      <c r="G2378" s="27" t="s">
        <v>14</v>
      </c>
      <c r="H2378" s="26" t="s">
        <v>25</v>
      </c>
      <c r="I2378" s="11" t="s">
        <v>26</v>
      </c>
      <c r="J2378" s="11" t="s">
        <v>27</v>
      </c>
      <c r="K2378" s="11" t="s">
        <v>28</v>
      </c>
      <c r="L2378" s="11" t="s">
        <v>29</v>
      </c>
      <c r="M2378" s="11" t="s">
        <v>30</v>
      </c>
      <c r="N2378" s="11" t="s">
        <v>31</v>
      </c>
      <c r="O2378" s="11" t="s">
        <v>32</v>
      </c>
      <c r="P2378" s="11" t="s">
        <v>33</v>
      </c>
      <c r="Q2378" s="11" t="s">
        <v>34</v>
      </c>
      <c r="R2378" s="11" t="s">
        <v>35</v>
      </c>
      <c r="S2378" s="11" t="s">
        <v>36</v>
      </c>
      <c r="T2378" s="11" t="s">
        <v>37</v>
      </c>
      <c r="U2378" s="11" t="s">
        <v>23</v>
      </c>
      <c r="V2378" s="11" t="s">
        <v>38</v>
      </c>
      <c r="W2378" s="20" t="s">
        <v>248</v>
      </c>
    </row>
    <row r="2379" spans="2:23" x14ac:dyDescent="0.2">
      <c r="D2379" s="65"/>
      <c r="E2379" s="66"/>
      <c r="F2379" s="66"/>
      <c r="G2379" s="22"/>
      <c r="H2379" s="31"/>
      <c r="I2379" s="12"/>
      <c r="J2379" s="12"/>
      <c r="K2379" s="12"/>
      <c r="L2379" s="12"/>
      <c r="M2379" s="12"/>
      <c r="N2379" s="12"/>
      <c r="O2379" s="12"/>
      <c r="P2379" s="12"/>
      <c r="Q2379" s="12"/>
      <c r="R2379" s="12"/>
      <c r="S2379" s="12"/>
      <c r="T2379" s="12"/>
      <c r="U2379" s="12"/>
      <c r="V2379" s="12"/>
      <c r="W2379" s="29"/>
    </row>
    <row r="2380" spans="2:23" x14ac:dyDescent="0.2">
      <c r="D2380" s="23"/>
      <c r="E2380" s="28" t="s">
        <v>14</v>
      </c>
      <c r="F2380" s="49" t="s">
        <v>623</v>
      </c>
      <c r="G2380" s="25">
        <v>1043</v>
      </c>
      <c r="H2380" s="16">
        <v>73.346116970278004</v>
      </c>
      <c r="I2380" s="16">
        <v>76.318312559923001</v>
      </c>
      <c r="J2380" s="16">
        <v>65.484180249280996</v>
      </c>
      <c r="K2380" s="16">
        <v>41.994247363375003</v>
      </c>
      <c r="L2380" s="16">
        <v>65.196548418025003</v>
      </c>
      <c r="M2380" s="16">
        <v>23.20230105465</v>
      </c>
      <c r="N2380" s="16">
        <v>58.389261744965999</v>
      </c>
      <c r="O2380" s="16">
        <v>32.885906040267997</v>
      </c>
      <c r="P2380" s="16">
        <v>72.291466922338998</v>
      </c>
      <c r="Q2380" s="16">
        <v>50.335570469799002</v>
      </c>
      <c r="R2380" s="16">
        <v>13.614573346117</v>
      </c>
      <c r="S2380" s="16">
        <v>1.725790987536</v>
      </c>
      <c r="T2380" s="16">
        <v>3.7392138063279998</v>
      </c>
      <c r="U2380" s="16">
        <v>0.38350910834099999</v>
      </c>
      <c r="V2380" s="16">
        <v>95.877277085331002</v>
      </c>
      <c r="W2380" s="34">
        <v>578.90699904122698</v>
      </c>
    </row>
    <row r="2381" spans="2:23" x14ac:dyDescent="0.2">
      <c r="D2381" s="58" t="s">
        <v>18</v>
      </c>
      <c r="E2381" s="7" t="s">
        <v>19</v>
      </c>
      <c r="F2381" s="50" t="s">
        <v>623</v>
      </c>
      <c r="G2381" s="6">
        <v>342</v>
      </c>
      <c r="H2381" s="14">
        <v>69.005847953216005</v>
      </c>
      <c r="I2381" s="3">
        <v>76.900584795322004</v>
      </c>
      <c r="J2381" s="3">
        <v>68.421052631579002</v>
      </c>
      <c r="K2381" s="3">
        <v>42.397660818713</v>
      </c>
      <c r="L2381" s="3">
        <v>54.093567251461998</v>
      </c>
      <c r="M2381" s="3">
        <v>21.929824561404001</v>
      </c>
      <c r="N2381" s="3">
        <v>68.713450292397994</v>
      </c>
      <c r="O2381" s="3">
        <v>37.134502923977003</v>
      </c>
      <c r="P2381" s="3">
        <v>71.929824561404004</v>
      </c>
      <c r="Q2381" s="3">
        <v>60.233918128654999</v>
      </c>
      <c r="R2381" s="3">
        <v>16.374269005847999</v>
      </c>
      <c r="S2381" s="3">
        <v>1.7543859649119999</v>
      </c>
      <c r="T2381" s="3">
        <v>5.847953216374</v>
      </c>
      <c r="U2381" s="3">
        <v>0.58479532163699999</v>
      </c>
      <c r="V2381" s="3">
        <v>93.567251461987993</v>
      </c>
      <c r="W2381" s="13">
        <v>595.32163742690102</v>
      </c>
    </row>
    <row r="2382" spans="2:23" ht="26" x14ac:dyDescent="0.2">
      <c r="D2382" s="59"/>
      <c r="E2382" s="5" t="s">
        <v>20</v>
      </c>
      <c r="F2382" s="51" t="s">
        <v>623</v>
      </c>
      <c r="G2382" s="4">
        <v>620</v>
      </c>
      <c r="H2382" s="10">
        <v>74.838709677419004</v>
      </c>
      <c r="I2382" s="1">
        <v>77.741935483871003</v>
      </c>
      <c r="J2382" s="1">
        <v>65.322580645160997</v>
      </c>
      <c r="K2382" s="1">
        <v>41.129032258065003</v>
      </c>
      <c r="L2382" s="1">
        <v>69.838709677419004</v>
      </c>
      <c r="M2382" s="1">
        <v>23.387096774193999</v>
      </c>
      <c r="N2382" s="1">
        <v>56.612903225806001</v>
      </c>
      <c r="O2382" s="1">
        <v>32.096774193548001</v>
      </c>
      <c r="P2382" s="1">
        <v>74.677419354839003</v>
      </c>
      <c r="Q2382" s="1">
        <v>47.419354838709999</v>
      </c>
      <c r="R2382" s="1">
        <v>13.064516129032</v>
      </c>
      <c r="S2382" s="1">
        <v>1.2903225806450001</v>
      </c>
      <c r="T2382" s="1">
        <v>2.7419354838709999</v>
      </c>
      <c r="U2382" s="1">
        <v>0.32258064516099999</v>
      </c>
      <c r="V2382" s="1">
        <v>96.935483870968</v>
      </c>
      <c r="W2382" s="8">
        <v>580.48387096774195</v>
      </c>
    </row>
    <row r="2383" spans="2:23" ht="26" x14ac:dyDescent="0.2">
      <c r="D2383" s="59"/>
      <c r="E2383" s="5" t="s">
        <v>21</v>
      </c>
      <c r="F2383" s="51" t="s">
        <v>623</v>
      </c>
      <c r="G2383" s="4">
        <v>76</v>
      </c>
      <c r="H2383" s="10">
        <v>81.578947368420998</v>
      </c>
      <c r="I2383" s="1">
        <v>63.157894736842003</v>
      </c>
      <c r="J2383" s="1">
        <v>55.263157894736999</v>
      </c>
      <c r="K2383" s="1">
        <v>47.368421052632002</v>
      </c>
      <c r="L2383" s="1">
        <v>78.947368421053</v>
      </c>
      <c r="M2383" s="1">
        <v>27.631578947367998</v>
      </c>
      <c r="N2383" s="1">
        <v>30.263157894736999</v>
      </c>
      <c r="O2383" s="1">
        <v>22.368421052632002</v>
      </c>
      <c r="P2383" s="1">
        <v>55.263157894736999</v>
      </c>
      <c r="Q2383" s="1">
        <v>31.578947368421002</v>
      </c>
      <c r="R2383" s="1">
        <v>6.5789473684209998</v>
      </c>
      <c r="S2383" s="1">
        <v>3.947368421053</v>
      </c>
      <c r="T2383" s="1">
        <v>2.6315789473679998</v>
      </c>
      <c r="U2383" s="2" t="s">
        <v>160</v>
      </c>
      <c r="V2383" s="1">
        <v>97.368421052632002</v>
      </c>
      <c r="W2383" s="8">
        <v>506.57894736842098</v>
      </c>
    </row>
    <row r="2384" spans="2:23" x14ac:dyDescent="0.2">
      <c r="D2384" s="59"/>
      <c r="E2384" s="5" t="s">
        <v>22</v>
      </c>
      <c r="F2384" s="51" t="s">
        <v>624</v>
      </c>
      <c r="G2384" s="4">
        <v>2</v>
      </c>
      <c r="H2384" s="10">
        <v>100</v>
      </c>
      <c r="I2384" s="1">
        <v>50</v>
      </c>
      <c r="J2384" s="1">
        <v>50</v>
      </c>
      <c r="K2384" s="1">
        <v>50</v>
      </c>
      <c r="L2384" s="1">
        <v>50</v>
      </c>
      <c r="M2384" s="2" t="s">
        <v>160</v>
      </c>
      <c r="N2384" s="2" t="s">
        <v>160</v>
      </c>
      <c r="O2384" s="2" t="s">
        <v>160</v>
      </c>
      <c r="P2384" s="1">
        <v>50</v>
      </c>
      <c r="Q2384" s="2" t="s">
        <v>160</v>
      </c>
      <c r="R2384" s="2" t="s">
        <v>160</v>
      </c>
      <c r="S2384" s="2" t="s">
        <v>160</v>
      </c>
      <c r="T2384" s="2" t="s">
        <v>160</v>
      </c>
      <c r="U2384" s="2" t="s">
        <v>160</v>
      </c>
      <c r="V2384" s="1">
        <v>100</v>
      </c>
      <c r="W2384" s="8">
        <v>350</v>
      </c>
    </row>
    <row r="2385" spans="4:23" x14ac:dyDescent="0.2">
      <c r="D2385" s="59"/>
      <c r="E2385" s="5" t="s">
        <v>23</v>
      </c>
      <c r="F2385" s="51" t="s">
        <v>624</v>
      </c>
      <c r="G2385" s="4">
        <v>3</v>
      </c>
      <c r="H2385" s="10">
        <v>33.333333333333002</v>
      </c>
      <c r="I2385" s="1">
        <v>66.666666666666998</v>
      </c>
      <c r="J2385" s="1">
        <v>33.333333333333002</v>
      </c>
      <c r="K2385" s="1">
        <v>33.333333333333002</v>
      </c>
      <c r="L2385" s="1">
        <v>33.333333333333002</v>
      </c>
      <c r="M2385" s="1">
        <v>33.333333333333002</v>
      </c>
      <c r="N2385" s="2" t="s">
        <v>160</v>
      </c>
      <c r="O2385" s="2" t="s">
        <v>160</v>
      </c>
      <c r="P2385" s="1">
        <v>66.666666666666998</v>
      </c>
      <c r="Q2385" s="1">
        <v>33.333333333333002</v>
      </c>
      <c r="R2385" s="2" t="s">
        <v>160</v>
      </c>
      <c r="S2385" s="1">
        <v>33.333333333333002</v>
      </c>
      <c r="T2385" s="2" t="s">
        <v>160</v>
      </c>
      <c r="U2385" s="2" t="s">
        <v>160</v>
      </c>
      <c r="V2385" s="1">
        <v>100</v>
      </c>
      <c r="W2385" s="8">
        <v>366.66666666666703</v>
      </c>
    </row>
    <row r="2386" spans="4:23" x14ac:dyDescent="0.2">
      <c r="D2386" s="58" t="s">
        <v>24</v>
      </c>
      <c r="E2386" s="7" t="s">
        <v>25</v>
      </c>
      <c r="F2386" s="50" t="s">
        <v>623</v>
      </c>
      <c r="G2386" s="6">
        <v>765</v>
      </c>
      <c r="H2386" s="14">
        <v>100</v>
      </c>
      <c r="I2386" s="3">
        <v>82.875816993463999</v>
      </c>
      <c r="J2386" s="3">
        <v>73.725490196077999</v>
      </c>
      <c r="K2386" s="3">
        <v>50.849673202613999</v>
      </c>
      <c r="L2386" s="3">
        <v>71.633986928105003</v>
      </c>
      <c r="M2386" s="3">
        <v>27.97385620915</v>
      </c>
      <c r="N2386" s="3">
        <v>64.183006535947996</v>
      </c>
      <c r="O2386" s="3">
        <v>36.732026143791003</v>
      </c>
      <c r="P2386" s="3">
        <v>80.522875816992993</v>
      </c>
      <c r="Q2386" s="3">
        <v>55.947712418301002</v>
      </c>
      <c r="R2386" s="3">
        <v>14.379084967320001</v>
      </c>
      <c r="S2386" s="3">
        <v>1.6993464052289999</v>
      </c>
      <c r="T2386" s="9" t="s">
        <v>160</v>
      </c>
      <c r="U2386" s="9" t="s">
        <v>160</v>
      </c>
      <c r="V2386" s="3">
        <v>100</v>
      </c>
      <c r="W2386" s="13">
        <v>660.52287581699295</v>
      </c>
    </row>
    <row r="2387" spans="4:23" x14ac:dyDescent="0.2">
      <c r="D2387" s="59"/>
      <c r="E2387" s="5" t="s">
        <v>26</v>
      </c>
      <c r="F2387" s="51" t="s">
        <v>623</v>
      </c>
      <c r="G2387" s="4">
        <v>796</v>
      </c>
      <c r="H2387" s="10">
        <v>79.648241206029994</v>
      </c>
      <c r="I2387" s="1">
        <v>100</v>
      </c>
      <c r="J2387" s="1">
        <v>75.125628140703995</v>
      </c>
      <c r="K2387" s="1">
        <v>49.874371859295998</v>
      </c>
      <c r="L2387" s="1">
        <v>71.608040201004997</v>
      </c>
      <c r="M2387" s="1">
        <v>26.507537688442</v>
      </c>
      <c r="N2387" s="1">
        <v>64.321608040200999</v>
      </c>
      <c r="O2387" s="1">
        <v>37.939698492462</v>
      </c>
      <c r="P2387" s="1">
        <v>79.899497487437003</v>
      </c>
      <c r="Q2387" s="1">
        <v>56.281407035176002</v>
      </c>
      <c r="R2387" s="1">
        <v>14.949748743719001</v>
      </c>
      <c r="S2387" s="1">
        <v>1.6331658291460001</v>
      </c>
      <c r="T2387" s="2" t="s">
        <v>160</v>
      </c>
      <c r="U2387" s="2" t="s">
        <v>160</v>
      </c>
      <c r="V2387" s="1">
        <v>100</v>
      </c>
      <c r="W2387" s="8">
        <v>657.78894472361799</v>
      </c>
    </row>
    <row r="2388" spans="4:23" ht="26" x14ac:dyDescent="0.2">
      <c r="D2388" s="59"/>
      <c r="E2388" s="5" t="s">
        <v>27</v>
      </c>
      <c r="F2388" s="51" t="s">
        <v>623</v>
      </c>
      <c r="G2388" s="4">
        <v>683</v>
      </c>
      <c r="H2388" s="10">
        <v>82.576866764274996</v>
      </c>
      <c r="I2388" s="1">
        <v>87.554904831624995</v>
      </c>
      <c r="J2388" s="1">
        <v>100</v>
      </c>
      <c r="K2388" s="1">
        <v>55.783308931185999</v>
      </c>
      <c r="L2388" s="1">
        <v>74.377745241580996</v>
      </c>
      <c r="M2388" s="1">
        <v>27.818448023426001</v>
      </c>
      <c r="N2388" s="1">
        <v>66.325036603220994</v>
      </c>
      <c r="O2388" s="1">
        <v>40.849194729136002</v>
      </c>
      <c r="P2388" s="1">
        <v>82.137628111273997</v>
      </c>
      <c r="Q2388" s="1">
        <v>59.736456808199002</v>
      </c>
      <c r="R2388" s="1">
        <v>16.105417276720001</v>
      </c>
      <c r="S2388" s="1">
        <v>1.756954612006</v>
      </c>
      <c r="T2388" s="2" t="s">
        <v>160</v>
      </c>
      <c r="U2388" s="2" t="s">
        <v>160</v>
      </c>
      <c r="V2388" s="1">
        <v>100</v>
      </c>
      <c r="W2388" s="8">
        <v>695.02196193265002</v>
      </c>
    </row>
    <row r="2389" spans="4:23" x14ac:dyDescent="0.2">
      <c r="D2389" s="59"/>
      <c r="E2389" s="5" t="s">
        <v>28</v>
      </c>
      <c r="F2389" s="51" t="s">
        <v>623</v>
      </c>
      <c r="G2389" s="4">
        <v>438</v>
      </c>
      <c r="H2389" s="10">
        <v>88.812785388128006</v>
      </c>
      <c r="I2389" s="1">
        <v>90.639269406392998</v>
      </c>
      <c r="J2389" s="1">
        <v>86.986301369863</v>
      </c>
      <c r="K2389" s="1">
        <v>100</v>
      </c>
      <c r="L2389" s="1">
        <v>77.625570776255998</v>
      </c>
      <c r="M2389" s="1">
        <v>34.246575342466002</v>
      </c>
      <c r="N2389" s="1">
        <v>70.776255707762999</v>
      </c>
      <c r="O2389" s="1">
        <v>43.378995433790003</v>
      </c>
      <c r="P2389" s="1">
        <v>86.073059360730994</v>
      </c>
      <c r="Q2389" s="1">
        <v>60.958904109589</v>
      </c>
      <c r="R2389" s="1">
        <v>17.579908675799</v>
      </c>
      <c r="S2389" s="1">
        <v>1.5981735159820001</v>
      </c>
      <c r="T2389" s="2" t="s">
        <v>160</v>
      </c>
      <c r="U2389" s="2" t="s">
        <v>160</v>
      </c>
      <c r="V2389" s="1">
        <v>100</v>
      </c>
      <c r="W2389" s="8">
        <v>758.67579908675805</v>
      </c>
    </row>
    <row r="2390" spans="4:23" ht="26" x14ac:dyDescent="0.2">
      <c r="D2390" s="59"/>
      <c r="E2390" s="5" t="s">
        <v>29</v>
      </c>
      <c r="F2390" s="51" t="s">
        <v>623</v>
      </c>
      <c r="G2390" s="4">
        <v>680</v>
      </c>
      <c r="H2390" s="10">
        <v>80.588235294117993</v>
      </c>
      <c r="I2390" s="1">
        <v>83.823529411764994</v>
      </c>
      <c r="J2390" s="1">
        <v>74.705882352941003</v>
      </c>
      <c r="K2390" s="1">
        <v>50</v>
      </c>
      <c r="L2390" s="1">
        <v>100</v>
      </c>
      <c r="M2390" s="1">
        <v>28.235294117647001</v>
      </c>
      <c r="N2390" s="1">
        <v>64.558823529411995</v>
      </c>
      <c r="O2390" s="1">
        <v>40.147058823529001</v>
      </c>
      <c r="P2390" s="1">
        <v>78.970588235294002</v>
      </c>
      <c r="Q2390" s="1">
        <v>57.058823529412003</v>
      </c>
      <c r="R2390" s="1">
        <v>16.323529411765001</v>
      </c>
      <c r="S2390" s="1">
        <v>1.617647058824</v>
      </c>
      <c r="T2390" s="2" t="s">
        <v>160</v>
      </c>
      <c r="U2390" s="2" t="s">
        <v>160</v>
      </c>
      <c r="V2390" s="1">
        <v>100</v>
      </c>
      <c r="W2390" s="8">
        <v>676.02941176470597</v>
      </c>
    </row>
    <row r="2391" spans="4:23" x14ac:dyDescent="0.2">
      <c r="D2391" s="59"/>
      <c r="E2391" s="5" t="s">
        <v>30</v>
      </c>
      <c r="F2391" s="51" t="s">
        <v>623</v>
      </c>
      <c r="G2391" s="4">
        <v>242</v>
      </c>
      <c r="H2391" s="10">
        <v>88.429752066115995</v>
      </c>
      <c r="I2391" s="1">
        <v>87.190082644628006</v>
      </c>
      <c r="J2391" s="1">
        <v>78.512396694214999</v>
      </c>
      <c r="K2391" s="1">
        <v>61.983471074379999</v>
      </c>
      <c r="L2391" s="1">
        <v>79.338842975207001</v>
      </c>
      <c r="M2391" s="1">
        <v>100</v>
      </c>
      <c r="N2391" s="1">
        <v>71.074380165289</v>
      </c>
      <c r="O2391" s="1">
        <v>45.041322314049999</v>
      </c>
      <c r="P2391" s="1">
        <v>84.710743801652995</v>
      </c>
      <c r="Q2391" s="1">
        <v>61.157024793387997</v>
      </c>
      <c r="R2391" s="1">
        <v>23.140495867769001</v>
      </c>
      <c r="S2391" s="1">
        <v>1.239669421488</v>
      </c>
      <c r="T2391" s="2" t="s">
        <v>160</v>
      </c>
      <c r="U2391" s="2" t="s">
        <v>160</v>
      </c>
      <c r="V2391" s="1">
        <v>100</v>
      </c>
      <c r="W2391" s="8">
        <v>781.81818181818198</v>
      </c>
    </row>
    <row r="2392" spans="4:23" x14ac:dyDescent="0.2">
      <c r="D2392" s="59"/>
      <c r="E2392" s="5" t="s">
        <v>31</v>
      </c>
      <c r="F2392" s="51" t="s">
        <v>623</v>
      </c>
      <c r="G2392" s="4">
        <v>609</v>
      </c>
      <c r="H2392" s="10">
        <v>80.623973727421998</v>
      </c>
      <c r="I2392" s="1">
        <v>84.072249589490994</v>
      </c>
      <c r="J2392" s="1">
        <v>74.384236453202007</v>
      </c>
      <c r="K2392" s="1">
        <v>50.903119868636999</v>
      </c>
      <c r="L2392" s="1">
        <v>72.085385878489006</v>
      </c>
      <c r="M2392" s="1">
        <v>28.243021346470002</v>
      </c>
      <c r="N2392" s="1">
        <v>100</v>
      </c>
      <c r="O2392" s="1">
        <v>44.334975369458</v>
      </c>
      <c r="P2392" s="1">
        <v>83.251231527094006</v>
      </c>
      <c r="Q2392" s="1">
        <v>61.576354679803003</v>
      </c>
      <c r="R2392" s="1">
        <v>17.569786535304001</v>
      </c>
      <c r="S2392" s="1">
        <v>1.806239737274</v>
      </c>
      <c r="T2392" s="2" t="s">
        <v>160</v>
      </c>
      <c r="U2392" s="2" t="s">
        <v>160</v>
      </c>
      <c r="V2392" s="1">
        <v>100</v>
      </c>
      <c r="W2392" s="8">
        <v>698.85057471264395</v>
      </c>
    </row>
    <row r="2393" spans="4:23" x14ac:dyDescent="0.2">
      <c r="D2393" s="59"/>
      <c r="E2393" s="5" t="s">
        <v>32</v>
      </c>
      <c r="F2393" s="51" t="s">
        <v>623</v>
      </c>
      <c r="G2393" s="4">
        <v>343</v>
      </c>
      <c r="H2393" s="10">
        <v>81.924198250729006</v>
      </c>
      <c r="I2393" s="1">
        <v>88.046647230321</v>
      </c>
      <c r="J2393" s="1">
        <v>81.341107871719998</v>
      </c>
      <c r="K2393" s="1">
        <v>55.393586005830997</v>
      </c>
      <c r="L2393" s="1">
        <v>79.591836734693999</v>
      </c>
      <c r="M2393" s="1">
        <v>31.778425655976999</v>
      </c>
      <c r="N2393" s="1">
        <v>78.717201166180999</v>
      </c>
      <c r="O2393" s="1">
        <v>100</v>
      </c>
      <c r="P2393" s="1">
        <v>87.172011661808</v>
      </c>
      <c r="Q2393" s="1">
        <v>71.137026239066998</v>
      </c>
      <c r="R2393" s="1">
        <v>22.740524781341001</v>
      </c>
      <c r="S2393" s="1">
        <v>1.4577259475219999</v>
      </c>
      <c r="T2393" s="2" t="s">
        <v>160</v>
      </c>
      <c r="U2393" s="2" t="s">
        <v>160</v>
      </c>
      <c r="V2393" s="1">
        <v>100</v>
      </c>
      <c r="W2393" s="8">
        <v>779.30029154519002</v>
      </c>
    </row>
    <row r="2394" spans="4:23" x14ac:dyDescent="0.2">
      <c r="D2394" s="59"/>
      <c r="E2394" s="5" t="s">
        <v>33</v>
      </c>
      <c r="F2394" s="51" t="s">
        <v>623</v>
      </c>
      <c r="G2394" s="4">
        <v>754</v>
      </c>
      <c r="H2394" s="10">
        <v>81.697612732094996</v>
      </c>
      <c r="I2394" s="1">
        <v>84.350132625995002</v>
      </c>
      <c r="J2394" s="1">
        <v>74.403183023872998</v>
      </c>
      <c r="K2394" s="1">
        <v>50</v>
      </c>
      <c r="L2394" s="1">
        <v>71.220159151193997</v>
      </c>
      <c r="M2394" s="1">
        <v>27.188328912467</v>
      </c>
      <c r="N2394" s="1">
        <v>67.241379310344996</v>
      </c>
      <c r="O2394" s="1">
        <v>39.655172413792997</v>
      </c>
      <c r="P2394" s="1">
        <v>100</v>
      </c>
      <c r="Q2394" s="1">
        <v>60.212201591511999</v>
      </c>
      <c r="R2394" s="1">
        <v>15.915119363395</v>
      </c>
      <c r="S2394" s="1">
        <v>2.1220159151189999</v>
      </c>
      <c r="T2394" s="2" t="s">
        <v>160</v>
      </c>
      <c r="U2394" s="2" t="s">
        <v>160</v>
      </c>
      <c r="V2394" s="1">
        <v>100</v>
      </c>
      <c r="W2394" s="8">
        <v>674.00530503978803</v>
      </c>
    </row>
    <row r="2395" spans="4:23" x14ac:dyDescent="0.2">
      <c r="D2395" s="59"/>
      <c r="E2395" s="5" t="s">
        <v>34</v>
      </c>
      <c r="F2395" s="51" t="s">
        <v>623</v>
      </c>
      <c r="G2395" s="4">
        <v>525</v>
      </c>
      <c r="H2395" s="10">
        <v>81.523809523810002</v>
      </c>
      <c r="I2395" s="1">
        <v>85.333333333333002</v>
      </c>
      <c r="J2395" s="1">
        <v>77.714285714286007</v>
      </c>
      <c r="K2395" s="1">
        <v>50.857142857143003</v>
      </c>
      <c r="L2395" s="1">
        <v>73.904761904761997</v>
      </c>
      <c r="M2395" s="1">
        <v>28.190476190476002</v>
      </c>
      <c r="N2395" s="1">
        <v>71.428571428571004</v>
      </c>
      <c r="O2395" s="1">
        <v>46.476190476189998</v>
      </c>
      <c r="P2395" s="1">
        <v>86.476190476189998</v>
      </c>
      <c r="Q2395" s="1">
        <v>100</v>
      </c>
      <c r="R2395" s="1">
        <v>21.142857142857</v>
      </c>
      <c r="S2395" s="1">
        <v>1.9047619047619999</v>
      </c>
      <c r="T2395" s="2" t="s">
        <v>160</v>
      </c>
      <c r="U2395" s="2" t="s">
        <v>160</v>
      </c>
      <c r="V2395" s="1">
        <v>100</v>
      </c>
      <c r="W2395" s="8">
        <v>724.95238095238096</v>
      </c>
    </row>
    <row r="2396" spans="4:23" x14ac:dyDescent="0.2">
      <c r="D2396" s="59"/>
      <c r="E2396" s="5" t="s">
        <v>35</v>
      </c>
      <c r="F2396" s="51" t="s">
        <v>623</v>
      </c>
      <c r="G2396" s="4">
        <v>142</v>
      </c>
      <c r="H2396" s="10">
        <v>77.464788732393998</v>
      </c>
      <c r="I2396" s="1">
        <v>83.802816901407994</v>
      </c>
      <c r="J2396" s="1">
        <v>77.464788732393998</v>
      </c>
      <c r="K2396" s="1">
        <v>54.225352112675999</v>
      </c>
      <c r="L2396" s="1">
        <v>78.169014084506998</v>
      </c>
      <c r="M2396" s="1">
        <v>39.436619718309998</v>
      </c>
      <c r="N2396" s="1">
        <v>75.352112676055995</v>
      </c>
      <c r="O2396" s="1">
        <v>54.929577464788998</v>
      </c>
      <c r="P2396" s="1">
        <v>84.507042253521007</v>
      </c>
      <c r="Q2396" s="1">
        <v>78.169014084506998</v>
      </c>
      <c r="R2396" s="1">
        <v>100</v>
      </c>
      <c r="S2396" s="1">
        <v>0.70422535211299997</v>
      </c>
      <c r="T2396" s="2" t="s">
        <v>160</v>
      </c>
      <c r="U2396" s="2" t="s">
        <v>160</v>
      </c>
      <c r="V2396" s="1">
        <v>100</v>
      </c>
      <c r="W2396" s="8">
        <v>804.22535211267598</v>
      </c>
    </row>
    <row r="2397" spans="4:23" x14ac:dyDescent="0.2">
      <c r="D2397" s="59"/>
      <c r="E2397" s="5" t="s">
        <v>36</v>
      </c>
      <c r="F2397" s="51" t="s">
        <v>624</v>
      </c>
      <c r="G2397" s="4">
        <v>18</v>
      </c>
      <c r="H2397" s="10">
        <v>72.222222222222001</v>
      </c>
      <c r="I2397" s="1">
        <v>72.222222222222001</v>
      </c>
      <c r="J2397" s="1">
        <v>66.666666666666998</v>
      </c>
      <c r="K2397" s="1">
        <v>38.888888888888999</v>
      </c>
      <c r="L2397" s="1">
        <v>61.111111111111001</v>
      </c>
      <c r="M2397" s="1">
        <v>16.666666666666998</v>
      </c>
      <c r="N2397" s="1">
        <v>61.111111111111001</v>
      </c>
      <c r="O2397" s="1">
        <v>27.777777777777999</v>
      </c>
      <c r="P2397" s="1">
        <v>88.888888888888999</v>
      </c>
      <c r="Q2397" s="1">
        <v>55.555555555555998</v>
      </c>
      <c r="R2397" s="1">
        <v>5.5555555555560003</v>
      </c>
      <c r="S2397" s="1">
        <v>100</v>
      </c>
      <c r="T2397" s="2" t="s">
        <v>160</v>
      </c>
      <c r="U2397" s="2" t="s">
        <v>160</v>
      </c>
      <c r="V2397" s="1">
        <v>100</v>
      </c>
      <c r="W2397" s="8">
        <v>666.66666666666697</v>
      </c>
    </row>
    <row r="2398" spans="4:23" x14ac:dyDescent="0.2">
      <c r="D2398" s="59"/>
      <c r="E2398" s="5" t="s">
        <v>37</v>
      </c>
      <c r="F2398" s="51" t="s">
        <v>624</v>
      </c>
      <c r="G2398" s="4">
        <v>39</v>
      </c>
      <c r="H2398" s="17" t="s">
        <v>160</v>
      </c>
      <c r="I2398" s="2" t="s">
        <v>160</v>
      </c>
      <c r="J2398" s="2" t="s">
        <v>160</v>
      </c>
      <c r="K2398" s="2" t="s">
        <v>160</v>
      </c>
      <c r="L2398" s="2" t="s">
        <v>160</v>
      </c>
      <c r="M2398" s="2" t="s">
        <v>160</v>
      </c>
      <c r="N2398" s="2" t="s">
        <v>160</v>
      </c>
      <c r="O2398" s="2" t="s">
        <v>160</v>
      </c>
      <c r="P2398" s="2" t="s">
        <v>160</v>
      </c>
      <c r="Q2398" s="2" t="s">
        <v>160</v>
      </c>
      <c r="R2398" s="2" t="s">
        <v>160</v>
      </c>
      <c r="S2398" s="2" t="s">
        <v>160</v>
      </c>
      <c r="T2398" s="1">
        <v>100</v>
      </c>
      <c r="U2398" s="2" t="s">
        <v>160</v>
      </c>
      <c r="V2398" s="2" t="s">
        <v>160</v>
      </c>
      <c r="W2398" s="8">
        <v>100</v>
      </c>
    </row>
    <row r="2399" spans="4:23" x14ac:dyDescent="0.2">
      <c r="D2399" s="59"/>
      <c r="E2399" s="5" t="s">
        <v>23</v>
      </c>
      <c r="F2399" s="51" t="s">
        <v>624</v>
      </c>
      <c r="G2399" s="4">
        <v>4</v>
      </c>
      <c r="H2399" s="17" t="s">
        <v>160</v>
      </c>
      <c r="I2399" s="2" t="s">
        <v>160</v>
      </c>
      <c r="J2399" s="2" t="s">
        <v>160</v>
      </c>
      <c r="K2399" s="2" t="s">
        <v>160</v>
      </c>
      <c r="L2399" s="2" t="s">
        <v>160</v>
      </c>
      <c r="M2399" s="2" t="s">
        <v>160</v>
      </c>
      <c r="N2399" s="2" t="s">
        <v>160</v>
      </c>
      <c r="O2399" s="2" t="s">
        <v>160</v>
      </c>
      <c r="P2399" s="2" t="s">
        <v>160</v>
      </c>
      <c r="Q2399" s="2" t="s">
        <v>160</v>
      </c>
      <c r="R2399" s="2" t="s">
        <v>160</v>
      </c>
      <c r="S2399" s="2" t="s">
        <v>160</v>
      </c>
      <c r="T2399" s="2" t="s">
        <v>160</v>
      </c>
      <c r="U2399" s="1">
        <v>100</v>
      </c>
      <c r="V2399" s="2" t="s">
        <v>160</v>
      </c>
      <c r="W2399" s="8">
        <v>100</v>
      </c>
    </row>
    <row r="2400" spans="4:23" ht="26" x14ac:dyDescent="0.2">
      <c r="D2400" s="59"/>
      <c r="E2400" s="5" t="s">
        <v>38</v>
      </c>
      <c r="F2400" s="51" t="s">
        <v>623</v>
      </c>
      <c r="G2400" s="4">
        <v>1000</v>
      </c>
      <c r="H2400" s="10">
        <v>76.5</v>
      </c>
      <c r="I2400" s="1">
        <v>79.599999999999994</v>
      </c>
      <c r="J2400" s="1">
        <v>68.3</v>
      </c>
      <c r="K2400" s="1">
        <v>43.8</v>
      </c>
      <c r="L2400" s="1">
        <v>68</v>
      </c>
      <c r="M2400" s="1">
        <v>24.2</v>
      </c>
      <c r="N2400" s="1">
        <v>60.9</v>
      </c>
      <c r="O2400" s="1">
        <v>34.299999999999997</v>
      </c>
      <c r="P2400" s="1">
        <v>75.400000000000006</v>
      </c>
      <c r="Q2400" s="1">
        <v>52.5</v>
      </c>
      <c r="R2400" s="1">
        <v>14.2</v>
      </c>
      <c r="S2400" s="1">
        <v>1.8</v>
      </c>
      <c r="T2400" s="2" t="s">
        <v>160</v>
      </c>
      <c r="U2400" s="2" t="s">
        <v>160</v>
      </c>
      <c r="V2400" s="1">
        <v>100</v>
      </c>
      <c r="W2400" s="8">
        <v>599.5</v>
      </c>
    </row>
    <row r="2401" spans="4:23" ht="26" x14ac:dyDescent="0.2">
      <c r="D2401" s="58" t="s">
        <v>39</v>
      </c>
      <c r="E2401" s="7" t="s">
        <v>40</v>
      </c>
      <c r="F2401" s="50" t="s">
        <v>624</v>
      </c>
      <c r="G2401" s="6">
        <v>4</v>
      </c>
      <c r="H2401" s="14">
        <v>75</v>
      </c>
      <c r="I2401" s="3">
        <v>100</v>
      </c>
      <c r="J2401" s="3">
        <v>75</v>
      </c>
      <c r="K2401" s="3">
        <v>25</v>
      </c>
      <c r="L2401" s="3">
        <v>75</v>
      </c>
      <c r="M2401" s="3">
        <v>25</v>
      </c>
      <c r="N2401" s="3">
        <v>75</v>
      </c>
      <c r="O2401" s="3">
        <v>50</v>
      </c>
      <c r="P2401" s="3">
        <v>75</v>
      </c>
      <c r="Q2401" s="3">
        <v>25</v>
      </c>
      <c r="R2401" s="9" t="s">
        <v>160</v>
      </c>
      <c r="S2401" s="9" t="s">
        <v>160</v>
      </c>
      <c r="T2401" s="9" t="s">
        <v>160</v>
      </c>
      <c r="U2401" s="9" t="s">
        <v>160</v>
      </c>
      <c r="V2401" s="3">
        <v>100</v>
      </c>
      <c r="W2401" s="13">
        <v>600</v>
      </c>
    </row>
    <row r="2402" spans="4:23" ht="26" x14ac:dyDescent="0.2">
      <c r="D2402" s="59"/>
      <c r="E2402" s="5" t="s">
        <v>41</v>
      </c>
      <c r="F2402" s="51" t="s">
        <v>624</v>
      </c>
      <c r="G2402" s="4">
        <v>45</v>
      </c>
      <c r="H2402" s="10">
        <v>71.111111111111001</v>
      </c>
      <c r="I2402" s="1">
        <v>75.555555555555998</v>
      </c>
      <c r="J2402" s="1">
        <v>48.888888888888999</v>
      </c>
      <c r="K2402" s="1">
        <v>40</v>
      </c>
      <c r="L2402" s="1">
        <v>40</v>
      </c>
      <c r="M2402" s="1">
        <v>13.333333333333</v>
      </c>
      <c r="N2402" s="1">
        <v>37.777777777777999</v>
      </c>
      <c r="O2402" s="1">
        <v>17.777777777777999</v>
      </c>
      <c r="P2402" s="1">
        <v>60</v>
      </c>
      <c r="Q2402" s="1">
        <v>37.777777777777999</v>
      </c>
      <c r="R2402" s="1">
        <v>15.555555555555999</v>
      </c>
      <c r="S2402" s="1">
        <v>4.4444444444439997</v>
      </c>
      <c r="T2402" s="1">
        <v>8.8888888888889994</v>
      </c>
      <c r="U2402" s="2" t="s">
        <v>160</v>
      </c>
      <c r="V2402" s="1">
        <v>91.111111111111001</v>
      </c>
      <c r="W2402" s="8">
        <v>471.11111111111097</v>
      </c>
    </row>
    <row r="2403" spans="4:23" ht="26" x14ac:dyDescent="0.2">
      <c r="D2403" s="59"/>
      <c r="E2403" s="5" t="s">
        <v>42</v>
      </c>
      <c r="F2403" s="51" t="s">
        <v>623</v>
      </c>
      <c r="G2403" s="4">
        <v>275</v>
      </c>
      <c r="H2403" s="10">
        <v>70.545454545455001</v>
      </c>
      <c r="I2403" s="1">
        <v>74.909090909091006</v>
      </c>
      <c r="J2403" s="1">
        <v>64.727272727273004</v>
      </c>
      <c r="K2403" s="1">
        <v>39.272727272727003</v>
      </c>
      <c r="L2403" s="1">
        <v>60.727272727272997</v>
      </c>
      <c r="M2403" s="1">
        <v>23.272727272727</v>
      </c>
      <c r="N2403" s="1">
        <v>53.454545454544999</v>
      </c>
      <c r="O2403" s="1">
        <v>28.363636363636001</v>
      </c>
      <c r="P2403" s="1">
        <v>70.909090909091006</v>
      </c>
      <c r="Q2403" s="1">
        <v>44.363636363635997</v>
      </c>
      <c r="R2403" s="1">
        <v>12.727272727273</v>
      </c>
      <c r="S2403" s="1">
        <v>1.818181818182</v>
      </c>
      <c r="T2403" s="1">
        <v>4.7272727272730002</v>
      </c>
      <c r="U2403" s="1">
        <v>0.36363636363599999</v>
      </c>
      <c r="V2403" s="1">
        <v>94.909090909091006</v>
      </c>
      <c r="W2403" s="8">
        <v>550.18181818181802</v>
      </c>
    </row>
    <row r="2404" spans="4:23" ht="26" x14ac:dyDescent="0.2">
      <c r="D2404" s="59"/>
      <c r="E2404" s="5" t="s">
        <v>43</v>
      </c>
      <c r="F2404" s="51" t="s">
        <v>623</v>
      </c>
      <c r="G2404" s="4">
        <v>245</v>
      </c>
      <c r="H2404" s="10">
        <v>75.918367346938993</v>
      </c>
      <c r="I2404" s="1">
        <v>77.551020408162998</v>
      </c>
      <c r="J2404" s="1">
        <v>65.714285714286007</v>
      </c>
      <c r="K2404" s="1">
        <v>43.673469387754999</v>
      </c>
      <c r="L2404" s="1">
        <v>64.897959183672995</v>
      </c>
      <c r="M2404" s="1">
        <v>28.163265306122</v>
      </c>
      <c r="N2404" s="1">
        <v>60.816326530612002</v>
      </c>
      <c r="O2404" s="1">
        <v>30.612244897958998</v>
      </c>
      <c r="P2404" s="1">
        <v>70.612244897959002</v>
      </c>
      <c r="Q2404" s="1">
        <v>48.571428571429003</v>
      </c>
      <c r="R2404" s="1">
        <v>11.428571428571001</v>
      </c>
      <c r="S2404" s="1">
        <v>1.632653061224</v>
      </c>
      <c r="T2404" s="1">
        <v>2.8571428571430002</v>
      </c>
      <c r="U2404" s="2" t="s">
        <v>160</v>
      </c>
      <c r="V2404" s="1">
        <v>97.142857142856997</v>
      </c>
      <c r="W2404" s="8">
        <v>582.44897959183697</v>
      </c>
    </row>
    <row r="2405" spans="4:23" ht="26" x14ac:dyDescent="0.2">
      <c r="D2405" s="59"/>
      <c r="E2405" s="5" t="s">
        <v>44</v>
      </c>
      <c r="F2405" s="51" t="s">
        <v>623</v>
      </c>
      <c r="G2405" s="4">
        <v>167</v>
      </c>
      <c r="H2405" s="10">
        <v>74.251497005988</v>
      </c>
      <c r="I2405" s="1">
        <v>76.047904191616993</v>
      </c>
      <c r="J2405" s="1">
        <v>65.868263473054</v>
      </c>
      <c r="K2405" s="1">
        <v>43.712574850298999</v>
      </c>
      <c r="L2405" s="1">
        <v>66.467065868263006</v>
      </c>
      <c r="M2405" s="1">
        <v>21.556886227545</v>
      </c>
      <c r="N2405" s="1">
        <v>56.88622754491</v>
      </c>
      <c r="O2405" s="1">
        <v>33.532934131737001</v>
      </c>
      <c r="P2405" s="1">
        <v>74.251497005988</v>
      </c>
      <c r="Q2405" s="1">
        <v>46.107784431138001</v>
      </c>
      <c r="R2405" s="1">
        <v>13.772455089819999</v>
      </c>
      <c r="S2405" s="1">
        <v>0.59880239521</v>
      </c>
      <c r="T2405" s="1">
        <v>4.1916167664669999</v>
      </c>
      <c r="U2405" s="1">
        <v>0.59880239521</v>
      </c>
      <c r="V2405" s="1">
        <v>95.209580838323006</v>
      </c>
      <c r="W2405" s="8">
        <v>577.84431137724596</v>
      </c>
    </row>
    <row r="2406" spans="4:23" ht="26" x14ac:dyDescent="0.2">
      <c r="D2406" s="59"/>
      <c r="E2406" s="5" t="s">
        <v>45</v>
      </c>
      <c r="F2406" s="51" t="s">
        <v>623</v>
      </c>
      <c r="G2406" s="4">
        <v>90</v>
      </c>
      <c r="H2406" s="10">
        <v>76.666666666666998</v>
      </c>
      <c r="I2406" s="1">
        <v>77.777777777777999</v>
      </c>
      <c r="J2406" s="1">
        <v>64.444444444444002</v>
      </c>
      <c r="K2406" s="1">
        <v>25.555555555556001</v>
      </c>
      <c r="L2406" s="1">
        <v>76.666666666666998</v>
      </c>
      <c r="M2406" s="1">
        <v>15.555555555555999</v>
      </c>
      <c r="N2406" s="1">
        <v>63.333333333333002</v>
      </c>
      <c r="O2406" s="1">
        <v>31.111111111111001</v>
      </c>
      <c r="P2406" s="1">
        <v>77.777777777777999</v>
      </c>
      <c r="Q2406" s="1">
        <v>64.444444444444002</v>
      </c>
      <c r="R2406" s="1">
        <v>7.7777777777779997</v>
      </c>
      <c r="S2406" s="1">
        <v>1.1111111111109999</v>
      </c>
      <c r="T2406" s="1">
        <v>1.1111111111109999</v>
      </c>
      <c r="U2406" s="1">
        <v>1.1111111111109999</v>
      </c>
      <c r="V2406" s="1">
        <v>97.777777777777999</v>
      </c>
      <c r="W2406" s="8">
        <v>584.444444444444</v>
      </c>
    </row>
    <row r="2407" spans="4:23" ht="26" x14ac:dyDescent="0.2">
      <c r="D2407" s="59"/>
      <c r="E2407" s="5" t="s">
        <v>46</v>
      </c>
      <c r="F2407" s="51" t="s">
        <v>624</v>
      </c>
      <c r="G2407" s="4">
        <v>46</v>
      </c>
      <c r="H2407" s="10">
        <v>73.913043478261002</v>
      </c>
      <c r="I2407" s="1">
        <v>86.956521739129997</v>
      </c>
      <c r="J2407" s="1">
        <v>69.565217391304003</v>
      </c>
      <c r="K2407" s="1">
        <v>50</v>
      </c>
      <c r="L2407" s="1">
        <v>82.608695652174006</v>
      </c>
      <c r="M2407" s="1">
        <v>21.739130434783</v>
      </c>
      <c r="N2407" s="1">
        <v>69.565217391304003</v>
      </c>
      <c r="O2407" s="1">
        <v>34.782608695652002</v>
      </c>
      <c r="P2407" s="1">
        <v>73.913043478261002</v>
      </c>
      <c r="Q2407" s="1">
        <v>63.043478260870003</v>
      </c>
      <c r="R2407" s="1">
        <v>17.391304347826001</v>
      </c>
      <c r="S2407" s="1">
        <v>2.1739130434780001</v>
      </c>
      <c r="T2407" s="1">
        <v>2.1739130434780001</v>
      </c>
      <c r="U2407" s="2" t="s">
        <v>160</v>
      </c>
      <c r="V2407" s="1">
        <v>97.826086956522005</v>
      </c>
      <c r="W2407" s="8">
        <v>647.82608695652198</v>
      </c>
    </row>
    <row r="2408" spans="4:23" ht="26" x14ac:dyDescent="0.2">
      <c r="D2408" s="59"/>
      <c r="E2408" s="5" t="s">
        <v>47</v>
      </c>
      <c r="F2408" s="51" t="s">
        <v>623</v>
      </c>
      <c r="G2408" s="4">
        <v>68</v>
      </c>
      <c r="H2408" s="10">
        <v>73.529411764705998</v>
      </c>
      <c r="I2408" s="1">
        <v>73.529411764705998</v>
      </c>
      <c r="J2408" s="1">
        <v>75</v>
      </c>
      <c r="K2408" s="1">
        <v>54.411764705882</v>
      </c>
      <c r="L2408" s="1">
        <v>72.058823529411995</v>
      </c>
      <c r="M2408" s="1">
        <v>42.647058823529001</v>
      </c>
      <c r="N2408" s="1">
        <v>76.470588235294002</v>
      </c>
      <c r="O2408" s="1">
        <v>63.235294117647001</v>
      </c>
      <c r="P2408" s="1">
        <v>83.823529411764994</v>
      </c>
      <c r="Q2408" s="1">
        <v>70.588235294117993</v>
      </c>
      <c r="R2408" s="1">
        <v>25</v>
      </c>
      <c r="S2408" s="1">
        <v>2.9411764705880001</v>
      </c>
      <c r="T2408" s="1">
        <v>2.9411764705880001</v>
      </c>
      <c r="U2408" s="2" t="s">
        <v>160</v>
      </c>
      <c r="V2408" s="1">
        <v>97.058823529411995</v>
      </c>
      <c r="W2408" s="8">
        <v>716.17647058823502</v>
      </c>
    </row>
    <row r="2409" spans="4:23" x14ac:dyDescent="0.2">
      <c r="D2409" s="59"/>
      <c r="E2409" s="5" t="s">
        <v>48</v>
      </c>
      <c r="F2409" s="51" t="s">
        <v>624</v>
      </c>
      <c r="G2409" s="4">
        <v>4</v>
      </c>
      <c r="H2409" s="10">
        <v>50</v>
      </c>
      <c r="I2409" s="1">
        <v>100</v>
      </c>
      <c r="J2409" s="1">
        <v>50</v>
      </c>
      <c r="K2409" s="2" t="s">
        <v>160</v>
      </c>
      <c r="L2409" s="1">
        <v>25</v>
      </c>
      <c r="M2409" s="2" t="s">
        <v>160</v>
      </c>
      <c r="N2409" s="1">
        <v>75</v>
      </c>
      <c r="O2409" s="1">
        <v>25</v>
      </c>
      <c r="P2409" s="1">
        <v>25</v>
      </c>
      <c r="Q2409" s="1">
        <v>25</v>
      </c>
      <c r="R2409" s="2" t="s">
        <v>160</v>
      </c>
      <c r="S2409" s="2" t="s">
        <v>160</v>
      </c>
      <c r="T2409" s="2" t="s">
        <v>160</v>
      </c>
      <c r="U2409" s="2" t="s">
        <v>160</v>
      </c>
      <c r="V2409" s="1">
        <v>100</v>
      </c>
      <c r="W2409" s="8">
        <v>375</v>
      </c>
    </row>
    <row r="2410" spans="4:23" x14ac:dyDescent="0.2">
      <c r="D2410" s="59"/>
      <c r="E2410" s="5" t="s">
        <v>23</v>
      </c>
      <c r="F2410" s="51" t="s">
        <v>623</v>
      </c>
      <c r="G2410" s="4">
        <v>99</v>
      </c>
      <c r="H2410" s="10">
        <v>71.717171717171993</v>
      </c>
      <c r="I2410" s="1">
        <v>71.717171717171993</v>
      </c>
      <c r="J2410" s="1">
        <v>66.666666666666998</v>
      </c>
      <c r="K2410" s="1">
        <v>48.484848484848001</v>
      </c>
      <c r="L2410" s="1">
        <v>65.656565656566002</v>
      </c>
      <c r="M2410" s="1">
        <v>13.131313131313</v>
      </c>
      <c r="N2410" s="1">
        <v>54.545454545455001</v>
      </c>
      <c r="O2410" s="1">
        <v>36.363636363635997</v>
      </c>
      <c r="P2410" s="1">
        <v>70.707070707070997</v>
      </c>
      <c r="Q2410" s="1">
        <v>53.535353535353998</v>
      </c>
      <c r="R2410" s="1">
        <v>17.171717171716999</v>
      </c>
      <c r="S2410" s="1">
        <v>2.0202020202019999</v>
      </c>
      <c r="T2410" s="1">
        <v>4.0404040404039998</v>
      </c>
      <c r="U2410" s="1">
        <v>1.010101010101</v>
      </c>
      <c r="V2410" s="1">
        <v>94.949494949495005</v>
      </c>
      <c r="W2410" s="8">
        <v>576.76767676767702</v>
      </c>
    </row>
    <row r="2411" spans="4:23" x14ac:dyDescent="0.2">
      <c r="D2411" s="58" t="s">
        <v>49</v>
      </c>
      <c r="E2411" s="7" t="s">
        <v>50</v>
      </c>
      <c r="F2411" s="50" t="s">
        <v>624</v>
      </c>
      <c r="G2411" s="6">
        <v>39</v>
      </c>
      <c r="H2411" s="14">
        <v>64.102564102564003</v>
      </c>
      <c r="I2411" s="3">
        <v>79.487179487179006</v>
      </c>
      <c r="J2411" s="3">
        <v>53.846153846154003</v>
      </c>
      <c r="K2411" s="3">
        <v>41.025641025641001</v>
      </c>
      <c r="L2411" s="3">
        <v>46.153846153845997</v>
      </c>
      <c r="M2411" s="3">
        <v>10.25641025641</v>
      </c>
      <c r="N2411" s="3">
        <v>38.461538461537998</v>
      </c>
      <c r="O2411" s="3">
        <v>15.384615384615</v>
      </c>
      <c r="P2411" s="3">
        <v>71.794871794871995</v>
      </c>
      <c r="Q2411" s="3">
        <v>43.589743589744003</v>
      </c>
      <c r="R2411" s="3">
        <v>20.512820512821001</v>
      </c>
      <c r="S2411" s="9" t="s">
        <v>160</v>
      </c>
      <c r="T2411" s="3">
        <v>5.1282051282049999</v>
      </c>
      <c r="U2411" s="9" t="s">
        <v>160</v>
      </c>
      <c r="V2411" s="3">
        <v>94.871794871795004</v>
      </c>
      <c r="W2411" s="13">
        <v>489.74358974359001</v>
      </c>
    </row>
    <row r="2412" spans="4:23" x14ac:dyDescent="0.2">
      <c r="D2412" s="59"/>
      <c r="E2412" s="5" t="s">
        <v>51</v>
      </c>
      <c r="F2412" s="51" t="s">
        <v>623</v>
      </c>
      <c r="G2412" s="4">
        <v>185</v>
      </c>
      <c r="H2412" s="10">
        <v>73.513513513513999</v>
      </c>
      <c r="I2412" s="1">
        <v>68.108108108107999</v>
      </c>
      <c r="J2412" s="1">
        <v>55.135135135135002</v>
      </c>
      <c r="K2412" s="1">
        <v>37.297297297297</v>
      </c>
      <c r="L2412" s="1">
        <v>62.702702702703</v>
      </c>
      <c r="M2412" s="1">
        <v>23.783783783783999</v>
      </c>
      <c r="N2412" s="1">
        <v>49.189189189189001</v>
      </c>
      <c r="O2412" s="1">
        <v>23.783783783783999</v>
      </c>
      <c r="P2412" s="1">
        <v>63.783783783784003</v>
      </c>
      <c r="Q2412" s="1">
        <v>38.378378378378002</v>
      </c>
      <c r="R2412" s="1">
        <v>10.810810810811001</v>
      </c>
      <c r="S2412" s="1">
        <v>3.783783783784</v>
      </c>
      <c r="T2412" s="1">
        <v>5.4054054054050003</v>
      </c>
      <c r="U2412" s="2" t="s">
        <v>160</v>
      </c>
      <c r="V2412" s="1">
        <v>94.594594594594994</v>
      </c>
      <c r="W2412" s="8">
        <v>515.67567567567596</v>
      </c>
    </row>
    <row r="2413" spans="4:23" x14ac:dyDescent="0.2">
      <c r="D2413" s="59"/>
      <c r="E2413" s="5" t="s">
        <v>52</v>
      </c>
      <c r="F2413" s="51" t="s">
        <v>623</v>
      </c>
      <c r="G2413" s="4">
        <v>324</v>
      </c>
      <c r="H2413" s="10">
        <v>71.604938271604993</v>
      </c>
      <c r="I2413" s="1">
        <v>76.234567901234996</v>
      </c>
      <c r="J2413" s="1">
        <v>61.728395061728001</v>
      </c>
      <c r="K2413" s="1">
        <v>41.049382716049003</v>
      </c>
      <c r="L2413" s="1">
        <v>64.197530864198001</v>
      </c>
      <c r="M2413" s="1">
        <v>21.604938271605</v>
      </c>
      <c r="N2413" s="1">
        <v>59.876543209876999</v>
      </c>
      <c r="O2413" s="1">
        <v>31.172839506172998</v>
      </c>
      <c r="P2413" s="1">
        <v>68.827160493826995</v>
      </c>
      <c r="Q2413" s="1">
        <v>48.765432098764997</v>
      </c>
      <c r="R2413" s="1">
        <v>10.802469135801999</v>
      </c>
      <c r="S2413" s="1">
        <v>0.61728395061700003</v>
      </c>
      <c r="T2413" s="1">
        <v>4.6296296296300001</v>
      </c>
      <c r="U2413" s="1">
        <v>0.61728395061700003</v>
      </c>
      <c r="V2413" s="1">
        <v>94.753086419753004</v>
      </c>
      <c r="W2413" s="8">
        <v>561.72839506172795</v>
      </c>
    </row>
    <row r="2414" spans="4:23" x14ac:dyDescent="0.2">
      <c r="D2414" s="59"/>
      <c r="E2414" s="5" t="s">
        <v>53</v>
      </c>
      <c r="F2414" s="51" t="s">
        <v>623</v>
      </c>
      <c r="G2414" s="4">
        <v>491</v>
      </c>
      <c r="H2414" s="10">
        <v>75.560081466395005</v>
      </c>
      <c r="I2414" s="1">
        <v>79.226069246435998</v>
      </c>
      <c r="J2414" s="1">
        <v>72.708757637475003</v>
      </c>
      <c r="K2414" s="1">
        <v>44.602851323829</v>
      </c>
      <c r="L2414" s="1">
        <v>68.635437881873997</v>
      </c>
      <c r="M2414" s="1">
        <v>25.050916496945</v>
      </c>
      <c r="N2414" s="1">
        <v>62.321792260692</v>
      </c>
      <c r="O2414" s="1">
        <v>38.696537678208003</v>
      </c>
      <c r="P2414" s="1">
        <v>77.596741344196005</v>
      </c>
      <c r="Q2414" s="1">
        <v>56.211812627291003</v>
      </c>
      <c r="R2414" s="1">
        <v>16.089613034623</v>
      </c>
      <c r="S2414" s="1">
        <v>1.62932790224</v>
      </c>
      <c r="T2414" s="1">
        <v>2.44399185336</v>
      </c>
      <c r="U2414" s="1">
        <v>0.40733197556</v>
      </c>
      <c r="V2414" s="1">
        <v>97.148676171079003</v>
      </c>
      <c r="W2414" s="8">
        <v>621.181262729124</v>
      </c>
    </row>
    <row r="2415" spans="4:23" x14ac:dyDescent="0.2">
      <c r="D2415" s="59"/>
      <c r="E2415" s="5" t="s">
        <v>23</v>
      </c>
      <c r="F2415" s="51" t="s">
        <v>624</v>
      </c>
      <c r="G2415" s="4">
        <v>4</v>
      </c>
      <c r="H2415" s="10">
        <v>25</v>
      </c>
      <c r="I2415" s="1">
        <v>75</v>
      </c>
      <c r="J2415" s="1">
        <v>75</v>
      </c>
      <c r="K2415" s="1">
        <v>25</v>
      </c>
      <c r="L2415" s="1">
        <v>25</v>
      </c>
      <c r="M2415" s="1">
        <v>25</v>
      </c>
      <c r="N2415" s="1">
        <v>75</v>
      </c>
      <c r="O2415" s="1">
        <v>50</v>
      </c>
      <c r="P2415" s="1">
        <v>100</v>
      </c>
      <c r="Q2415" s="1">
        <v>75</v>
      </c>
      <c r="R2415" s="2" t="s">
        <v>160</v>
      </c>
      <c r="S2415" s="1">
        <v>25</v>
      </c>
      <c r="T2415" s="2" t="s">
        <v>160</v>
      </c>
      <c r="U2415" s="2" t="s">
        <v>160</v>
      </c>
      <c r="V2415" s="1">
        <v>100</v>
      </c>
      <c r="W2415" s="8">
        <v>575</v>
      </c>
    </row>
    <row r="2416" spans="4:23" x14ac:dyDescent="0.2">
      <c r="D2416" s="59"/>
      <c r="E2416" s="5" t="s">
        <v>54</v>
      </c>
      <c r="F2416" s="51" t="s">
        <v>623</v>
      </c>
      <c r="G2416" s="4">
        <v>224</v>
      </c>
      <c r="H2416" s="10">
        <v>71.875</v>
      </c>
      <c r="I2416" s="1">
        <v>70.089285714286007</v>
      </c>
      <c r="J2416" s="1">
        <v>54.910714285714</v>
      </c>
      <c r="K2416" s="1">
        <v>37.946428571429003</v>
      </c>
      <c r="L2416" s="1">
        <v>59.821428571429003</v>
      </c>
      <c r="M2416" s="1">
        <v>21.428571428571001</v>
      </c>
      <c r="N2416" s="1">
        <v>47.321428571429003</v>
      </c>
      <c r="O2416" s="1">
        <v>22.321428571428999</v>
      </c>
      <c r="P2416" s="1">
        <v>65.178571428571004</v>
      </c>
      <c r="Q2416" s="1">
        <v>39.285714285714</v>
      </c>
      <c r="R2416" s="1">
        <v>12.5</v>
      </c>
      <c r="S2416" s="1">
        <v>3.125</v>
      </c>
      <c r="T2416" s="1">
        <v>5.3571428571429998</v>
      </c>
      <c r="U2416" s="2" t="s">
        <v>160</v>
      </c>
      <c r="V2416" s="1">
        <v>94.642857142856997</v>
      </c>
      <c r="W2416" s="8">
        <v>511.16071428571399</v>
      </c>
    </row>
    <row r="2417" spans="4:23" x14ac:dyDescent="0.2">
      <c r="D2417" s="59"/>
      <c r="E2417" s="5" t="s">
        <v>55</v>
      </c>
      <c r="F2417" s="51" t="s">
        <v>623</v>
      </c>
      <c r="G2417" s="4">
        <v>815</v>
      </c>
      <c r="H2417" s="10">
        <v>73.987730061350007</v>
      </c>
      <c r="I2417" s="1">
        <v>78.036809815951003</v>
      </c>
      <c r="J2417" s="1">
        <v>68.343558282209003</v>
      </c>
      <c r="K2417" s="1">
        <v>43.190184049080003</v>
      </c>
      <c r="L2417" s="1">
        <v>66.871165644171995</v>
      </c>
      <c r="M2417" s="1">
        <v>23.680981595092</v>
      </c>
      <c r="N2417" s="1">
        <v>61.349693251533999</v>
      </c>
      <c r="O2417" s="1">
        <v>35.705521472393002</v>
      </c>
      <c r="P2417" s="1">
        <v>74.110429447852994</v>
      </c>
      <c r="Q2417" s="1">
        <v>53.251533742330999</v>
      </c>
      <c r="R2417" s="1">
        <v>13.98773006135</v>
      </c>
      <c r="S2417" s="1">
        <v>1.2269938650309999</v>
      </c>
      <c r="T2417" s="1">
        <v>3.3128834355830001</v>
      </c>
      <c r="U2417" s="1">
        <v>0.49079754601199999</v>
      </c>
      <c r="V2417" s="1">
        <v>96.196319018405006</v>
      </c>
      <c r="W2417" s="8">
        <v>597.54601226993896</v>
      </c>
    </row>
    <row r="2418" spans="4:23" ht="26" x14ac:dyDescent="0.2">
      <c r="D2418" s="58" t="s">
        <v>56</v>
      </c>
      <c r="E2418" s="7" t="s">
        <v>57</v>
      </c>
      <c r="F2418" s="50" t="s">
        <v>624</v>
      </c>
      <c r="G2418" s="6">
        <v>8</v>
      </c>
      <c r="H2418" s="14">
        <v>75</v>
      </c>
      <c r="I2418" s="3">
        <v>62.5</v>
      </c>
      <c r="J2418" s="3">
        <v>37.5</v>
      </c>
      <c r="K2418" s="3">
        <v>50</v>
      </c>
      <c r="L2418" s="3">
        <v>50</v>
      </c>
      <c r="M2418" s="3">
        <v>37.5</v>
      </c>
      <c r="N2418" s="3">
        <v>50</v>
      </c>
      <c r="O2418" s="3">
        <v>12.5</v>
      </c>
      <c r="P2418" s="3">
        <v>87.5</v>
      </c>
      <c r="Q2418" s="3">
        <v>37.5</v>
      </c>
      <c r="R2418" s="9" t="s">
        <v>160</v>
      </c>
      <c r="S2418" s="3">
        <v>12.5</v>
      </c>
      <c r="T2418" s="3">
        <v>12.5</v>
      </c>
      <c r="U2418" s="9" t="s">
        <v>160</v>
      </c>
      <c r="V2418" s="3">
        <v>87.5</v>
      </c>
      <c r="W2418" s="13">
        <v>525</v>
      </c>
    </row>
    <row r="2419" spans="4:23" ht="26" x14ac:dyDescent="0.2">
      <c r="D2419" s="59"/>
      <c r="E2419" s="5" t="s">
        <v>58</v>
      </c>
      <c r="F2419" s="51" t="s">
        <v>623</v>
      </c>
      <c r="G2419" s="4">
        <v>61</v>
      </c>
      <c r="H2419" s="10">
        <v>77.049180327868996</v>
      </c>
      <c r="I2419" s="1">
        <v>73.770491803279</v>
      </c>
      <c r="J2419" s="1">
        <v>63.934426229507999</v>
      </c>
      <c r="K2419" s="1">
        <v>34.426229508196997</v>
      </c>
      <c r="L2419" s="1">
        <v>47.540983606556999</v>
      </c>
      <c r="M2419" s="1">
        <v>18.032786885246001</v>
      </c>
      <c r="N2419" s="1">
        <v>59.016393442622999</v>
      </c>
      <c r="O2419" s="1">
        <v>37.704918032786999</v>
      </c>
      <c r="P2419" s="1">
        <v>77.049180327868996</v>
      </c>
      <c r="Q2419" s="1">
        <v>55.737704918033003</v>
      </c>
      <c r="R2419" s="1">
        <v>14.754098360656</v>
      </c>
      <c r="S2419" s="1">
        <v>1.6393442622950001</v>
      </c>
      <c r="T2419" s="1">
        <v>3.2786885245900002</v>
      </c>
      <c r="U2419" s="2" t="s">
        <v>160</v>
      </c>
      <c r="V2419" s="1">
        <v>96.721311475410005</v>
      </c>
      <c r="W2419" s="8">
        <v>563.93442622950795</v>
      </c>
    </row>
    <row r="2420" spans="4:23" x14ac:dyDescent="0.2">
      <c r="D2420" s="59"/>
      <c r="E2420" s="5" t="s">
        <v>59</v>
      </c>
      <c r="F2420" s="51" t="s">
        <v>624</v>
      </c>
      <c r="G2420" s="4">
        <v>18</v>
      </c>
      <c r="H2420" s="10">
        <v>72.222222222222001</v>
      </c>
      <c r="I2420" s="1">
        <v>77.777777777777999</v>
      </c>
      <c r="J2420" s="1">
        <v>77.777777777777999</v>
      </c>
      <c r="K2420" s="1">
        <v>50</v>
      </c>
      <c r="L2420" s="1">
        <v>66.666666666666998</v>
      </c>
      <c r="M2420" s="1">
        <v>27.777777777777999</v>
      </c>
      <c r="N2420" s="1">
        <v>66.666666666666998</v>
      </c>
      <c r="O2420" s="1">
        <v>27.777777777777999</v>
      </c>
      <c r="P2420" s="1">
        <v>72.222222222222001</v>
      </c>
      <c r="Q2420" s="1">
        <v>66.666666666666998</v>
      </c>
      <c r="R2420" s="2" t="s">
        <v>160</v>
      </c>
      <c r="S2420" s="2" t="s">
        <v>160</v>
      </c>
      <c r="T2420" s="1">
        <v>5.5555555555560003</v>
      </c>
      <c r="U2420" s="2" t="s">
        <v>160</v>
      </c>
      <c r="V2420" s="1">
        <v>94.444444444444002</v>
      </c>
      <c r="W2420" s="8">
        <v>611.11111111111097</v>
      </c>
    </row>
    <row r="2421" spans="4:23" x14ac:dyDescent="0.2">
      <c r="D2421" s="59"/>
      <c r="E2421" s="5" t="s">
        <v>60</v>
      </c>
      <c r="F2421" s="51" t="s">
        <v>623</v>
      </c>
      <c r="G2421" s="4">
        <v>147</v>
      </c>
      <c r="H2421" s="10">
        <v>67.346938775509997</v>
      </c>
      <c r="I2421" s="1">
        <v>75.510204081633006</v>
      </c>
      <c r="J2421" s="1">
        <v>57.142857142856997</v>
      </c>
      <c r="K2421" s="1">
        <v>33.333333333333002</v>
      </c>
      <c r="L2421" s="1">
        <v>57.142857142856997</v>
      </c>
      <c r="M2421" s="1">
        <v>17.687074829932001</v>
      </c>
      <c r="N2421" s="1">
        <v>60.544217687074998</v>
      </c>
      <c r="O2421" s="1">
        <v>30.612244897958998</v>
      </c>
      <c r="P2421" s="1">
        <v>65.986394557823004</v>
      </c>
      <c r="Q2421" s="1">
        <v>46.938775510204003</v>
      </c>
      <c r="R2421" s="1">
        <v>12.244897959184</v>
      </c>
      <c r="S2421" s="1">
        <v>0.68027210884400002</v>
      </c>
      <c r="T2421" s="1">
        <v>5.4421768707479998</v>
      </c>
      <c r="U2421" s="1">
        <v>0.68027210884400002</v>
      </c>
      <c r="V2421" s="1">
        <v>93.877551020408006</v>
      </c>
      <c r="W2421" s="8">
        <v>531.292517006803</v>
      </c>
    </row>
    <row r="2422" spans="4:23" ht="26" x14ac:dyDescent="0.2">
      <c r="D2422" s="59"/>
      <c r="E2422" s="5" t="s">
        <v>61</v>
      </c>
      <c r="F2422" s="51" t="s">
        <v>623</v>
      </c>
      <c r="G2422" s="4">
        <v>85</v>
      </c>
      <c r="H2422" s="10">
        <v>74.117647058824005</v>
      </c>
      <c r="I2422" s="1">
        <v>78.823529411764994</v>
      </c>
      <c r="J2422" s="1">
        <v>63.529411764705998</v>
      </c>
      <c r="K2422" s="1">
        <v>37.647058823529001</v>
      </c>
      <c r="L2422" s="1">
        <v>65.882352941175995</v>
      </c>
      <c r="M2422" s="1">
        <v>28.235294117647001</v>
      </c>
      <c r="N2422" s="1">
        <v>68.235294117647001</v>
      </c>
      <c r="O2422" s="1">
        <v>37.647058823529001</v>
      </c>
      <c r="P2422" s="1">
        <v>72.941176470588005</v>
      </c>
      <c r="Q2422" s="1">
        <v>64.705882352941003</v>
      </c>
      <c r="R2422" s="1">
        <v>16.470588235293999</v>
      </c>
      <c r="S2422" s="1">
        <v>2.352941176471</v>
      </c>
      <c r="T2422" s="1">
        <v>4.7058823529409999</v>
      </c>
      <c r="U2422" s="2" t="s">
        <v>160</v>
      </c>
      <c r="V2422" s="1">
        <v>95.294117647058997</v>
      </c>
      <c r="W2422" s="8">
        <v>615.29411764705901</v>
      </c>
    </row>
    <row r="2423" spans="4:23" x14ac:dyDescent="0.2">
      <c r="D2423" s="59"/>
      <c r="E2423" s="5" t="s">
        <v>62</v>
      </c>
      <c r="F2423" s="51" t="s">
        <v>623</v>
      </c>
      <c r="G2423" s="4">
        <v>722</v>
      </c>
      <c r="H2423" s="10">
        <v>74.099722991690001</v>
      </c>
      <c r="I2423" s="1">
        <v>76.592797783934003</v>
      </c>
      <c r="J2423" s="1">
        <v>67.451523545705996</v>
      </c>
      <c r="K2423" s="1">
        <v>44.598337950138998</v>
      </c>
      <c r="L2423" s="1">
        <v>68.282548476453996</v>
      </c>
      <c r="M2423" s="1">
        <v>23.822714681440001</v>
      </c>
      <c r="N2423" s="1">
        <v>56.648199445983003</v>
      </c>
      <c r="O2423" s="1">
        <v>32.686980609418001</v>
      </c>
      <c r="P2423" s="1">
        <v>72.991689750692998</v>
      </c>
      <c r="Q2423" s="1">
        <v>48.614958448753001</v>
      </c>
      <c r="R2423" s="1">
        <v>13.850415512465</v>
      </c>
      <c r="S2423" s="1">
        <v>1.80055401662</v>
      </c>
      <c r="T2423" s="1">
        <v>3.1855955678669998</v>
      </c>
      <c r="U2423" s="1">
        <v>0.415512465374</v>
      </c>
      <c r="V2423" s="1">
        <v>96.398891966758995</v>
      </c>
      <c r="W2423" s="8">
        <v>585.04155124653698</v>
      </c>
    </row>
    <row r="2424" spans="4:23" x14ac:dyDescent="0.2">
      <c r="D2424" s="59"/>
      <c r="E2424" s="5" t="s">
        <v>23</v>
      </c>
      <c r="F2424" s="51" t="s">
        <v>624</v>
      </c>
      <c r="G2424" s="4">
        <v>2</v>
      </c>
      <c r="H2424" s="10">
        <v>100</v>
      </c>
      <c r="I2424" s="1">
        <v>50</v>
      </c>
      <c r="J2424" s="1">
        <v>100</v>
      </c>
      <c r="K2424" s="1">
        <v>50</v>
      </c>
      <c r="L2424" s="1">
        <v>100</v>
      </c>
      <c r="M2424" s="1">
        <v>50</v>
      </c>
      <c r="N2424" s="1">
        <v>50</v>
      </c>
      <c r="O2424" s="1">
        <v>50</v>
      </c>
      <c r="P2424" s="1">
        <v>50</v>
      </c>
      <c r="Q2424" s="1">
        <v>50</v>
      </c>
      <c r="R2424" s="1">
        <v>50</v>
      </c>
      <c r="S2424" s="2" t="s">
        <v>160</v>
      </c>
      <c r="T2424" s="2" t="s">
        <v>160</v>
      </c>
      <c r="U2424" s="2" t="s">
        <v>160</v>
      </c>
      <c r="V2424" s="1">
        <v>100</v>
      </c>
      <c r="W2424" s="8">
        <v>700</v>
      </c>
    </row>
    <row r="2425" spans="4:23" ht="26" x14ac:dyDescent="0.2">
      <c r="D2425" s="59"/>
      <c r="E2425" s="5" t="s">
        <v>63</v>
      </c>
      <c r="F2425" s="51" t="s">
        <v>623</v>
      </c>
      <c r="G2425" s="4">
        <v>319</v>
      </c>
      <c r="H2425" s="10">
        <v>71.473354231974994</v>
      </c>
      <c r="I2425" s="1">
        <v>75.862068965516997</v>
      </c>
      <c r="J2425" s="1">
        <v>60.815047021943997</v>
      </c>
      <c r="K2425" s="1">
        <v>36.050156739812003</v>
      </c>
      <c r="L2425" s="1">
        <v>57.993730407523998</v>
      </c>
      <c r="M2425" s="1">
        <v>21.630094043886999</v>
      </c>
      <c r="N2425" s="1">
        <v>62.382445141066</v>
      </c>
      <c r="O2425" s="1">
        <v>33.228840125391997</v>
      </c>
      <c r="P2425" s="1">
        <v>70.846394984325997</v>
      </c>
      <c r="Q2425" s="1">
        <v>54.231974921629998</v>
      </c>
      <c r="R2425" s="1">
        <v>12.852664576803001</v>
      </c>
      <c r="S2425" s="1">
        <v>1.5673981191220001</v>
      </c>
      <c r="T2425" s="1">
        <v>5.0156739811910001</v>
      </c>
      <c r="U2425" s="1">
        <v>0.31347962382400002</v>
      </c>
      <c r="V2425" s="1">
        <v>94.670846394983997</v>
      </c>
      <c r="W2425" s="8">
        <v>564.26332288401295</v>
      </c>
    </row>
    <row r="2426" spans="4:23" ht="26" x14ac:dyDescent="0.2">
      <c r="D2426" s="58" t="s">
        <v>64</v>
      </c>
      <c r="E2426" s="7" t="s">
        <v>57</v>
      </c>
      <c r="F2426" s="50" t="s">
        <v>624</v>
      </c>
      <c r="G2426" s="6">
        <v>21</v>
      </c>
      <c r="H2426" s="14">
        <v>71.428571428571004</v>
      </c>
      <c r="I2426" s="3">
        <v>66.666666666666998</v>
      </c>
      <c r="J2426" s="3">
        <v>66.666666666666998</v>
      </c>
      <c r="K2426" s="3">
        <v>42.857142857143003</v>
      </c>
      <c r="L2426" s="3">
        <v>76.190476190476005</v>
      </c>
      <c r="M2426" s="3">
        <v>33.333333333333002</v>
      </c>
      <c r="N2426" s="3">
        <v>33.333333333333002</v>
      </c>
      <c r="O2426" s="3">
        <v>23.809523809523998</v>
      </c>
      <c r="P2426" s="3">
        <v>66.666666666666998</v>
      </c>
      <c r="Q2426" s="3">
        <v>47.619047619047997</v>
      </c>
      <c r="R2426" s="3">
        <v>14.285714285714</v>
      </c>
      <c r="S2426" s="3">
        <v>9.5238095238099998</v>
      </c>
      <c r="T2426" s="3">
        <v>4.7619047619049999</v>
      </c>
      <c r="U2426" s="9" t="s">
        <v>160</v>
      </c>
      <c r="V2426" s="3">
        <v>95.238095238094999</v>
      </c>
      <c r="W2426" s="13">
        <v>557.142857142857</v>
      </c>
    </row>
    <row r="2427" spans="4:23" ht="26" x14ac:dyDescent="0.2">
      <c r="D2427" s="59"/>
      <c r="E2427" s="5" t="s">
        <v>58</v>
      </c>
      <c r="F2427" s="51" t="s">
        <v>623</v>
      </c>
      <c r="G2427" s="4">
        <v>103</v>
      </c>
      <c r="H2427" s="10">
        <v>72.815533980582998</v>
      </c>
      <c r="I2427" s="1">
        <v>72.815533980582998</v>
      </c>
      <c r="J2427" s="1">
        <v>61.165048543688997</v>
      </c>
      <c r="K2427" s="1">
        <v>37.864077669902997</v>
      </c>
      <c r="L2427" s="1">
        <v>58.252427184466001</v>
      </c>
      <c r="M2427" s="1">
        <v>21.359223300970999</v>
      </c>
      <c r="N2427" s="1">
        <v>52.427184466019</v>
      </c>
      <c r="O2427" s="1">
        <v>33.009708737864003</v>
      </c>
      <c r="P2427" s="1">
        <v>72.815533980582998</v>
      </c>
      <c r="Q2427" s="1">
        <v>55.339805825242998</v>
      </c>
      <c r="R2427" s="1">
        <v>20.388349514563</v>
      </c>
      <c r="S2427" s="1">
        <v>0.97087378640800004</v>
      </c>
      <c r="T2427" s="1">
        <v>3.8834951456310001</v>
      </c>
      <c r="U2427" s="2" t="s">
        <v>160</v>
      </c>
      <c r="V2427" s="1">
        <v>96.116504854368998</v>
      </c>
      <c r="W2427" s="8">
        <v>563.10679611650505</v>
      </c>
    </row>
    <row r="2428" spans="4:23" x14ac:dyDescent="0.2">
      <c r="D2428" s="59"/>
      <c r="E2428" s="5" t="s">
        <v>59</v>
      </c>
      <c r="F2428" s="51" t="s">
        <v>624</v>
      </c>
      <c r="G2428" s="4">
        <v>43</v>
      </c>
      <c r="H2428" s="10">
        <v>65.116279069767003</v>
      </c>
      <c r="I2428" s="1">
        <v>81.395348837208999</v>
      </c>
      <c r="J2428" s="1">
        <v>76.744186046511999</v>
      </c>
      <c r="K2428" s="1">
        <v>51.162790697673998</v>
      </c>
      <c r="L2428" s="1">
        <v>72.093023255814003</v>
      </c>
      <c r="M2428" s="1">
        <v>23.255813953488001</v>
      </c>
      <c r="N2428" s="1">
        <v>62.790697674419</v>
      </c>
      <c r="O2428" s="1">
        <v>44.186046511628</v>
      </c>
      <c r="P2428" s="1">
        <v>81.395348837208999</v>
      </c>
      <c r="Q2428" s="1">
        <v>48.837209302326002</v>
      </c>
      <c r="R2428" s="1">
        <v>9.3023255813949994</v>
      </c>
      <c r="S2428" s="2" t="s">
        <v>160</v>
      </c>
      <c r="T2428" s="1">
        <v>2.3255813953489999</v>
      </c>
      <c r="U2428" s="2" t="s">
        <v>160</v>
      </c>
      <c r="V2428" s="1">
        <v>97.674418604650995</v>
      </c>
      <c r="W2428" s="8">
        <v>618.60465116279101</v>
      </c>
    </row>
    <row r="2429" spans="4:23" x14ac:dyDescent="0.2">
      <c r="D2429" s="59"/>
      <c r="E2429" s="5" t="s">
        <v>60</v>
      </c>
      <c r="F2429" s="51" t="s">
        <v>623</v>
      </c>
      <c r="G2429" s="4">
        <v>697</v>
      </c>
      <c r="H2429" s="10">
        <v>72.883787661406004</v>
      </c>
      <c r="I2429" s="1">
        <v>76.757532281205002</v>
      </c>
      <c r="J2429" s="1">
        <v>65.566714490674002</v>
      </c>
      <c r="K2429" s="1">
        <v>40.746054519368997</v>
      </c>
      <c r="L2429" s="1">
        <v>65.853658536585002</v>
      </c>
      <c r="M2429" s="1">
        <v>24.820659971306</v>
      </c>
      <c r="N2429" s="1">
        <v>60.545193687230999</v>
      </c>
      <c r="O2429" s="1">
        <v>32.568149210903997</v>
      </c>
      <c r="P2429" s="1">
        <v>72.022955523673005</v>
      </c>
      <c r="Q2429" s="1">
        <v>51.649928263988997</v>
      </c>
      <c r="R2429" s="1">
        <v>12.051649928264</v>
      </c>
      <c r="S2429" s="1">
        <v>1.7216642754660001</v>
      </c>
      <c r="T2429" s="1">
        <v>4.0172166427549998</v>
      </c>
      <c r="U2429" s="1">
        <v>0.43041606886700001</v>
      </c>
      <c r="V2429" s="1">
        <v>95.552367288379003</v>
      </c>
      <c r="W2429" s="8">
        <v>581.63558106169296</v>
      </c>
    </row>
    <row r="2430" spans="4:23" ht="26" x14ac:dyDescent="0.2">
      <c r="D2430" s="59"/>
      <c r="E2430" s="5" t="s">
        <v>61</v>
      </c>
      <c r="F2430" s="51" t="s">
        <v>623</v>
      </c>
      <c r="G2430" s="4">
        <v>160</v>
      </c>
      <c r="H2430" s="10">
        <v>78.75</v>
      </c>
      <c r="I2430" s="1">
        <v>77.5</v>
      </c>
      <c r="J2430" s="1">
        <v>65.625</v>
      </c>
      <c r="K2430" s="1">
        <v>46.25</v>
      </c>
      <c r="L2430" s="1">
        <v>63.125</v>
      </c>
      <c r="M2430" s="1">
        <v>16.875</v>
      </c>
      <c r="N2430" s="1">
        <v>58.75</v>
      </c>
      <c r="O2430" s="1">
        <v>33.75</v>
      </c>
      <c r="P2430" s="1">
        <v>73.125</v>
      </c>
      <c r="Q2430" s="1">
        <v>44.375</v>
      </c>
      <c r="R2430" s="1">
        <v>18.125</v>
      </c>
      <c r="S2430" s="1">
        <v>1.875</v>
      </c>
      <c r="T2430" s="1">
        <v>1.875</v>
      </c>
      <c r="U2430" s="2" t="s">
        <v>160</v>
      </c>
      <c r="V2430" s="1">
        <v>98.125</v>
      </c>
      <c r="W2430" s="8">
        <v>580</v>
      </c>
    </row>
    <row r="2431" spans="4:23" ht="26" x14ac:dyDescent="0.2">
      <c r="D2431" s="59"/>
      <c r="E2431" s="5" t="s">
        <v>65</v>
      </c>
      <c r="F2431" s="51" t="s">
        <v>624</v>
      </c>
      <c r="G2431" s="4">
        <v>16</v>
      </c>
      <c r="H2431" s="10">
        <v>62.5</v>
      </c>
      <c r="I2431" s="1">
        <v>62.5</v>
      </c>
      <c r="J2431" s="1">
        <v>50</v>
      </c>
      <c r="K2431" s="1">
        <v>50</v>
      </c>
      <c r="L2431" s="1">
        <v>62.5</v>
      </c>
      <c r="M2431" s="1">
        <v>18.75</v>
      </c>
      <c r="N2431" s="1">
        <v>12.5</v>
      </c>
      <c r="O2431" s="1">
        <v>18.75</v>
      </c>
      <c r="P2431" s="1">
        <v>50</v>
      </c>
      <c r="Q2431" s="1">
        <v>25</v>
      </c>
      <c r="R2431" s="1">
        <v>6.25</v>
      </c>
      <c r="S2431" s="2" t="s">
        <v>160</v>
      </c>
      <c r="T2431" s="1">
        <v>12.5</v>
      </c>
      <c r="U2431" s="1">
        <v>6.25</v>
      </c>
      <c r="V2431" s="1">
        <v>81.25</v>
      </c>
      <c r="W2431" s="8">
        <v>437.5</v>
      </c>
    </row>
    <row r="2432" spans="4:23" x14ac:dyDescent="0.2">
      <c r="D2432" s="59"/>
      <c r="E2432" s="5" t="s">
        <v>23</v>
      </c>
      <c r="F2432" s="51" t="s">
        <v>624</v>
      </c>
      <c r="G2432" s="4">
        <v>3</v>
      </c>
      <c r="H2432" s="10">
        <v>100</v>
      </c>
      <c r="I2432" s="1">
        <v>100</v>
      </c>
      <c r="J2432" s="1">
        <v>100</v>
      </c>
      <c r="K2432" s="1">
        <v>66.666666666666998</v>
      </c>
      <c r="L2432" s="1">
        <v>100</v>
      </c>
      <c r="M2432" s="2" t="s">
        <v>160</v>
      </c>
      <c r="N2432" s="1">
        <v>100</v>
      </c>
      <c r="O2432" s="1">
        <v>33.333333333333002</v>
      </c>
      <c r="P2432" s="1">
        <v>100</v>
      </c>
      <c r="Q2432" s="1">
        <v>66.666666666666998</v>
      </c>
      <c r="R2432" s="2" t="s">
        <v>160</v>
      </c>
      <c r="S2432" s="2" t="s">
        <v>160</v>
      </c>
      <c r="T2432" s="2" t="s">
        <v>160</v>
      </c>
      <c r="U2432" s="2" t="s">
        <v>160</v>
      </c>
      <c r="V2432" s="1">
        <v>100</v>
      </c>
      <c r="W2432" s="8">
        <v>766.66666666666697</v>
      </c>
    </row>
    <row r="2433" spans="4:23" ht="26" x14ac:dyDescent="0.2">
      <c r="D2433" s="59"/>
      <c r="E2433" s="5" t="s">
        <v>66</v>
      </c>
      <c r="F2433" s="51" t="s">
        <v>623</v>
      </c>
      <c r="G2433" s="4">
        <v>1024</v>
      </c>
      <c r="H2433" s="10">
        <v>73.4375</v>
      </c>
      <c r="I2433" s="1">
        <v>76.46484375</v>
      </c>
      <c r="J2433" s="1">
        <v>65.625</v>
      </c>
      <c r="K2433" s="1">
        <v>41.796875</v>
      </c>
      <c r="L2433" s="1">
        <v>65.13671875</v>
      </c>
      <c r="M2433" s="1">
        <v>23.33984375</v>
      </c>
      <c r="N2433" s="1">
        <v>58.984375</v>
      </c>
      <c r="O2433" s="1">
        <v>33.10546875</v>
      </c>
      <c r="P2433" s="1">
        <v>72.55859375</v>
      </c>
      <c r="Q2433" s="1">
        <v>50.68359375</v>
      </c>
      <c r="R2433" s="1">
        <v>13.76953125</v>
      </c>
      <c r="S2433" s="1">
        <v>1.7578125</v>
      </c>
      <c r="T2433" s="1">
        <v>3.61328125</v>
      </c>
      <c r="U2433" s="1">
        <v>0.29296875</v>
      </c>
      <c r="V2433" s="1">
        <v>96.09375</v>
      </c>
      <c r="W2433" s="8">
        <v>580.56640625</v>
      </c>
    </row>
    <row r="2434" spans="4:23" x14ac:dyDescent="0.2">
      <c r="D2434" s="58" t="s">
        <v>67</v>
      </c>
      <c r="E2434" s="7" t="s">
        <v>68</v>
      </c>
      <c r="F2434" s="50" t="s">
        <v>623</v>
      </c>
      <c r="G2434" s="6">
        <v>483</v>
      </c>
      <c r="H2434" s="14">
        <v>75.362318840580002</v>
      </c>
      <c r="I2434" s="3">
        <v>77.846790890269006</v>
      </c>
      <c r="J2434" s="3">
        <v>70.186335403727</v>
      </c>
      <c r="K2434" s="3">
        <v>44.513457556935997</v>
      </c>
      <c r="L2434" s="3">
        <v>67.287784679089</v>
      </c>
      <c r="M2434" s="3">
        <v>23.602484472050001</v>
      </c>
      <c r="N2434" s="3">
        <v>60.662525879916998</v>
      </c>
      <c r="O2434" s="3">
        <v>42.857142857143003</v>
      </c>
      <c r="P2434" s="3">
        <v>73.706004140787002</v>
      </c>
      <c r="Q2434" s="3">
        <v>54.037267080745004</v>
      </c>
      <c r="R2434" s="3">
        <v>14.906832298136999</v>
      </c>
      <c r="S2434" s="3">
        <v>1.8633540372670001</v>
      </c>
      <c r="T2434" s="3">
        <v>2.898550724638</v>
      </c>
      <c r="U2434" s="3">
        <v>0.62111801242200004</v>
      </c>
      <c r="V2434" s="3">
        <v>96.480331262939998</v>
      </c>
      <c r="W2434" s="13">
        <v>610.35196687370603</v>
      </c>
    </row>
    <row r="2435" spans="4:23" x14ac:dyDescent="0.2">
      <c r="D2435" s="59"/>
      <c r="E2435" s="5" t="s">
        <v>69</v>
      </c>
      <c r="F2435" s="51" t="s">
        <v>623</v>
      </c>
      <c r="G2435" s="4">
        <v>168</v>
      </c>
      <c r="H2435" s="10">
        <v>76.190476190476005</v>
      </c>
      <c r="I2435" s="1">
        <v>80.357142857143003</v>
      </c>
      <c r="J2435" s="1">
        <v>79.166666666666998</v>
      </c>
      <c r="K2435" s="1">
        <v>46.428571428570997</v>
      </c>
      <c r="L2435" s="1">
        <v>73.214285714286007</v>
      </c>
      <c r="M2435" s="1">
        <v>27.380952380951999</v>
      </c>
      <c r="N2435" s="1">
        <v>74.404761904761997</v>
      </c>
      <c r="O2435" s="1">
        <v>58.333333333333002</v>
      </c>
      <c r="P2435" s="1">
        <v>80.357142857143003</v>
      </c>
      <c r="Q2435" s="1">
        <v>75.595238095238003</v>
      </c>
      <c r="R2435" s="1">
        <v>22.619047619048001</v>
      </c>
      <c r="S2435" s="1">
        <v>1.785714285714</v>
      </c>
      <c r="T2435" s="1">
        <v>2.9761904761900002</v>
      </c>
      <c r="U2435" s="1">
        <v>1.190476190476</v>
      </c>
      <c r="V2435" s="1">
        <v>95.833333333333002</v>
      </c>
      <c r="W2435" s="8">
        <v>700</v>
      </c>
    </row>
    <row r="2436" spans="4:23" ht="26" x14ac:dyDescent="0.2">
      <c r="D2436" s="59"/>
      <c r="E2436" s="5" t="s">
        <v>70</v>
      </c>
      <c r="F2436" s="51" t="s">
        <v>623</v>
      </c>
      <c r="G2436" s="4">
        <v>470</v>
      </c>
      <c r="H2436" s="10">
        <v>78.297872340425997</v>
      </c>
      <c r="I2436" s="1">
        <v>82.553191489362007</v>
      </c>
      <c r="J2436" s="1">
        <v>73.404255319149001</v>
      </c>
      <c r="K2436" s="1">
        <v>47.872340425532002</v>
      </c>
      <c r="L2436" s="1">
        <v>70.638297872340004</v>
      </c>
      <c r="M2436" s="1">
        <v>25.744680851064</v>
      </c>
      <c r="N2436" s="1">
        <v>64.255319148935996</v>
      </c>
      <c r="O2436" s="1">
        <v>45.319148936170002</v>
      </c>
      <c r="P2436" s="1">
        <v>77.021276595744993</v>
      </c>
      <c r="Q2436" s="1">
        <v>60.425531914894002</v>
      </c>
      <c r="R2436" s="1">
        <v>14.893617021277</v>
      </c>
      <c r="S2436" s="1">
        <v>2.1276595744679998</v>
      </c>
      <c r="T2436" s="1">
        <v>2.5531914893619998</v>
      </c>
      <c r="U2436" s="1">
        <v>0.212765957447</v>
      </c>
      <c r="V2436" s="1">
        <v>97.234042553191003</v>
      </c>
      <c r="W2436" s="8">
        <v>645.31914893617</v>
      </c>
    </row>
    <row r="2437" spans="4:23" ht="26" x14ac:dyDescent="0.2">
      <c r="D2437" s="59"/>
      <c r="E2437" s="5" t="s">
        <v>71</v>
      </c>
      <c r="F2437" s="51" t="s">
        <v>623</v>
      </c>
      <c r="G2437" s="4">
        <v>67</v>
      </c>
      <c r="H2437" s="10">
        <v>73.134328358209004</v>
      </c>
      <c r="I2437" s="1">
        <v>76.119402985074998</v>
      </c>
      <c r="J2437" s="1">
        <v>67.164179104477995</v>
      </c>
      <c r="K2437" s="1">
        <v>38.805970149254001</v>
      </c>
      <c r="L2437" s="1">
        <v>62.686567164179003</v>
      </c>
      <c r="M2437" s="1">
        <v>38.805970149254001</v>
      </c>
      <c r="N2437" s="1">
        <v>62.686567164179003</v>
      </c>
      <c r="O2437" s="1">
        <v>38.805970149254001</v>
      </c>
      <c r="P2437" s="1">
        <v>73.134328358209004</v>
      </c>
      <c r="Q2437" s="1">
        <v>56.716417910448001</v>
      </c>
      <c r="R2437" s="1">
        <v>19.402985074627001</v>
      </c>
      <c r="S2437" s="2" t="s">
        <v>160</v>
      </c>
      <c r="T2437" s="1">
        <v>2.985074626866</v>
      </c>
      <c r="U2437" s="2" t="s">
        <v>160</v>
      </c>
      <c r="V2437" s="1">
        <v>97.014925373134005</v>
      </c>
      <c r="W2437" s="8">
        <v>610.44776119403002</v>
      </c>
    </row>
    <row r="2438" spans="4:23" x14ac:dyDescent="0.2">
      <c r="D2438" s="59"/>
      <c r="E2438" s="5" t="s">
        <v>72</v>
      </c>
      <c r="F2438" s="51" t="s">
        <v>623</v>
      </c>
      <c r="G2438" s="4">
        <v>314</v>
      </c>
      <c r="H2438" s="10">
        <v>79.936305732484001</v>
      </c>
      <c r="I2438" s="1">
        <v>83.439490445860002</v>
      </c>
      <c r="J2438" s="1">
        <v>75.796178343948995</v>
      </c>
      <c r="K2438" s="1">
        <v>49.68152866242</v>
      </c>
      <c r="L2438" s="1">
        <v>73.248407643312007</v>
      </c>
      <c r="M2438" s="1">
        <v>26.433121019108</v>
      </c>
      <c r="N2438" s="1">
        <v>69.426751592356993</v>
      </c>
      <c r="O2438" s="1">
        <v>47.452229299362997</v>
      </c>
      <c r="P2438" s="1">
        <v>80.254777070063994</v>
      </c>
      <c r="Q2438" s="1">
        <v>60.509554140127001</v>
      </c>
      <c r="R2438" s="1">
        <v>16.560509554140001</v>
      </c>
      <c r="S2438" s="1">
        <v>2.2292993630570002</v>
      </c>
      <c r="T2438" s="1">
        <v>1.9108280254779999</v>
      </c>
      <c r="U2438" s="1">
        <v>0.31847133758000001</v>
      </c>
      <c r="V2438" s="1">
        <v>97.770700636943005</v>
      </c>
      <c r="W2438" s="8">
        <v>667.19745222929896</v>
      </c>
    </row>
    <row r="2439" spans="4:23" x14ac:dyDescent="0.2">
      <c r="D2439" s="59"/>
      <c r="E2439" s="5" t="s">
        <v>73</v>
      </c>
      <c r="F2439" s="51" t="s">
        <v>623</v>
      </c>
      <c r="G2439" s="4">
        <v>187</v>
      </c>
      <c r="H2439" s="10">
        <v>79.679144385027001</v>
      </c>
      <c r="I2439" s="1">
        <v>83.422459893048</v>
      </c>
      <c r="J2439" s="1">
        <v>77.005347593582997</v>
      </c>
      <c r="K2439" s="1">
        <v>54.545454545455001</v>
      </c>
      <c r="L2439" s="1">
        <v>68.983957219250996</v>
      </c>
      <c r="M2439" s="1">
        <v>23.529411764706001</v>
      </c>
      <c r="N2439" s="1">
        <v>72.727272727273004</v>
      </c>
      <c r="O2439" s="1">
        <v>50.267379679144</v>
      </c>
      <c r="P2439" s="1">
        <v>84.491978609626003</v>
      </c>
      <c r="Q2439" s="1">
        <v>66.844919786096</v>
      </c>
      <c r="R2439" s="1">
        <v>21.925133689839999</v>
      </c>
      <c r="S2439" s="1">
        <v>1.069518716578</v>
      </c>
      <c r="T2439" s="1">
        <v>3.208556149733</v>
      </c>
      <c r="U2439" s="1">
        <v>0.53475935828900001</v>
      </c>
      <c r="V2439" s="1">
        <v>96.256684491979001</v>
      </c>
      <c r="W2439" s="8">
        <v>688.23529411764696</v>
      </c>
    </row>
    <row r="2440" spans="4:23" ht="26" x14ac:dyDescent="0.2">
      <c r="D2440" s="59"/>
      <c r="E2440" s="5" t="s">
        <v>74</v>
      </c>
      <c r="F2440" s="51" t="s">
        <v>623</v>
      </c>
      <c r="G2440" s="4">
        <v>472</v>
      </c>
      <c r="H2440" s="10">
        <v>71.398305084745999</v>
      </c>
      <c r="I2440" s="1">
        <v>74.152542372881001</v>
      </c>
      <c r="J2440" s="1">
        <v>62.076271186440998</v>
      </c>
      <c r="K2440" s="1">
        <v>39.406779661016998</v>
      </c>
      <c r="L2440" s="1">
        <v>62.288135593219998</v>
      </c>
      <c r="M2440" s="1">
        <v>24.364406779661</v>
      </c>
      <c r="N2440" s="1">
        <v>55.720338983051001</v>
      </c>
      <c r="O2440" s="1">
        <v>23.093220338982999</v>
      </c>
      <c r="P2440" s="1">
        <v>70.762711864406995</v>
      </c>
      <c r="Q2440" s="1">
        <v>45.974576271186002</v>
      </c>
      <c r="R2440" s="1">
        <v>12.28813559322</v>
      </c>
      <c r="S2440" s="1">
        <v>1.483050847458</v>
      </c>
      <c r="T2440" s="1">
        <v>5.0847457627120001</v>
      </c>
      <c r="U2440" s="1">
        <v>0.42372881355899999</v>
      </c>
      <c r="V2440" s="1">
        <v>94.491525423729001</v>
      </c>
      <c r="W2440" s="8">
        <v>548.516949152542</v>
      </c>
    </row>
    <row r="2441" spans="4:23" x14ac:dyDescent="0.2">
      <c r="D2441" s="59"/>
      <c r="E2441" s="5" t="s">
        <v>36</v>
      </c>
      <c r="F2441" s="51" t="s">
        <v>624</v>
      </c>
      <c r="G2441" s="4">
        <v>28</v>
      </c>
      <c r="H2441" s="10">
        <v>67.857142857143003</v>
      </c>
      <c r="I2441" s="1">
        <v>82.142857142856997</v>
      </c>
      <c r="J2441" s="1">
        <v>67.857142857143003</v>
      </c>
      <c r="K2441" s="1">
        <v>39.285714285714</v>
      </c>
      <c r="L2441" s="1">
        <v>64.285714285713993</v>
      </c>
      <c r="M2441" s="1">
        <v>21.428571428571001</v>
      </c>
      <c r="N2441" s="1">
        <v>67.857142857143003</v>
      </c>
      <c r="O2441" s="1">
        <v>32.142857142856997</v>
      </c>
      <c r="P2441" s="1">
        <v>71.428571428571004</v>
      </c>
      <c r="Q2441" s="1">
        <v>53.571428571429003</v>
      </c>
      <c r="R2441" s="1">
        <v>17.857142857143</v>
      </c>
      <c r="S2441" s="1">
        <v>7.1428571428570002</v>
      </c>
      <c r="T2441" s="2" t="s">
        <v>160</v>
      </c>
      <c r="U2441" s="2" t="s">
        <v>160</v>
      </c>
      <c r="V2441" s="1">
        <v>100</v>
      </c>
      <c r="W2441" s="8">
        <v>592.857142857143</v>
      </c>
    </row>
    <row r="2442" spans="4:23" x14ac:dyDescent="0.2">
      <c r="D2442" s="59"/>
      <c r="E2442" s="5" t="s">
        <v>23</v>
      </c>
      <c r="F2442" s="51" t="s">
        <v>624</v>
      </c>
      <c r="G2442" s="4">
        <v>6</v>
      </c>
      <c r="H2442" s="10">
        <v>33.333333333333002</v>
      </c>
      <c r="I2442" s="1">
        <v>50</v>
      </c>
      <c r="J2442" s="1">
        <v>66.666666666666998</v>
      </c>
      <c r="K2442" s="1">
        <v>33.333333333333002</v>
      </c>
      <c r="L2442" s="1">
        <v>83.333333333333002</v>
      </c>
      <c r="M2442" s="1">
        <v>16.666666666666998</v>
      </c>
      <c r="N2442" s="1">
        <v>33.333333333333002</v>
      </c>
      <c r="O2442" s="2" t="s">
        <v>160</v>
      </c>
      <c r="P2442" s="1">
        <v>66.666666666666998</v>
      </c>
      <c r="Q2442" s="1">
        <v>33.333333333333002</v>
      </c>
      <c r="R2442" s="1">
        <v>33.333333333333002</v>
      </c>
      <c r="S2442" s="2" t="s">
        <v>160</v>
      </c>
      <c r="T2442" s="2" t="s">
        <v>160</v>
      </c>
      <c r="U2442" s="2" t="s">
        <v>160</v>
      </c>
      <c r="V2442" s="1">
        <v>100</v>
      </c>
      <c r="W2442" s="8">
        <v>450</v>
      </c>
    </row>
    <row r="2443" spans="4:23" ht="26" x14ac:dyDescent="0.2">
      <c r="D2443" s="58" t="s">
        <v>75</v>
      </c>
      <c r="E2443" s="7" t="s">
        <v>76</v>
      </c>
      <c r="F2443" s="50" t="s">
        <v>624</v>
      </c>
      <c r="G2443" s="6">
        <v>32</v>
      </c>
      <c r="H2443" s="14">
        <v>81.25</v>
      </c>
      <c r="I2443" s="3">
        <v>84.375</v>
      </c>
      <c r="J2443" s="3">
        <v>81.25</v>
      </c>
      <c r="K2443" s="3">
        <v>34.375</v>
      </c>
      <c r="L2443" s="3">
        <v>75</v>
      </c>
      <c r="M2443" s="3">
        <v>31.25</v>
      </c>
      <c r="N2443" s="3">
        <v>75</v>
      </c>
      <c r="O2443" s="3">
        <v>53.125</v>
      </c>
      <c r="P2443" s="3">
        <v>71.875</v>
      </c>
      <c r="Q2443" s="3">
        <v>56.25</v>
      </c>
      <c r="R2443" s="3">
        <v>18.75</v>
      </c>
      <c r="S2443" s="3">
        <v>3.125</v>
      </c>
      <c r="T2443" s="9" t="s">
        <v>160</v>
      </c>
      <c r="U2443" s="9" t="s">
        <v>160</v>
      </c>
      <c r="V2443" s="3">
        <v>100</v>
      </c>
      <c r="W2443" s="13">
        <v>665.625</v>
      </c>
    </row>
    <row r="2444" spans="4:23" x14ac:dyDescent="0.2">
      <c r="D2444" s="59"/>
      <c r="E2444" s="5" t="s">
        <v>77</v>
      </c>
      <c r="F2444" s="51" t="s">
        <v>623</v>
      </c>
      <c r="G2444" s="4">
        <v>60</v>
      </c>
      <c r="H2444" s="10">
        <v>75</v>
      </c>
      <c r="I2444" s="1">
        <v>86.666666666666998</v>
      </c>
      <c r="J2444" s="1">
        <v>68.333333333333002</v>
      </c>
      <c r="K2444" s="1">
        <v>48.333333333333002</v>
      </c>
      <c r="L2444" s="1">
        <v>68.333333333333002</v>
      </c>
      <c r="M2444" s="1">
        <v>25</v>
      </c>
      <c r="N2444" s="1">
        <v>66.666666666666998</v>
      </c>
      <c r="O2444" s="1">
        <v>56.666666666666998</v>
      </c>
      <c r="P2444" s="1">
        <v>81.666666666666998</v>
      </c>
      <c r="Q2444" s="1">
        <v>68.333333333333002</v>
      </c>
      <c r="R2444" s="1">
        <v>11.666666666667</v>
      </c>
      <c r="S2444" s="1">
        <v>3.333333333333</v>
      </c>
      <c r="T2444" s="1">
        <v>1.666666666667</v>
      </c>
      <c r="U2444" s="2" t="s">
        <v>160</v>
      </c>
      <c r="V2444" s="1">
        <v>98.333333333333002</v>
      </c>
      <c r="W2444" s="8">
        <v>661.66666666666697</v>
      </c>
    </row>
    <row r="2445" spans="4:23" x14ac:dyDescent="0.2">
      <c r="D2445" s="59"/>
      <c r="E2445" s="5" t="s">
        <v>78</v>
      </c>
      <c r="F2445" s="51" t="s">
        <v>623</v>
      </c>
      <c r="G2445" s="4">
        <v>82</v>
      </c>
      <c r="H2445" s="10">
        <v>67.073170731706995</v>
      </c>
      <c r="I2445" s="1">
        <v>79.268292682926997</v>
      </c>
      <c r="J2445" s="1">
        <v>78.048780487805004</v>
      </c>
      <c r="K2445" s="1">
        <v>42.682926829267998</v>
      </c>
      <c r="L2445" s="1">
        <v>71.951219512194996</v>
      </c>
      <c r="M2445" s="1">
        <v>25.609756097561</v>
      </c>
      <c r="N2445" s="1">
        <v>67.073170731706995</v>
      </c>
      <c r="O2445" s="1">
        <v>48.780487804878</v>
      </c>
      <c r="P2445" s="1">
        <v>76.829268292682997</v>
      </c>
      <c r="Q2445" s="1">
        <v>74.390243902438996</v>
      </c>
      <c r="R2445" s="1">
        <v>18.292682926828999</v>
      </c>
      <c r="S2445" s="1">
        <v>3.6585365853659999</v>
      </c>
      <c r="T2445" s="1">
        <v>1.219512195122</v>
      </c>
      <c r="U2445" s="2" t="s">
        <v>160</v>
      </c>
      <c r="V2445" s="1">
        <v>98.780487804878007</v>
      </c>
      <c r="W2445" s="8">
        <v>654.87804878048803</v>
      </c>
    </row>
    <row r="2446" spans="4:23" ht="26" x14ac:dyDescent="0.2">
      <c r="D2446" s="59"/>
      <c r="E2446" s="5" t="s">
        <v>79</v>
      </c>
      <c r="F2446" s="51" t="s">
        <v>624</v>
      </c>
      <c r="G2446" s="4">
        <v>11</v>
      </c>
      <c r="H2446" s="10">
        <v>63.636363636364003</v>
      </c>
      <c r="I2446" s="1">
        <v>100</v>
      </c>
      <c r="J2446" s="1">
        <v>54.545454545455001</v>
      </c>
      <c r="K2446" s="1">
        <v>45.454545454544999</v>
      </c>
      <c r="L2446" s="1">
        <v>72.727272727273004</v>
      </c>
      <c r="M2446" s="2" t="s">
        <v>160</v>
      </c>
      <c r="N2446" s="1">
        <v>45.454545454544999</v>
      </c>
      <c r="O2446" s="1">
        <v>63.636363636364003</v>
      </c>
      <c r="P2446" s="1">
        <v>63.636363636364003</v>
      </c>
      <c r="Q2446" s="1">
        <v>54.545454545455001</v>
      </c>
      <c r="R2446" s="1">
        <v>18.181818181817999</v>
      </c>
      <c r="S2446" s="2" t="s">
        <v>160</v>
      </c>
      <c r="T2446" s="2" t="s">
        <v>160</v>
      </c>
      <c r="U2446" s="2" t="s">
        <v>160</v>
      </c>
      <c r="V2446" s="1">
        <v>100</v>
      </c>
      <c r="W2446" s="8">
        <v>581.81818181818198</v>
      </c>
    </row>
    <row r="2447" spans="4:23" ht="26" x14ac:dyDescent="0.2">
      <c r="D2447" s="59"/>
      <c r="E2447" s="5" t="s">
        <v>80</v>
      </c>
      <c r="F2447" s="51" t="s">
        <v>624</v>
      </c>
      <c r="G2447" s="4">
        <v>35</v>
      </c>
      <c r="H2447" s="10">
        <v>68.571428571428996</v>
      </c>
      <c r="I2447" s="1">
        <v>94.285714285713993</v>
      </c>
      <c r="J2447" s="1">
        <v>71.428571428571004</v>
      </c>
      <c r="K2447" s="1">
        <v>45.714285714286</v>
      </c>
      <c r="L2447" s="1">
        <v>80</v>
      </c>
      <c r="M2447" s="1">
        <v>25.714285714286</v>
      </c>
      <c r="N2447" s="1">
        <v>88.571428571428996</v>
      </c>
      <c r="O2447" s="1">
        <v>65.714285714286007</v>
      </c>
      <c r="P2447" s="1">
        <v>94.285714285713993</v>
      </c>
      <c r="Q2447" s="1">
        <v>80</v>
      </c>
      <c r="R2447" s="1">
        <v>22.857142857143</v>
      </c>
      <c r="S2447" s="2" t="s">
        <v>160</v>
      </c>
      <c r="T2447" s="2" t="s">
        <v>160</v>
      </c>
      <c r="U2447" s="2" t="s">
        <v>160</v>
      </c>
      <c r="V2447" s="1">
        <v>100</v>
      </c>
      <c r="W2447" s="8">
        <v>737.142857142857</v>
      </c>
    </row>
    <row r="2448" spans="4:23" ht="26" x14ac:dyDescent="0.2">
      <c r="D2448" s="59"/>
      <c r="E2448" s="5" t="s">
        <v>81</v>
      </c>
      <c r="F2448" s="51" t="s">
        <v>624</v>
      </c>
      <c r="G2448" s="4">
        <v>48</v>
      </c>
      <c r="H2448" s="10">
        <v>81.25</v>
      </c>
      <c r="I2448" s="1">
        <v>85.416666666666998</v>
      </c>
      <c r="J2448" s="1">
        <v>77.083333333333002</v>
      </c>
      <c r="K2448" s="1">
        <v>52.083333333333002</v>
      </c>
      <c r="L2448" s="1">
        <v>77.083333333333002</v>
      </c>
      <c r="M2448" s="1">
        <v>35.416666666666998</v>
      </c>
      <c r="N2448" s="1">
        <v>87.5</v>
      </c>
      <c r="O2448" s="1">
        <v>64.583333333333002</v>
      </c>
      <c r="P2448" s="1">
        <v>89.583333333333002</v>
      </c>
      <c r="Q2448" s="1">
        <v>81.25</v>
      </c>
      <c r="R2448" s="1">
        <v>22.916666666666998</v>
      </c>
      <c r="S2448" s="2" t="s">
        <v>160</v>
      </c>
      <c r="T2448" s="2" t="s">
        <v>160</v>
      </c>
      <c r="U2448" s="2" t="s">
        <v>160</v>
      </c>
      <c r="V2448" s="1">
        <v>100</v>
      </c>
      <c r="W2448" s="8">
        <v>754.16666666666697</v>
      </c>
    </row>
    <row r="2449" spans="4:23" ht="26" x14ac:dyDescent="0.2">
      <c r="D2449" s="59"/>
      <c r="E2449" s="5" t="s">
        <v>82</v>
      </c>
      <c r="F2449" s="51" t="s">
        <v>624</v>
      </c>
      <c r="G2449" s="4">
        <v>39</v>
      </c>
      <c r="H2449" s="10">
        <v>74.358974358973995</v>
      </c>
      <c r="I2449" s="1">
        <v>87.179487179486998</v>
      </c>
      <c r="J2449" s="1">
        <v>74.358974358973995</v>
      </c>
      <c r="K2449" s="1">
        <v>56.410256410255997</v>
      </c>
      <c r="L2449" s="1">
        <v>69.230769230768999</v>
      </c>
      <c r="M2449" s="1">
        <v>38.461538461537998</v>
      </c>
      <c r="N2449" s="1">
        <v>66.666666666666998</v>
      </c>
      <c r="O2449" s="1">
        <v>61.538461538462002</v>
      </c>
      <c r="P2449" s="1">
        <v>76.923076923077005</v>
      </c>
      <c r="Q2449" s="1">
        <v>71.794871794871995</v>
      </c>
      <c r="R2449" s="1">
        <v>7.6923076923079998</v>
      </c>
      <c r="S2449" s="1">
        <v>12.820512820513001</v>
      </c>
      <c r="T2449" s="1">
        <v>2.564102564103</v>
      </c>
      <c r="U2449" s="2" t="s">
        <v>160</v>
      </c>
      <c r="V2449" s="1">
        <v>97.435897435897004</v>
      </c>
      <c r="W2449" s="8">
        <v>700</v>
      </c>
    </row>
    <row r="2450" spans="4:23" ht="26" x14ac:dyDescent="0.2">
      <c r="D2450" s="59"/>
      <c r="E2450" s="5" t="s">
        <v>83</v>
      </c>
      <c r="F2450" s="51" t="s">
        <v>624</v>
      </c>
      <c r="G2450" s="4">
        <v>12</v>
      </c>
      <c r="H2450" s="10">
        <v>75</v>
      </c>
      <c r="I2450" s="1">
        <v>91.666666666666998</v>
      </c>
      <c r="J2450" s="1">
        <v>91.666666666666998</v>
      </c>
      <c r="K2450" s="1">
        <v>66.666666666666998</v>
      </c>
      <c r="L2450" s="1">
        <v>91.666666666666998</v>
      </c>
      <c r="M2450" s="1">
        <v>33.333333333333002</v>
      </c>
      <c r="N2450" s="1">
        <v>75</v>
      </c>
      <c r="O2450" s="1">
        <v>58.333333333333002</v>
      </c>
      <c r="P2450" s="1">
        <v>75</v>
      </c>
      <c r="Q2450" s="1">
        <v>58.333333333333002</v>
      </c>
      <c r="R2450" s="1">
        <v>16.666666666666998</v>
      </c>
      <c r="S2450" s="2" t="s">
        <v>160</v>
      </c>
      <c r="T2450" s="2" t="s">
        <v>160</v>
      </c>
      <c r="U2450" s="2" t="s">
        <v>160</v>
      </c>
      <c r="V2450" s="1">
        <v>100</v>
      </c>
      <c r="W2450" s="8">
        <v>733.33333333333303</v>
      </c>
    </row>
    <row r="2451" spans="4:23" x14ac:dyDescent="0.2">
      <c r="D2451" s="59"/>
      <c r="E2451" s="5" t="s">
        <v>84</v>
      </c>
      <c r="F2451" s="51" t="s">
        <v>624</v>
      </c>
      <c r="G2451" s="4">
        <v>15</v>
      </c>
      <c r="H2451" s="10">
        <v>73.333333333333002</v>
      </c>
      <c r="I2451" s="1">
        <v>93.333333333333002</v>
      </c>
      <c r="J2451" s="1">
        <v>60</v>
      </c>
      <c r="K2451" s="1">
        <v>53.333333333333002</v>
      </c>
      <c r="L2451" s="1">
        <v>86.666666666666998</v>
      </c>
      <c r="M2451" s="1">
        <v>33.333333333333002</v>
      </c>
      <c r="N2451" s="1">
        <v>93.333333333333002</v>
      </c>
      <c r="O2451" s="1">
        <v>80</v>
      </c>
      <c r="P2451" s="1">
        <v>93.333333333333002</v>
      </c>
      <c r="Q2451" s="1">
        <v>66.666666666666998</v>
      </c>
      <c r="R2451" s="1">
        <v>46.666666666666998</v>
      </c>
      <c r="S2451" s="2" t="s">
        <v>160</v>
      </c>
      <c r="T2451" s="2" t="s">
        <v>160</v>
      </c>
      <c r="U2451" s="2" t="s">
        <v>160</v>
      </c>
      <c r="V2451" s="1">
        <v>100</v>
      </c>
      <c r="W2451" s="8">
        <v>780</v>
      </c>
    </row>
    <row r="2452" spans="4:23" x14ac:dyDescent="0.2">
      <c r="D2452" s="59"/>
      <c r="E2452" s="5" t="s">
        <v>85</v>
      </c>
      <c r="F2452" s="51" t="s">
        <v>624</v>
      </c>
      <c r="G2452" s="4">
        <v>5</v>
      </c>
      <c r="H2452" s="10">
        <v>20</v>
      </c>
      <c r="I2452" s="1">
        <v>60</v>
      </c>
      <c r="J2452" s="1">
        <v>60</v>
      </c>
      <c r="K2452" s="1">
        <v>40</v>
      </c>
      <c r="L2452" s="1">
        <v>60</v>
      </c>
      <c r="M2452" s="1">
        <v>20</v>
      </c>
      <c r="N2452" s="1">
        <v>40</v>
      </c>
      <c r="O2452" s="1">
        <v>20</v>
      </c>
      <c r="P2452" s="1">
        <v>20</v>
      </c>
      <c r="Q2452" s="1">
        <v>20</v>
      </c>
      <c r="R2452" s="1">
        <v>20</v>
      </c>
      <c r="S2452" s="2" t="s">
        <v>160</v>
      </c>
      <c r="T2452" s="2" t="s">
        <v>160</v>
      </c>
      <c r="U2452" s="2" t="s">
        <v>160</v>
      </c>
      <c r="V2452" s="1">
        <v>100</v>
      </c>
      <c r="W2452" s="8">
        <v>380</v>
      </c>
    </row>
    <row r="2453" spans="4:23" x14ac:dyDescent="0.2">
      <c r="D2453" s="59"/>
      <c r="E2453" s="5" t="s">
        <v>86</v>
      </c>
      <c r="F2453" s="51" t="s">
        <v>623</v>
      </c>
      <c r="G2453" s="4">
        <v>87</v>
      </c>
      <c r="H2453" s="10">
        <v>68.965517241379004</v>
      </c>
      <c r="I2453" s="1">
        <v>78.160919540229997</v>
      </c>
      <c r="J2453" s="1">
        <v>77.011494252874002</v>
      </c>
      <c r="K2453" s="1">
        <v>50.574712643677998</v>
      </c>
      <c r="L2453" s="1">
        <v>67.816091954022994</v>
      </c>
      <c r="M2453" s="1">
        <v>14.942528735631999</v>
      </c>
      <c r="N2453" s="1">
        <v>64.367816091953998</v>
      </c>
      <c r="O2453" s="1">
        <v>49.425287356322002</v>
      </c>
      <c r="P2453" s="1">
        <v>77.011494252874002</v>
      </c>
      <c r="Q2453" s="1">
        <v>60.919540229885001</v>
      </c>
      <c r="R2453" s="1">
        <v>18.390804597700999</v>
      </c>
      <c r="S2453" s="1">
        <v>2.2988505747130001</v>
      </c>
      <c r="T2453" s="1">
        <v>1.149425287356</v>
      </c>
      <c r="U2453" s="1">
        <v>1.149425287356</v>
      </c>
      <c r="V2453" s="1">
        <v>97.701149425286999</v>
      </c>
      <c r="W2453" s="8">
        <v>632.18390804597698</v>
      </c>
    </row>
    <row r="2454" spans="4:23" ht="26" x14ac:dyDescent="0.2">
      <c r="D2454" s="59"/>
      <c r="E2454" s="5" t="s">
        <v>87</v>
      </c>
      <c r="F2454" s="51" t="s">
        <v>623</v>
      </c>
      <c r="G2454" s="4">
        <v>118</v>
      </c>
      <c r="H2454" s="10">
        <v>72.881355932202993</v>
      </c>
      <c r="I2454" s="1">
        <v>75.423728813558995</v>
      </c>
      <c r="J2454" s="1">
        <v>67.796610169491998</v>
      </c>
      <c r="K2454" s="1">
        <v>45.762711864407002</v>
      </c>
      <c r="L2454" s="1">
        <v>73.728813559322006</v>
      </c>
      <c r="M2454" s="1">
        <v>28.813559322033999</v>
      </c>
      <c r="N2454" s="1">
        <v>68.644067796610003</v>
      </c>
      <c r="O2454" s="1">
        <v>57.627118644067998</v>
      </c>
      <c r="P2454" s="1">
        <v>76.271186440677994</v>
      </c>
      <c r="Q2454" s="1">
        <v>77.966101694914997</v>
      </c>
      <c r="R2454" s="1">
        <v>22.033898305085</v>
      </c>
      <c r="S2454" s="1">
        <v>0.84745762711899997</v>
      </c>
      <c r="T2454" s="1">
        <v>3.3898305084749998</v>
      </c>
      <c r="U2454" s="1">
        <v>0.84745762711899997</v>
      </c>
      <c r="V2454" s="1">
        <v>95.762711864406995</v>
      </c>
      <c r="W2454" s="8">
        <v>672.03389830508502</v>
      </c>
    </row>
    <row r="2455" spans="4:23" x14ac:dyDescent="0.2">
      <c r="D2455" s="59"/>
      <c r="E2455" s="5" t="s">
        <v>36</v>
      </c>
      <c r="F2455" s="51" t="s">
        <v>624</v>
      </c>
      <c r="G2455" s="4">
        <v>47</v>
      </c>
      <c r="H2455" s="10">
        <v>68.085106382979006</v>
      </c>
      <c r="I2455" s="1">
        <v>76.595744680850999</v>
      </c>
      <c r="J2455" s="1">
        <v>76.595744680850999</v>
      </c>
      <c r="K2455" s="1">
        <v>42.553191489362</v>
      </c>
      <c r="L2455" s="1">
        <v>70.212765957447004</v>
      </c>
      <c r="M2455" s="1">
        <v>23.404255319149001</v>
      </c>
      <c r="N2455" s="1">
        <v>70.212765957447004</v>
      </c>
      <c r="O2455" s="1">
        <v>31.914893617021001</v>
      </c>
      <c r="P2455" s="1">
        <v>82.978723404255007</v>
      </c>
      <c r="Q2455" s="1">
        <v>55.319148936170002</v>
      </c>
      <c r="R2455" s="1">
        <v>12.765957446809001</v>
      </c>
      <c r="S2455" s="1">
        <v>6.3829787234040003</v>
      </c>
      <c r="T2455" s="1">
        <v>2.1276595744679998</v>
      </c>
      <c r="U2455" s="2" t="s">
        <v>160</v>
      </c>
      <c r="V2455" s="1">
        <v>97.872340425532002</v>
      </c>
      <c r="W2455" s="8">
        <v>619.14893617021301</v>
      </c>
    </row>
    <row r="2456" spans="4:23" ht="26" x14ac:dyDescent="0.2">
      <c r="D2456" s="59"/>
      <c r="E2456" s="5" t="s">
        <v>88</v>
      </c>
      <c r="F2456" s="51" t="s">
        <v>623</v>
      </c>
      <c r="G2456" s="4">
        <v>255</v>
      </c>
      <c r="H2456" s="10">
        <v>79.607843137255003</v>
      </c>
      <c r="I2456" s="1">
        <v>81.568627450980003</v>
      </c>
      <c r="J2456" s="1">
        <v>70.196078431372996</v>
      </c>
      <c r="K2456" s="1">
        <v>47.058823529412003</v>
      </c>
      <c r="L2456" s="1">
        <v>65.490196078430998</v>
      </c>
      <c r="M2456" s="1">
        <v>25.098039215686001</v>
      </c>
      <c r="N2456" s="1">
        <v>61.568627450980003</v>
      </c>
      <c r="O2456" s="1">
        <v>31.764705882352999</v>
      </c>
      <c r="P2456" s="1">
        <v>76.078431372549005</v>
      </c>
      <c r="Q2456" s="1">
        <v>47.058823529412003</v>
      </c>
      <c r="R2456" s="1">
        <v>12.549019607843</v>
      </c>
      <c r="S2456" s="1">
        <v>1.9607843137250001</v>
      </c>
      <c r="T2456" s="1">
        <v>1.9607843137250001</v>
      </c>
      <c r="U2456" s="1">
        <v>0.392156862745</v>
      </c>
      <c r="V2456" s="1">
        <v>97.647058823528994</v>
      </c>
      <c r="W2456" s="8">
        <v>602.35294117647095</v>
      </c>
    </row>
    <row r="2457" spans="4:23" x14ac:dyDescent="0.2">
      <c r="D2457" s="59"/>
      <c r="E2457" s="5" t="s">
        <v>89</v>
      </c>
      <c r="F2457" s="51" t="s">
        <v>623</v>
      </c>
      <c r="G2457" s="4">
        <v>434</v>
      </c>
      <c r="H2457" s="10">
        <v>71.198156682027999</v>
      </c>
      <c r="I2457" s="1">
        <v>70.276497695852996</v>
      </c>
      <c r="J2457" s="1">
        <v>58.064516129032</v>
      </c>
      <c r="K2457" s="1">
        <v>37.557603686636</v>
      </c>
      <c r="L2457" s="1">
        <v>61.059907834100997</v>
      </c>
      <c r="M2457" s="1">
        <v>21.889400921659</v>
      </c>
      <c r="N2457" s="1">
        <v>48.387096774193999</v>
      </c>
      <c r="O2457" s="1">
        <v>21.889400921659</v>
      </c>
      <c r="P2457" s="1">
        <v>66.129032258064996</v>
      </c>
      <c r="Q2457" s="1">
        <v>40.552995391704997</v>
      </c>
      <c r="R2457" s="1">
        <v>12.442396313364</v>
      </c>
      <c r="S2457" s="1">
        <v>0.92165898617499997</v>
      </c>
      <c r="T2457" s="1">
        <v>6.221198156682</v>
      </c>
      <c r="U2457" s="1">
        <v>0.23041474654399999</v>
      </c>
      <c r="V2457" s="1">
        <v>93.548387096773993</v>
      </c>
      <c r="W2457" s="8">
        <v>516.820276497696</v>
      </c>
    </row>
    <row r="2458" spans="4:23" x14ac:dyDescent="0.2">
      <c r="D2458" s="59"/>
      <c r="E2458" s="5" t="s">
        <v>23</v>
      </c>
      <c r="F2458" s="51" t="s">
        <v>624</v>
      </c>
      <c r="G2458" s="4">
        <v>9</v>
      </c>
      <c r="H2458" s="10">
        <v>66.666666666666998</v>
      </c>
      <c r="I2458" s="1">
        <v>88.888888888888999</v>
      </c>
      <c r="J2458" s="1">
        <v>55.555555555555998</v>
      </c>
      <c r="K2458" s="1">
        <v>22.222222222222001</v>
      </c>
      <c r="L2458" s="1">
        <v>77.777777777777999</v>
      </c>
      <c r="M2458" s="2" t="s">
        <v>160</v>
      </c>
      <c r="N2458" s="1">
        <v>33.333333333333002</v>
      </c>
      <c r="O2458" s="1">
        <v>11.111111111111001</v>
      </c>
      <c r="P2458" s="1">
        <v>66.666666666666998</v>
      </c>
      <c r="Q2458" s="1">
        <v>44.444444444444002</v>
      </c>
      <c r="R2458" s="1">
        <v>11.111111111111001</v>
      </c>
      <c r="S2458" s="2" t="s">
        <v>160</v>
      </c>
      <c r="T2458" s="2" t="s">
        <v>160</v>
      </c>
      <c r="U2458" s="2" t="s">
        <v>160</v>
      </c>
      <c r="V2458" s="1">
        <v>100</v>
      </c>
      <c r="W2458" s="8">
        <v>477.777777777778</v>
      </c>
    </row>
    <row r="2459" spans="4:23" ht="26" x14ac:dyDescent="0.2">
      <c r="D2459" s="59"/>
      <c r="E2459" s="5" t="s">
        <v>90</v>
      </c>
      <c r="F2459" s="51" t="s">
        <v>623</v>
      </c>
      <c r="G2459" s="4">
        <v>345</v>
      </c>
      <c r="H2459" s="10">
        <v>71.594202898551003</v>
      </c>
      <c r="I2459" s="1">
        <v>79.710144927536007</v>
      </c>
      <c r="J2459" s="1">
        <v>71.594202898551003</v>
      </c>
      <c r="K2459" s="1">
        <v>44.347826086956999</v>
      </c>
      <c r="L2459" s="1">
        <v>69.855072463767996</v>
      </c>
      <c r="M2459" s="1">
        <v>24.057971014492999</v>
      </c>
      <c r="N2459" s="1">
        <v>69.275362318841005</v>
      </c>
      <c r="O2459" s="1">
        <v>48.115942028985998</v>
      </c>
      <c r="P2459" s="1">
        <v>77.391304347825994</v>
      </c>
      <c r="Q2459" s="1">
        <v>65.217391304347998</v>
      </c>
      <c r="R2459" s="1">
        <v>15.942028985506999</v>
      </c>
      <c r="S2459" s="1">
        <v>2.6086956521740001</v>
      </c>
      <c r="T2459" s="1">
        <v>2.0289855072459999</v>
      </c>
      <c r="U2459" s="1">
        <v>0.57971014492799999</v>
      </c>
      <c r="V2459" s="1">
        <v>97.391304347825994</v>
      </c>
      <c r="W2459" s="8">
        <v>642.31884057971001</v>
      </c>
    </row>
    <row r="2460" spans="4:23" ht="26" x14ac:dyDescent="0.2">
      <c r="D2460" s="58" t="s">
        <v>91</v>
      </c>
      <c r="E2460" s="7" t="s">
        <v>92</v>
      </c>
      <c r="F2460" s="50" t="s">
        <v>623</v>
      </c>
      <c r="G2460" s="6">
        <v>70</v>
      </c>
      <c r="H2460" s="14">
        <v>72.857142857143003</v>
      </c>
      <c r="I2460" s="3">
        <v>67.142857142856997</v>
      </c>
      <c r="J2460" s="3">
        <v>65.714285714286007</v>
      </c>
      <c r="K2460" s="3">
        <v>44.285714285714</v>
      </c>
      <c r="L2460" s="3">
        <v>65.714285714286007</v>
      </c>
      <c r="M2460" s="3">
        <v>22.857142857143</v>
      </c>
      <c r="N2460" s="3">
        <v>65.714285714286007</v>
      </c>
      <c r="O2460" s="3">
        <v>37.142857142856997</v>
      </c>
      <c r="P2460" s="3">
        <v>81.428571428571004</v>
      </c>
      <c r="Q2460" s="3">
        <v>51.428571428570997</v>
      </c>
      <c r="R2460" s="3">
        <v>14.285714285714</v>
      </c>
      <c r="S2460" s="3">
        <v>1.4285714285710001</v>
      </c>
      <c r="T2460" s="3">
        <v>1.4285714285710001</v>
      </c>
      <c r="U2460" s="9" t="s">
        <v>160</v>
      </c>
      <c r="V2460" s="3">
        <v>98.571428571428996</v>
      </c>
      <c r="W2460" s="13">
        <v>591.42857142857099</v>
      </c>
    </row>
    <row r="2461" spans="4:23" ht="39" x14ac:dyDescent="0.2">
      <c r="D2461" s="59"/>
      <c r="E2461" s="5" t="s">
        <v>93</v>
      </c>
      <c r="F2461" s="51" t="s">
        <v>623</v>
      </c>
      <c r="G2461" s="4">
        <v>430</v>
      </c>
      <c r="H2461" s="10">
        <v>76.046511627906995</v>
      </c>
      <c r="I2461" s="1">
        <v>80.697674418605004</v>
      </c>
      <c r="J2461" s="1">
        <v>66.976744186047</v>
      </c>
      <c r="K2461" s="1">
        <v>43.488372093023003</v>
      </c>
      <c r="L2461" s="1">
        <v>68.139534883720998</v>
      </c>
      <c r="M2461" s="1">
        <v>25.116279069767</v>
      </c>
      <c r="N2461" s="1">
        <v>69.767441860464999</v>
      </c>
      <c r="O2461" s="1">
        <v>36.976744186047</v>
      </c>
      <c r="P2461" s="1">
        <v>80</v>
      </c>
      <c r="Q2461" s="1">
        <v>61.860465116279002</v>
      </c>
      <c r="R2461" s="1">
        <v>16.511627906977001</v>
      </c>
      <c r="S2461" s="1">
        <v>0.93023255814000005</v>
      </c>
      <c r="T2461" s="1">
        <v>1.860465116279</v>
      </c>
      <c r="U2461" s="2" t="s">
        <v>160</v>
      </c>
      <c r="V2461" s="1">
        <v>98.139534883720998</v>
      </c>
      <c r="W2461" s="8">
        <v>628.37209302325596</v>
      </c>
    </row>
    <row r="2462" spans="4:23" ht="39" x14ac:dyDescent="0.2">
      <c r="D2462" s="59"/>
      <c r="E2462" s="5" t="s">
        <v>94</v>
      </c>
      <c r="F2462" s="51" t="s">
        <v>623</v>
      </c>
      <c r="G2462" s="4">
        <v>824</v>
      </c>
      <c r="H2462" s="10">
        <v>74.878640776699001</v>
      </c>
      <c r="I2462" s="1">
        <v>79.733009708737995</v>
      </c>
      <c r="J2462" s="1">
        <v>67.839805825243005</v>
      </c>
      <c r="K2462" s="1">
        <v>43.567961165048999</v>
      </c>
      <c r="L2462" s="1">
        <v>67.597087378641007</v>
      </c>
      <c r="M2462" s="1">
        <v>25</v>
      </c>
      <c r="N2462" s="1">
        <v>62.257281553398002</v>
      </c>
      <c r="O2462" s="1">
        <v>36.407766990291002</v>
      </c>
      <c r="P2462" s="1">
        <v>75.242718446601998</v>
      </c>
      <c r="Q2462" s="1">
        <v>54.733009708738003</v>
      </c>
      <c r="R2462" s="1">
        <v>15.412621359222999</v>
      </c>
      <c r="S2462" s="1">
        <v>1.699029126214</v>
      </c>
      <c r="T2462" s="1">
        <v>3.1553398058250002</v>
      </c>
      <c r="U2462" s="1">
        <v>0.364077669903</v>
      </c>
      <c r="V2462" s="1">
        <v>96.480582524271995</v>
      </c>
      <c r="W2462" s="8">
        <v>607.88834951456295</v>
      </c>
    </row>
    <row r="2463" spans="4:23" ht="39" x14ac:dyDescent="0.2">
      <c r="D2463" s="59"/>
      <c r="E2463" s="5" t="s">
        <v>95</v>
      </c>
      <c r="F2463" s="51" t="s">
        <v>623</v>
      </c>
      <c r="G2463" s="4">
        <v>593</v>
      </c>
      <c r="H2463" s="10">
        <v>74.536256323776996</v>
      </c>
      <c r="I2463" s="1">
        <v>79.595278246205993</v>
      </c>
      <c r="J2463" s="1">
        <v>67.959527824621006</v>
      </c>
      <c r="K2463" s="1">
        <v>43.844856661046002</v>
      </c>
      <c r="L2463" s="1">
        <v>66.104553119729999</v>
      </c>
      <c r="M2463" s="1">
        <v>26.475548060708</v>
      </c>
      <c r="N2463" s="1">
        <v>66.104553119729999</v>
      </c>
      <c r="O2463" s="1">
        <v>36.593591905564999</v>
      </c>
      <c r="P2463" s="1">
        <v>80.101180438449006</v>
      </c>
      <c r="Q2463" s="1">
        <v>59.527824620573</v>
      </c>
      <c r="R2463" s="1">
        <v>15.682967959528</v>
      </c>
      <c r="S2463" s="1">
        <v>1.3490725126480001</v>
      </c>
      <c r="T2463" s="1">
        <v>3.0354131534570001</v>
      </c>
      <c r="U2463" s="1">
        <v>0.67453625632400005</v>
      </c>
      <c r="V2463" s="1">
        <v>96.290050590218996</v>
      </c>
      <c r="W2463" s="8">
        <v>621.58516020236095</v>
      </c>
    </row>
    <row r="2464" spans="4:23" ht="39" x14ac:dyDescent="0.2">
      <c r="D2464" s="59"/>
      <c r="E2464" s="5" t="s">
        <v>96</v>
      </c>
      <c r="F2464" s="51" t="s">
        <v>623</v>
      </c>
      <c r="G2464" s="4">
        <v>261</v>
      </c>
      <c r="H2464" s="10">
        <v>75.095785440613</v>
      </c>
      <c r="I2464" s="1">
        <v>77.394636015326</v>
      </c>
      <c r="J2464" s="1">
        <v>62.068965517240997</v>
      </c>
      <c r="K2464" s="1">
        <v>43.678160919539998</v>
      </c>
      <c r="L2464" s="1">
        <v>64.750957854405996</v>
      </c>
      <c r="M2464" s="1">
        <v>24.904214559387</v>
      </c>
      <c r="N2464" s="1">
        <v>57.854406130268003</v>
      </c>
      <c r="O2464" s="1">
        <v>35.632183908046002</v>
      </c>
      <c r="P2464" s="1">
        <v>75.095785440613</v>
      </c>
      <c r="Q2464" s="1">
        <v>60.919540229885001</v>
      </c>
      <c r="R2464" s="1">
        <v>17.624521072796998</v>
      </c>
      <c r="S2464" s="1">
        <v>0.76628352490399998</v>
      </c>
      <c r="T2464" s="1">
        <v>3.8314176245209999</v>
      </c>
      <c r="U2464" s="1">
        <v>0.76628352490399998</v>
      </c>
      <c r="V2464" s="1">
        <v>95.402298850574994</v>
      </c>
      <c r="W2464" s="8">
        <v>600.38314176245206</v>
      </c>
    </row>
    <row r="2465" spans="4:23" ht="39" x14ac:dyDescent="0.2">
      <c r="D2465" s="59"/>
      <c r="E2465" s="5" t="s">
        <v>97</v>
      </c>
      <c r="F2465" s="51" t="s">
        <v>623</v>
      </c>
      <c r="G2465" s="4">
        <v>63</v>
      </c>
      <c r="H2465" s="10">
        <v>76.190476190476005</v>
      </c>
      <c r="I2465" s="1">
        <v>80.952380952381006</v>
      </c>
      <c r="J2465" s="1">
        <v>60.317460317459997</v>
      </c>
      <c r="K2465" s="1">
        <v>49.206349206349003</v>
      </c>
      <c r="L2465" s="1">
        <v>66.666666666666998</v>
      </c>
      <c r="M2465" s="1">
        <v>33.333333333333002</v>
      </c>
      <c r="N2465" s="1">
        <v>68.253968253967997</v>
      </c>
      <c r="O2465" s="1">
        <v>38.095238095238003</v>
      </c>
      <c r="P2465" s="1">
        <v>84.126984126983999</v>
      </c>
      <c r="Q2465" s="1">
        <v>69.841269841270005</v>
      </c>
      <c r="R2465" s="1">
        <v>28.571428571428999</v>
      </c>
      <c r="S2465" s="1">
        <v>1.587301587302</v>
      </c>
      <c r="T2465" s="1">
        <v>1.587301587302</v>
      </c>
      <c r="U2465" s="2" t="s">
        <v>160</v>
      </c>
      <c r="V2465" s="1">
        <v>98.412698412698006</v>
      </c>
      <c r="W2465" s="8">
        <v>658.73015873015902</v>
      </c>
    </row>
    <row r="2466" spans="4:23" ht="39" x14ac:dyDescent="0.2">
      <c r="D2466" s="59"/>
      <c r="E2466" s="5" t="s">
        <v>98</v>
      </c>
      <c r="F2466" s="51" t="s">
        <v>623</v>
      </c>
      <c r="G2466" s="4">
        <v>345</v>
      </c>
      <c r="H2466" s="10">
        <v>74.492753623187994</v>
      </c>
      <c r="I2466" s="1">
        <v>79.710144927536007</v>
      </c>
      <c r="J2466" s="1">
        <v>67.246376811594004</v>
      </c>
      <c r="K2466" s="1">
        <v>40.289855072464</v>
      </c>
      <c r="L2466" s="1">
        <v>68.985507246376997</v>
      </c>
      <c r="M2466" s="1">
        <v>25.217391304347998</v>
      </c>
      <c r="N2466" s="1">
        <v>69.565217391304003</v>
      </c>
      <c r="O2466" s="1">
        <v>38.840579710145001</v>
      </c>
      <c r="P2466" s="1">
        <v>82.318840579709999</v>
      </c>
      <c r="Q2466" s="1">
        <v>61.449275362319</v>
      </c>
      <c r="R2466" s="1">
        <v>16.811594202898998</v>
      </c>
      <c r="S2466" s="1">
        <v>1.1594202898549999</v>
      </c>
      <c r="T2466" s="1">
        <v>1.449275362319</v>
      </c>
      <c r="U2466" s="1">
        <v>0.86956521739100001</v>
      </c>
      <c r="V2466" s="1">
        <v>97.681159420290001</v>
      </c>
      <c r="W2466" s="8">
        <v>628.40579710144902</v>
      </c>
    </row>
    <row r="2467" spans="4:23" ht="39" x14ac:dyDescent="0.2">
      <c r="D2467" s="59"/>
      <c r="E2467" s="5" t="s">
        <v>99</v>
      </c>
      <c r="F2467" s="51" t="s">
        <v>623</v>
      </c>
      <c r="G2467" s="4">
        <v>202</v>
      </c>
      <c r="H2467" s="10">
        <v>69.801980198020004</v>
      </c>
      <c r="I2467" s="1">
        <v>79.702970297030006</v>
      </c>
      <c r="J2467" s="1">
        <v>66.831683168316999</v>
      </c>
      <c r="K2467" s="1">
        <v>40.594059405941003</v>
      </c>
      <c r="L2467" s="1">
        <v>65.346534653465</v>
      </c>
      <c r="M2467" s="1">
        <v>24.257425742574</v>
      </c>
      <c r="N2467" s="1">
        <v>68.811881188119003</v>
      </c>
      <c r="O2467" s="1">
        <v>44.059405940593997</v>
      </c>
      <c r="P2467" s="1">
        <v>85.148514851485004</v>
      </c>
      <c r="Q2467" s="1">
        <v>66.336633663366001</v>
      </c>
      <c r="R2467" s="1">
        <v>17.326732673266999</v>
      </c>
      <c r="S2467" s="1">
        <v>1.9801980198019999</v>
      </c>
      <c r="T2467" s="1">
        <v>2.970297029703</v>
      </c>
      <c r="U2467" s="2" t="s">
        <v>160</v>
      </c>
      <c r="V2467" s="1">
        <v>97.029702970296995</v>
      </c>
      <c r="W2467" s="8">
        <v>633.168316831683</v>
      </c>
    </row>
    <row r="2468" spans="4:23" x14ac:dyDescent="0.2">
      <c r="D2468" s="59"/>
      <c r="E2468" s="5" t="s">
        <v>100</v>
      </c>
      <c r="F2468" s="51" t="s">
        <v>623</v>
      </c>
      <c r="G2468" s="4">
        <v>143</v>
      </c>
      <c r="H2468" s="10">
        <v>65.034965034964998</v>
      </c>
      <c r="I2468" s="1">
        <v>61.538461538462002</v>
      </c>
      <c r="J2468" s="1">
        <v>53.146853146852997</v>
      </c>
      <c r="K2468" s="1">
        <v>34.965034965035002</v>
      </c>
      <c r="L2468" s="1">
        <v>55.944055944055997</v>
      </c>
      <c r="M2468" s="1">
        <v>15.384615384615</v>
      </c>
      <c r="N2468" s="1">
        <v>34.265734265733997</v>
      </c>
      <c r="O2468" s="1">
        <v>18.181818181817999</v>
      </c>
      <c r="P2468" s="1">
        <v>58.041958041957997</v>
      </c>
      <c r="Q2468" s="1">
        <v>27.272727272727</v>
      </c>
      <c r="R2468" s="1">
        <v>6.2937062937060002</v>
      </c>
      <c r="S2468" s="1">
        <v>2.797202797203</v>
      </c>
      <c r="T2468" s="1">
        <v>8.3916083916080009</v>
      </c>
      <c r="U2468" s="2" t="s">
        <v>160</v>
      </c>
      <c r="V2468" s="1">
        <v>91.608391608391997</v>
      </c>
      <c r="W2468" s="8">
        <v>441.258741258741</v>
      </c>
    </row>
    <row r="2469" spans="4:23" x14ac:dyDescent="0.2">
      <c r="D2469" s="59"/>
      <c r="E2469" s="5" t="s">
        <v>23</v>
      </c>
      <c r="F2469" s="51" t="s">
        <v>624</v>
      </c>
      <c r="G2469" s="4">
        <v>5</v>
      </c>
      <c r="H2469" s="10">
        <v>80</v>
      </c>
      <c r="I2469" s="1">
        <v>80</v>
      </c>
      <c r="J2469" s="1">
        <v>60</v>
      </c>
      <c r="K2469" s="1">
        <v>60</v>
      </c>
      <c r="L2469" s="1">
        <v>60</v>
      </c>
      <c r="M2469" s="2" t="s">
        <v>160</v>
      </c>
      <c r="N2469" s="1">
        <v>40</v>
      </c>
      <c r="O2469" s="2" t="s">
        <v>160</v>
      </c>
      <c r="P2469" s="1">
        <v>80</v>
      </c>
      <c r="Q2469" s="1">
        <v>40</v>
      </c>
      <c r="R2469" s="2" t="s">
        <v>160</v>
      </c>
      <c r="S2469" s="2" t="s">
        <v>160</v>
      </c>
      <c r="T2469" s="2" t="s">
        <v>160</v>
      </c>
      <c r="U2469" s="2" t="s">
        <v>160</v>
      </c>
      <c r="V2469" s="1">
        <v>100</v>
      </c>
      <c r="W2469" s="8">
        <v>500</v>
      </c>
    </row>
    <row r="2470" spans="4:23" ht="26" x14ac:dyDescent="0.2">
      <c r="D2470" s="59"/>
      <c r="E2470" s="5" t="s">
        <v>101</v>
      </c>
      <c r="F2470" s="51" t="s">
        <v>623</v>
      </c>
      <c r="G2470" s="4">
        <v>883</v>
      </c>
      <c r="H2470" s="10">
        <v>74.745186862967003</v>
      </c>
      <c r="I2470" s="1">
        <v>78.935447338618005</v>
      </c>
      <c r="J2470" s="1">
        <v>67.723669309173005</v>
      </c>
      <c r="K2470" s="1">
        <v>43.374858437146003</v>
      </c>
      <c r="L2470" s="1">
        <v>67.044167610418995</v>
      </c>
      <c r="M2470" s="1">
        <v>24.575311438279002</v>
      </c>
      <c r="N2470" s="1">
        <v>62.400906002265003</v>
      </c>
      <c r="O2470" s="1">
        <v>35.560588901472002</v>
      </c>
      <c r="P2470" s="1">
        <v>74.858437146092996</v>
      </c>
      <c r="Q2470" s="1">
        <v>54.360135900339998</v>
      </c>
      <c r="R2470" s="1">
        <v>14.949037372593001</v>
      </c>
      <c r="S2470" s="1">
        <v>1.5855039637599999</v>
      </c>
      <c r="T2470" s="1">
        <v>2.9445073612680002</v>
      </c>
      <c r="U2470" s="1">
        <v>0.453001132503</v>
      </c>
      <c r="V2470" s="1">
        <v>96.602491506229001</v>
      </c>
      <c r="W2470" s="8">
        <v>603.51075877689698</v>
      </c>
    </row>
    <row r="2471" spans="4:23" ht="26" x14ac:dyDescent="0.2">
      <c r="D2471" s="59"/>
      <c r="E2471" s="5" t="s">
        <v>102</v>
      </c>
      <c r="F2471" s="51" t="s">
        <v>623</v>
      </c>
      <c r="G2471" s="4">
        <v>453</v>
      </c>
      <c r="H2471" s="10">
        <v>73.509933774833996</v>
      </c>
      <c r="I2471" s="1">
        <v>78.587196467991006</v>
      </c>
      <c r="J2471" s="1">
        <v>64.900662251656001</v>
      </c>
      <c r="K2471" s="1">
        <v>41.059602649006997</v>
      </c>
      <c r="L2471" s="1">
        <v>66.004415011038006</v>
      </c>
      <c r="M2471" s="1">
        <v>24.282560706401998</v>
      </c>
      <c r="N2471" s="1">
        <v>64.238410596026</v>
      </c>
      <c r="O2471" s="1">
        <v>36.203090507726003</v>
      </c>
      <c r="P2471" s="1">
        <v>79.028697571744004</v>
      </c>
      <c r="Q2471" s="1">
        <v>59.381898454746</v>
      </c>
      <c r="R2471" s="1">
        <v>16.777041942604999</v>
      </c>
      <c r="S2471" s="1">
        <v>1.103752759382</v>
      </c>
      <c r="T2471" s="1">
        <v>2.8697571743929999</v>
      </c>
      <c r="U2471" s="1">
        <v>0.883002207506</v>
      </c>
      <c r="V2471" s="1">
        <v>96.247240618101998</v>
      </c>
      <c r="W2471" s="8">
        <v>608.83002207505501</v>
      </c>
    </row>
    <row r="2472" spans="4:23" x14ac:dyDescent="0.2">
      <c r="D2472" s="58" t="s">
        <v>103</v>
      </c>
      <c r="E2472" s="7" t="s">
        <v>104</v>
      </c>
      <c r="F2472" s="50" t="s">
        <v>623</v>
      </c>
      <c r="G2472" s="6">
        <v>265</v>
      </c>
      <c r="H2472" s="14">
        <v>76.603773584905994</v>
      </c>
      <c r="I2472" s="3">
        <v>82.264150943396004</v>
      </c>
      <c r="J2472" s="3">
        <v>77.735849056603996</v>
      </c>
      <c r="K2472" s="3">
        <v>48.301886792452997</v>
      </c>
      <c r="L2472" s="3">
        <v>69.811320754717002</v>
      </c>
      <c r="M2472" s="3">
        <v>25.283018867925001</v>
      </c>
      <c r="N2472" s="3">
        <v>72.452830188679002</v>
      </c>
      <c r="O2472" s="3">
        <v>44.528301886792001</v>
      </c>
      <c r="P2472" s="3">
        <v>78.113207547170006</v>
      </c>
      <c r="Q2472" s="3">
        <v>63.396226415093999</v>
      </c>
      <c r="R2472" s="3">
        <v>19.622641509434001</v>
      </c>
      <c r="S2472" s="3">
        <v>1.1320754716979999</v>
      </c>
      <c r="T2472" s="3">
        <v>1.5094339622640001</v>
      </c>
      <c r="U2472" s="3">
        <v>0.37735849056600002</v>
      </c>
      <c r="V2472" s="3">
        <v>98.113207547170006</v>
      </c>
      <c r="W2472" s="13">
        <v>661.13207547169804</v>
      </c>
    </row>
    <row r="2473" spans="4:23" x14ac:dyDescent="0.2">
      <c r="D2473" s="59"/>
      <c r="E2473" s="5" t="s">
        <v>105</v>
      </c>
      <c r="F2473" s="51" t="s">
        <v>623</v>
      </c>
      <c r="G2473" s="4">
        <v>314</v>
      </c>
      <c r="H2473" s="10">
        <v>77.070063694268001</v>
      </c>
      <c r="I2473" s="1">
        <v>78.025477707006004</v>
      </c>
      <c r="J2473" s="1">
        <v>67.515923566878996</v>
      </c>
      <c r="K2473" s="1">
        <v>42.993630573247998</v>
      </c>
      <c r="L2473" s="1">
        <v>67.197452229299003</v>
      </c>
      <c r="M2473" s="1">
        <v>26.114649681528999</v>
      </c>
      <c r="N2473" s="1">
        <v>58.280254777069999</v>
      </c>
      <c r="O2473" s="1">
        <v>32.165605095540997</v>
      </c>
      <c r="P2473" s="1">
        <v>71.974522292993996</v>
      </c>
      <c r="Q2473" s="1">
        <v>50</v>
      </c>
      <c r="R2473" s="1">
        <v>12.101910828025</v>
      </c>
      <c r="S2473" s="1">
        <v>1.592356687898</v>
      </c>
      <c r="T2473" s="1">
        <v>3.5031847133760001</v>
      </c>
      <c r="U2473" s="1">
        <v>0.63694267515900005</v>
      </c>
      <c r="V2473" s="1">
        <v>95.859872611464993</v>
      </c>
      <c r="W2473" s="8">
        <v>589.171974522293</v>
      </c>
    </row>
    <row r="2474" spans="4:23" x14ac:dyDescent="0.2">
      <c r="D2474" s="59"/>
      <c r="E2474" s="5" t="s">
        <v>106</v>
      </c>
      <c r="F2474" s="51" t="s">
        <v>623</v>
      </c>
      <c r="G2474" s="4">
        <v>333</v>
      </c>
      <c r="H2474" s="10">
        <v>69.069069069069002</v>
      </c>
      <c r="I2474" s="1">
        <v>74.174174174173999</v>
      </c>
      <c r="J2474" s="1">
        <v>58.858858858859001</v>
      </c>
      <c r="K2474" s="1">
        <v>34.834834834835</v>
      </c>
      <c r="L2474" s="1">
        <v>63.063063063062998</v>
      </c>
      <c r="M2474" s="1">
        <v>21.921921921921999</v>
      </c>
      <c r="N2474" s="1">
        <v>53.753753753753998</v>
      </c>
      <c r="O2474" s="1">
        <v>28.528528528529002</v>
      </c>
      <c r="P2474" s="1">
        <v>69.969969969969995</v>
      </c>
      <c r="Q2474" s="1">
        <v>45.045045045045001</v>
      </c>
      <c r="R2474" s="1">
        <v>11.711711711712001</v>
      </c>
      <c r="S2474" s="1">
        <v>2.1021021021020001</v>
      </c>
      <c r="T2474" s="1">
        <v>5.7057057057060003</v>
      </c>
      <c r="U2474" s="1">
        <v>0.30030030029999999</v>
      </c>
      <c r="V2474" s="1">
        <v>93.993993993993996</v>
      </c>
      <c r="W2474" s="8">
        <v>539.03903903903904</v>
      </c>
    </row>
    <row r="2475" spans="4:23" x14ac:dyDescent="0.2">
      <c r="D2475" s="59"/>
      <c r="E2475" s="5" t="s">
        <v>107</v>
      </c>
      <c r="F2475" s="51" t="s">
        <v>623</v>
      </c>
      <c r="G2475" s="4">
        <v>108</v>
      </c>
      <c r="H2475" s="10">
        <v>66.666666666666998</v>
      </c>
      <c r="I2475" s="1">
        <v>67.592592592592993</v>
      </c>
      <c r="J2475" s="1">
        <v>52.777777777777999</v>
      </c>
      <c r="K2475" s="1">
        <v>44.444444444444002</v>
      </c>
      <c r="L2475" s="1">
        <v>57.407407407407</v>
      </c>
      <c r="M2475" s="1">
        <v>15.740740740741</v>
      </c>
      <c r="N2475" s="1">
        <v>44.444444444444002</v>
      </c>
      <c r="O2475" s="1">
        <v>23.148148148148</v>
      </c>
      <c r="P2475" s="1">
        <v>69.444444444444002</v>
      </c>
      <c r="Q2475" s="1">
        <v>38.888888888888999</v>
      </c>
      <c r="R2475" s="1">
        <v>11.111111111111001</v>
      </c>
      <c r="S2475" s="1">
        <v>2.7777777777780002</v>
      </c>
      <c r="T2475" s="1">
        <v>4.6296296296300001</v>
      </c>
      <c r="U2475" s="2" t="s">
        <v>160</v>
      </c>
      <c r="V2475" s="1">
        <v>95.370370370369997</v>
      </c>
      <c r="W2475" s="8">
        <v>499.07407407407402</v>
      </c>
    </row>
    <row r="2476" spans="4:23" x14ac:dyDescent="0.2">
      <c r="D2476" s="59"/>
      <c r="E2476" s="5" t="s">
        <v>108</v>
      </c>
      <c r="F2476" s="51" t="s">
        <v>624</v>
      </c>
      <c r="G2476" s="4">
        <v>21</v>
      </c>
      <c r="H2476" s="10">
        <v>80.952380952381006</v>
      </c>
      <c r="I2476" s="1">
        <v>52.380952380952003</v>
      </c>
      <c r="J2476" s="1">
        <v>52.380952380952003</v>
      </c>
      <c r="K2476" s="1">
        <v>47.619047619047997</v>
      </c>
      <c r="L2476" s="1">
        <v>52.380952380952003</v>
      </c>
      <c r="M2476" s="1">
        <v>14.285714285714</v>
      </c>
      <c r="N2476" s="1">
        <v>28.571428571428999</v>
      </c>
      <c r="O2476" s="1">
        <v>19.047619047619001</v>
      </c>
      <c r="P2476" s="1">
        <v>57.142857142856997</v>
      </c>
      <c r="Q2476" s="1">
        <v>33.333333333333002</v>
      </c>
      <c r="R2476" s="1">
        <v>4.7619047619049999</v>
      </c>
      <c r="S2476" s="2" t="s">
        <v>160</v>
      </c>
      <c r="T2476" s="2" t="s">
        <v>160</v>
      </c>
      <c r="U2476" s="2" t="s">
        <v>160</v>
      </c>
      <c r="V2476" s="1">
        <v>100</v>
      </c>
      <c r="W2476" s="8">
        <v>442.857142857143</v>
      </c>
    </row>
    <row r="2477" spans="4:23" x14ac:dyDescent="0.2">
      <c r="D2477" s="59"/>
      <c r="E2477" s="5" t="s">
        <v>23</v>
      </c>
      <c r="F2477" s="51" t="s">
        <v>624</v>
      </c>
      <c r="G2477" s="4">
        <v>2</v>
      </c>
      <c r="H2477" s="10">
        <v>50</v>
      </c>
      <c r="I2477" s="1">
        <v>100</v>
      </c>
      <c r="J2477" s="1">
        <v>50</v>
      </c>
      <c r="K2477" s="1">
        <v>50</v>
      </c>
      <c r="L2477" s="1">
        <v>50</v>
      </c>
      <c r="M2477" s="2" t="s">
        <v>160</v>
      </c>
      <c r="N2477" s="1">
        <v>50</v>
      </c>
      <c r="O2477" s="2" t="s">
        <v>160</v>
      </c>
      <c r="P2477" s="1">
        <v>50</v>
      </c>
      <c r="Q2477" s="1">
        <v>50</v>
      </c>
      <c r="R2477" s="2" t="s">
        <v>160</v>
      </c>
      <c r="S2477" s="2" t="s">
        <v>160</v>
      </c>
      <c r="T2477" s="2" t="s">
        <v>160</v>
      </c>
      <c r="U2477" s="2" t="s">
        <v>160</v>
      </c>
      <c r="V2477" s="1">
        <v>100</v>
      </c>
      <c r="W2477" s="8">
        <v>450</v>
      </c>
    </row>
    <row r="2478" spans="4:23" x14ac:dyDescent="0.2">
      <c r="D2478" s="59"/>
      <c r="E2478" s="5" t="s">
        <v>109</v>
      </c>
      <c r="F2478" s="51" t="s">
        <v>623</v>
      </c>
      <c r="G2478" s="4">
        <v>579</v>
      </c>
      <c r="H2478" s="10">
        <v>76.856649395508995</v>
      </c>
      <c r="I2478" s="1">
        <v>79.965457685665001</v>
      </c>
      <c r="J2478" s="1">
        <v>72.193436960276003</v>
      </c>
      <c r="K2478" s="1">
        <v>45.423143350604001</v>
      </c>
      <c r="L2478" s="1">
        <v>68.393782383420003</v>
      </c>
      <c r="M2478" s="1">
        <v>25.73402417962</v>
      </c>
      <c r="N2478" s="1">
        <v>64.766839378238004</v>
      </c>
      <c r="O2478" s="1">
        <v>37.823834196890999</v>
      </c>
      <c r="P2478" s="1">
        <v>74.784110535406001</v>
      </c>
      <c r="Q2478" s="1">
        <v>56.131260794473</v>
      </c>
      <c r="R2478" s="1">
        <v>15.544041450777</v>
      </c>
      <c r="S2478" s="1">
        <v>1.381692573402</v>
      </c>
      <c r="T2478" s="1">
        <v>2.5906735751299999</v>
      </c>
      <c r="U2478" s="1">
        <v>0.51813471502599995</v>
      </c>
      <c r="V2478" s="1">
        <v>96.891191709845003</v>
      </c>
      <c r="W2478" s="8">
        <v>622.10708117443903</v>
      </c>
    </row>
    <row r="2479" spans="4:23" x14ac:dyDescent="0.2">
      <c r="D2479" s="59"/>
      <c r="E2479" s="5" t="s">
        <v>110</v>
      </c>
      <c r="F2479" s="51" t="s">
        <v>623</v>
      </c>
      <c r="G2479" s="4">
        <v>129</v>
      </c>
      <c r="H2479" s="10">
        <v>68.992248062016003</v>
      </c>
      <c r="I2479" s="1">
        <v>65.116279069767003</v>
      </c>
      <c r="J2479" s="1">
        <v>52.713178294574</v>
      </c>
      <c r="K2479" s="1">
        <v>44.961240310077997</v>
      </c>
      <c r="L2479" s="1">
        <v>56.589147286821998</v>
      </c>
      <c r="M2479" s="1">
        <v>15.503875968992</v>
      </c>
      <c r="N2479" s="1">
        <v>41.860465116279002</v>
      </c>
      <c r="O2479" s="1">
        <v>22.480620155038999</v>
      </c>
      <c r="P2479" s="1">
        <v>67.441860465115994</v>
      </c>
      <c r="Q2479" s="1">
        <v>37.984496124030997</v>
      </c>
      <c r="R2479" s="1">
        <v>10.077519379845</v>
      </c>
      <c r="S2479" s="1">
        <v>2.3255813953489999</v>
      </c>
      <c r="T2479" s="1">
        <v>3.8759689922480001</v>
      </c>
      <c r="U2479" s="2" t="s">
        <v>160</v>
      </c>
      <c r="V2479" s="1">
        <v>96.124031007751995</v>
      </c>
      <c r="W2479" s="8">
        <v>489.922480620155</v>
      </c>
    </row>
    <row r="2480" spans="4:23" x14ac:dyDescent="0.2">
      <c r="D2480" s="58" t="s">
        <v>111</v>
      </c>
      <c r="E2480" s="7" t="s">
        <v>112</v>
      </c>
      <c r="F2480" s="50" t="s">
        <v>623</v>
      </c>
      <c r="G2480" s="6">
        <v>192</v>
      </c>
      <c r="H2480" s="14">
        <v>76.041666666666998</v>
      </c>
      <c r="I2480" s="3">
        <v>76.041666666666998</v>
      </c>
      <c r="J2480" s="3">
        <v>69.270833333333002</v>
      </c>
      <c r="K2480" s="3">
        <v>42.708333333333002</v>
      </c>
      <c r="L2480" s="3">
        <v>64.583333333333002</v>
      </c>
      <c r="M2480" s="3">
        <v>25</v>
      </c>
      <c r="N2480" s="3">
        <v>64.583333333333002</v>
      </c>
      <c r="O2480" s="3">
        <v>35.416666666666998</v>
      </c>
      <c r="P2480" s="3">
        <v>75.520833333333002</v>
      </c>
      <c r="Q2480" s="3">
        <v>64.0625</v>
      </c>
      <c r="R2480" s="3">
        <v>11.979166666667</v>
      </c>
      <c r="S2480" s="3">
        <v>3.125</v>
      </c>
      <c r="T2480" s="3">
        <v>4.6875</v>
      </c>
      <c r="U2480" s="9" t="s">
        <v>160</v>
      </c>
      <c r="V2480" s="3">
        <v>95.3125</v>
      </c>
      <c r="W2480" s="13">
        <v>613.02083333333303</v>
      </c>
    </row>
    <row r="2481" spans="4:23" ht="26" x14ac:dyDescent="0.2">
      <c r="D2481" s="59"/>
      <c r="E2481" s="5" t="s">
        <v>113</v>
      </c>
      <c r="F2481" s="51" t="s">
        <v>623</v>
      </c>
      <c r="G2481" s="4">
        <v>149</v>
      </c>
      <c r="H2481" s="10">
        <v>82.550335570469997</v>
      </c>
      <c r="I2481" s="1">
        <v>84.563758389262006</v>
      </c>
      <c r="J2481" s="1">
        <v>73.154362416107006</v>
      </c>
      <c r="K2481" s="1">
        <v>55.704697986577003</v>
      </c>
      <c r="L2481" s="1">
        <v>72.483221476509996</v>
      </c>
      <c r="M2481" s="1">
        <v>30.872483221477001</v>
      </c>
      <c r="N2481" s="1">
        <v>74.496644295302005</v>
      </c>
      <c r="O2481" s="1">
        <v>43.624161073826002</v>
      </c>
      <c r="P2481" s="1">
        <v>91.275167785234999</v>
      </c>
      <c r="Q2481" s="1">
        <v>75.167785234899</v>
      </c>
      <c r="R2481" s="1">
        <v>22.147651006711001</v>
      </c>
      <c r="S2481" s="1">
        <v>4.6979865771810001</v>
      </c>
      <c r="T2481" s="1">
        <v>2.6845637583889999</v>
      </c>
      <c r="U2481" s="2" t="s">
        <v>160</v>
      </c>
      <c r="V2481" s="1">
        <v>97.315436241610996</v>
      </c>
      <c r="W2481" s="8">
        <v>713.42281879194604</v>
      </c>
    </row>
    <row r="2482" spans="4:23" x14ac:dyDescent="0.2">
      <c r="D2482" s="59"/>
      <c r="E2482" s="5" t="s">
        <v>114</v>
      </c>
      <c r="F2482" s="51" t="s">
        <v>623</v>
      </c>
      <c r="G2482" s="4">
        <v>530</v>
      </c>
      <c r="H2482" s="10">
        <v>76.981132075472004</v>
      </c>
      <c r="I2482" s="1">
        <v>79.433962264151006</v>
      </c>
      <c r="J2482" s="1">
        <v>71.509433962263998</v>
      </c>
      <c r="K2482" s="1">
        <v>45.283018867925001</v>
      </c>
      <c r="L2482" s="1">
        <v>71.509433962263998</v>
      </c>
      <c r="M2482" s="1">
        <v>26.415094339623</v>
      </c>
      <c r="N2482" s="1">
        <v>65.849056603774002</v>
      </c>
      <c r="O2482" s="1">
        <v>42.075471698112999</v>
      </c>
      <c r="P2482" s="1">
        <v>78.867924528301998</v>
      </c>
      <c r="Q2482" s="1">
        <v>74.339622641508996</v>
      </c>
      <c r="R2482" s="1">
        <v>19.433962264150999</v>
      </c>
      <c r="S2482" s="1">
        <v>1.3207547169810001</v>
      </c>
      <c r="T2482" s="1">
        <v>2.2641509433959999</v>
      </c>
      <c r="U2482" s="1">
        <v>0.56603773584899997</v>
      </c>
      <c r="V2482" s="1">
        <v>97.169811320755002</v>
      </c>
      <c r="W2482" s="8">
        <v>655.84905660377399</v>
      </c>
    </row>
    <row r="2483" spans="4:23" x14ac:dyDescent="0.2">
      <c r="D2483" s="59"/>
      <c r="E2483" s="5" t="s">
        <v>115</v>
      </c>
      <c r="F2483" s="51" t="s">
        <v>623</v>
      </c>
      <c r="G2483" s="4">
        <v>225</v>
      </c>
      <c r="H2483" s="10">
        <v>77.777777777777999</v>
      </c>
      <c r="I2483" s="1">
        <v>83.111111111111001</v>
      </c>
      <c r="J2483" s="1">
        <v>77.333333333333002</v>
      </c>
      <c r="K2483" s="1">
        <v>50.666666666666998</v>
      </c>
      <c r="L2483" s="1">
        <v>70.666666666666998</v>
      </c>
      <c r="M2483" s="1">
        <v>30.222222222222001</v>
      </c>
      <c r="N2483" s="1">
        <v>91.555555555555998</v>
      </c>
      <c r="O2483" s="1">
        <v>49.777777777777999</v>
      </c>
      <c r="P2483" s="1">
        <v>81.777777777777999</v>
      </c>
      <c r="Q2483" s="1">
        <v>72.444444444444002</v>
      </c>
      <c r="R2483" s="1">
        <v>25.333333333333002</v>
      </c>
      <c r="S2483" s="1">
        <v>2.2222222222219998</v>
      </c>
      <c r="T2483" s="1">
        <v>2.2222222222219998</v>
      </c>
      <c r="U2483" s="1">
        <v>0.444444444444</v>
      </c>
      <c r="V2483" s="1">
        <v>97.333333333333002</v>
      </c>
      <c r="W2483" s="8">
        <v>715.555555555556</v>
      </c>
    </row>
    <row r="2484" spans="4:23" x14ac:dyDescent="0.2">
      <c r="D2484" s="59"/>
      <c r="E2484" s="5" t="s">
        <v>116</v>
      </c>
      <c r="F2484" s="51" t="s">
        <v>623</v>
      </c>
      <c r="G2484" s="4">
        <v>467</v>
      </c>
      <c r="H2484" s="10">
        <v>73.447537473232998</v>
      </c>
      <c r="I2484" s="1">
        <v>81.584582441113</v>
      </c>
      <c r="J2484" s="1">
        <v>70.877944325482005</v>
      </c>
      <c r="K2484" s="1">
        <v>41.970021413276001</v>
      </c>
      <c r="L2484" s="1">
        <v>72.591006423983004</v>
      </c>
      <c r="M2484" s="1">
        <v>25.910064239829001</v>
      </c>
      <c r="N2484" s="1">
        <v>63.383297644540001</v>
      </c>
      <c r="O2484" s="1">
        <v>35.331905781585</v>
      </c>
      <c r="P2484" s="1">
        <v>75.160599571733997</v>
      </c>
      <c r="Q2484" s="1">
        <v>56.102783725910001</v>
      </c>
      <c r="R2484" s="1">
        <v>14.346895074946</v>
      </c>
      <c r="S2484" s="1">
        <v>1.2847965738760001</v>
      </c>
      <c r="T2484" s="1">
        <v>1.9271948608139999</v>
      </c>
      <c r="U2484" s="2" t="s">
        <v>160</v>
      </c>
      <c r="V2484" s="1">
        <v>98.072805139186002</v>
      </c>
      <c r="W2484" s="8">
        <v>613.91862955032104</v>
      </c>
    </row>
    <row r="2485" spans="4:23" ht="26" x14ac:dyDescent="0.2">
      <c r="D2485" s="59"/>
      <c r="E2485" s="5" t="s">
        <v>117</v>
      </c>
      <c r="F2485" s="51" t="s">
        <v>623</v>
      </c>
      <c r="G2485" s="4">
        <v>732</v>
      </c>
      <c r="H2485" s="10">
        <v>75.136612021857999</v>
      </c>
      <c r="I2485" s="1">
        <v>80.327868852459005</v>
      </c>
      <c r="J2485" s="1">
        <v>71.311475409836007</v>
      </c>
      <c r="K2485" s="1">
        <v>46.584699453551998</v>
      </c>
      <c r="L2485" s="1">
        <v>68.989071038250998</v>
      </c>
      <c r="M2485" s="1">
        <v>25</v>
      </c>
      <c r="N2485" s="1">
        <v>60.382513661201997</v>
      </c>
      <c r="O2485" s="1">
        <v>36.475409836066</v>
      </c>
      <c r="P2485" s="1">
        <v>74.453551912568003</v>
      </c>
      <c r="Q2485" s="1">
        <v>52.732240437157998</v>
      </c>
      <c r="R2485" s="1">
        <v>14.890710382513999</v>
      </c>
      <c r="S2485" s="1">
        <v>1.366120218579</v>
      </c>
      <c r="T2485" s="1">
        <v>2.459016393443</v>
      </c>
      <c r="U2485" s="1">
        <v>0.136612021858</v>
      </c>
      <c r="V2485" s="1">
        <v>97.404371584699007</v>
      </c>
      <c r="W2485" s="8">
        <v>610.24590163934397</v>
      </c>
    </row>
    <row r="2486" spans="4:23" ht="26" x14ac:dyDescent="0.2">
      <c r="D2486" s="59"/>
      <c r="E2486" s="5" t="s">
        <v>118</v>
      </c>
      <c r="F2486" s="51" t="s">
        <v>623</v>
      </c>
      <c r="G2486" s="4">
        <v>662</v>
      </c>
      <c r="H2486" s="10">
        <v>79.003021148035998</v>
      </c>
      <c r="I2486" s="1">
        <v>81.419939577039003</v>
      </c>
      <c r="J2486" s="1">
        <v>71.601208459215002</v>
      </c>
      <c r="K2486" s="1">
        <v>47.583081570997003</v>
      </c>
      <c r="L2486" s="1">
        <v>69.788519637462002</v>
      </c>
      <c r="M2486" s="1">
        <v>27.039274924470998</v>
      </c>
      <c r="N2486" s="1">
        <v>64.199395770392996</v>
      </c>
      <c r="O2486" s="1">
        <v>42.145015105740001</v>
      </c>
      <c r="P2486" s="1">
        <v>78.398791540784998</v>
      </c>
      <c r="Q2486" s="1">
        <v>58.459214501510999</v>
      </c>
      <c r="R2486" s="1">
        <v>17.522658610272</v>
      </c>
      <c r="S2486" s="1">
        <v>1.510574018127</v>
      </c>
      <c r="T2486" s="1">
        <v>2.1148036253779998</v>
      </c>
      <c r="U2486" s="1">
        <v>0.30211480362499998</v>
      </c>
      <c r="V2486" s="1">
        <v>97.583081570996995</v>
      </c>
      <c r="W2486" s="8">
        <v>641.08761329305105</v>
      </c>
    </row>
    <row r="2487" spans="4:23" ht="26" x14ac:dyDescent="0.2">
      <c r="D2487" s="59"/>
      <c r="E2487" s="5" t="s">
        <v>119</v>
      </c>
      <c r="F2487" s="51" t="s">
        <v>623</v>
      </c>
      <c r="G2487" s="4">
        <v>471</v>
      </c>
      <c r="H2487" s="10">
        <v>79.830148619957995</v>
      </c>
      <c r="I2487" s="1">
        <v>80.042462845011002</v>
      </c>
      <c r="J2487" s="1">
        <v>69.426751592356993</v>
      </c>
      <c r="K2487" s="1">
        <v>50.31847133758</v>
      </c>
      <c r="L2487" s="1">
        <v>68.365180467090994</v>
      </c>
      <c r="M2487" s="1">
        <v>27.388535031846999</v>
      </c>
      <c r="N2487" s="1">
        <v>61.783439490446</v>
      </c>
      <c r="O2487" s="1">
        <v>34.607218683652</v>
      </c>
      <c r="P2487" s="1">
        <v>78.343949044585997</v>
      </c>
      <c r="Q2487" s="1">
        <v>49.893842887472999</v>
      </c>
      <c r="R2487" s="1">
        <v>15.923566878980999</v>
      </c>
      <c r="S2487" s="1">
        <v>1.2738853503180001</v>
      </c>
      <c r="T2487" s="1">
        <v>2.7600849256900002</v>
      </c>
      <c r="U2487" s="1">
        <v>0.21231422505299999</v>
      </c>
      <c r="V2487" s="1">
        <v>97.027600849256999</v>
      </c>
      <c r="W2487" s="8">
        <v>620.16985138004202</v>
      </c>
    </row>
    <row r="2488" spans="4:23" ht="26" x14ac:dyDescent="0.2">
      <c r="D2488" s="59"/>
      <c r="E2488" s="5" t="s">
        <v>120</v>
      </c>
      <c r="F2488" s="51" t="s">
        <v>623</v>
      </c>
      <c r="G2488" s="4">
        <v>165</v>
      </c>
      <c r="H2488" s="10">
        <v>75.151515151515</v>
      </c>
      <c r="I2488" s="1">
        <v>85.454545454544999</v>
      </c>
      <c r="J2488" s="1">
        <v>71.515151515151999</v>
      </c>
      <c r="K2488" s="1">
        <v>52.727272727272997</v>
      </c>
      <c r="L2488" s="1">
        <v>73.939393939393995</v>
      </c>
      <c r="M2488" s="1">
        <v>29.090909090909001</v>
      </c>
      <c r="N2488" s="1">
        <v>75.757575757576006</v>
      </c>
      <c r="O2488" s="1">
        <v>61.212121212120998</v>
      </c>
      <c r="P2488" s="1">
        <v>82.424242424241996</v>
      </c>
      <c r="Q2488" s="1">
        <v>74.545454545455001</v>
      </c>
      <c r="R2488" s="1">
        <v>20</v>
      </c>
      <c r="S2488" s="1">
        <v>2.4242424242420002</v>
      </c>
      <c r="T2488" s="1">
        <v>1.818181818182</v>
      </c>
      <c r="U2488" s="1">
        <v>0.60606060606099998</v>
      </c>
      <c r="V2488" s="1">
        <v>97.575757575758004</v>
      </c>
      <c r="W2488" s="8">
        <v>706.66666666666697</v>
      </c>
    </row>
    <row r="2489" spans="4:23" x14ac:dyDescent="0.2">
      <c r="D2489" s="59"/>
      <c r="E2489" s="5" t="s">
        <v>121</v>
      </c>
      <c r="F2489" s="51" t="s">
        <v>623</v>
      </c>
      <c r="G2489" s="4">
        <v>553</v>
      </c>
      <c r="H2489" s="10">
        <v>76.311030741409994</v>
      </c>
      <c r="I2489" s="1">
        <v>79.385171790235006</v>
      </c>
      <c r="J2489" s="1">
        <v>70.162748643761006</v>
      </c>
      <c r="K2489" s="1">
        <v>45.207956600362003</v>
      </c>
      <c r="L2489" s="1">
        <v>69.620253164556999</v>
      </c>
      <c r="M2489" s="1">
        <v>24.954792043400001</v>
      </c>
      <c r="N2489" s="1">
        <v>69.258589511753996</v>
      </c>
      <c r="O2489" s="1">
        <v>39.963833634719997</v>
      </c>
      <c r="P2489" s="1">
        <v>78.842676311030999</v>
      </c>
      <c r="Q2489" s="1">
        <v>60.036166365280003</v>
      </c>
      <c r="R2489" s="1">
        <v>16.998191681735999</v>
      </c>
      <c r="S2489" s="1">
        <v>1.627486437613</v>
      </c>
      <c r="T2489" s="1">
        <v>2.5316455696200002</v>
      </c>
      <c r="U2489" s="1">
        <v>0.54249547920399999</v>
      </c>
      <c r="V2489" s="1">
        <v>96.925858951175002</v>
      </c>
      <c r="W2489" s="8">
        <v>635.44303797468399</v>
      </c>
    </row>
    <row r="2490" spans="4:23" x14ac:dyDescent="0.2">
      <c r="D2490" s="59"/>
      <c r="E2490" s="5" t="s">
        <v>122</v>
      </c>
      <c r="F2490" s="51" t="s">
        <v>623</v>
      </c>
      <c r="G2490" s="4">
        <v>471</v>
      </c>
      <c r="H2490" s="10">
        <v>77.282377919320993</v>
      </c>
      <c r="I2490" s="1">
        <v>81.740976645434998</v>
      </c>
      <c r="J2490" s="1">
        <v>72.399150743099995</v>
      </c>
      <c r="K2490" s="1">
        <v>49.256900212314001</v>
      </c>
      <c r="L2490" s="1">
        <v>69.214437367304001</v>
      </c>
      <c r="M2490" s="1">
        <v>26.326963906582002</v>
      </c>
      <c r="N2490" s="1">
        <v>67.515923566878996</v>
      </c>
      <c r="O2490" s="1">
        <v>38.641188959659999</v>
      </c>
      <c r="P2490" s="1">
        <v>80.467091295117001</v>
      </c>
      <c r="Q2490" s="1">
        <v>61.783439490446</v>
      </c>
      <c r="R2490" s="1">
        <v>15.711252653928</v>
      </c>
      <c r="S2490" s="1">
        <v>2.5477707006369998</v>
      </c>
      <c r="T2490" s="1">
        <v>3.6093418259019998</v>
      </c>
      <c r="U2490" s="1">
        <v>0.42462845010599998</v>
      </c>
      <c r="V2490" s="1">
        <v>95.966029723991994</v>
      </c>
      <c r="W2490" s="8">
        <v>646.92144373673</v>
      </c>
    </row>
    <row r="2491" spans="4:23" x14ac:dyDescent="0.2">
      <c r="D2491" s="59"/>
      <c r="E2491" s="5" t="s">
        <v>123</v>
      </c>
      <c r="F2491" s="51" t="s">
        <v>623</v>
      </c>
      <c r="G2491" s="4">
        <v>275</v>
      </c>
      <c r="H2491" s="10">
        <v>79.272727272726996</v>
      </c>
      <c r="I2491" s="1">
        <v>81.818181818181998</v>
      </c>
      <c r="J2491" s="1">
        <v>68.363636363636004</v>
      </c>
      <c r="K2491" s="1">
        <v>50.909090909090999</v>
      </c>
      <c r="L2491" s="1">
        <v>69.454545454544999</v>
      </c>
      <c r="M2491" s="1">
        <v>34.181818181818002</v>
      </c>
      <c r="N2491" s="1">
        <v>67.272727272726996</v>
      </c>
      <c r="O2491" s="1">
        <v>38.545454545455001</v>
      </c>
      <c r="P2491" s="1">
        <v>81.818181818181998</v>
      </c>
      <c r="Q2491" s="1">
        <v>61.818181818181998</v>
      </c>
      <c r="R2491" s="1">
        <v>20.363636363636001</v>
      </c>
      <c r="S2491" s="1">
        <v>2.5454545454550002</v>
      </c>
      <c r="T2491" s="1">
        <v>2.5454545454550002</v>
      </c>
      <c r="U2491" s="1">
        <v>0.36363636363599999</v>
      </c>
      <c r="V2491" s="1">
        <v>97.090909090908994</v>
      </c>
      <c r="W2491" s="8">
        <v>659.27272727272702</v>
      </c>
    </row>
    <row r="2492" spans="4:23" x14ac:dyDescent="0.2">
      <c r="D2492" s="59"/>
      <c r="E2492" s="5" t="s">
        <v>124</v>
      </c>
      <c r="F2492" s="51" t="s">
        <v>623</v>
      </c>
      <c r="G2492" s="4">
        <v>647</v>
      </c>
      <c r="H2492" s="10">
        <v>77.743431221020003</v>
      </c>
      <c r="I2492" s="1">
        <v>80.834621329211998</v>
      </c>
      <c r="J2492" s="1">
        <v>70.633693972179003</v>
      </c>
      <c r="K2492" s="1">
        <v>48.068006182380003</v>
      </c>
      <c r="L2492" s="1">
        <v>70.170015455951003</v>
      </c>
      <c r="M2492" s="1">
        <v>27.666151468315</v>
      </c>
      <c r="N2492" s="1">
        <v>66.151468315301003</v>
      </c>
      <c r="O2492" s="1">
        <v>37.094281298299997</v>
      </c>
      <c r="P2492" s="1">
        <v>78.516228748068002</v>
      </c>
      <c r="Q2492" s="1">
        <v>57.496136012365</v>
      </c>
      <c r="R2492" s="1">
        <v>17.156105100464</v>
      </c>
      <c r="S2492" s="1">
        <v>1.854714064915</v>
      </c>
      <c r="T2492" s="1">
        <v>2.782071097372</v>
      </c>
      <c r="U2492" s="1">
        <v>0.30911901081900001</v>
      </c>
      <c r="V2492" s="1">
        <v>96.908809891808005</v>
      </c>
      <c r="W2492" s="8">
        <v>636.47604327666204</v>
      </c>
    </row>
    <row r="2493" spans="4:23" x14ac:dyDescent="0.2">
      <c r="D2493" s="59"/>
      <c r="E2493" s="5" t="s">
        <v>125</v>
      </c>
      <c r="F2493" s="51" t="s">
        <v>623</v>
      </c>
      <c r="G2493" s="4">
        <v>249</v>
      </c>
      <c r="H2493" s="10">
        <v>81.526104417670993</v>
      </c>
      <c r="I2493" s="1">
        <v>87.148594377509994</v>
      </c>
      <c r="J2493" s="1">
        <v>75.100401606426004</v>
      </c>
      <c r="K2493" s="1">
        <v>57.429718875501997</v>
      </c>
      <c r="L2493" s="1">
        <v>71.485943775099997</v>
      </c>
      <c r="M2493" s="1">
        <v>28.915662650601998</v>
      </c>
      <c r="N2493" s="1">
        <v>73.092369477912001</v>
      </c>
      <c r="O2493" s="1">
        <v>51.405622489960002</v>
      </c>
      <c r="P2493" s="1">
        <v>86.345381526104006</v>
      </c>
      <c r="Q2493" s="1">
        <v>73.493975903614</v>
      </c>
      <c r="R2493" s="1">
        <v>24.497991967870998</v>
      </c>
      <c r="S2493" s="1">
        <v>2.0080321285139999</v>
      </c>
      <c r="T2493" s="1">
        <v>1.204819277108</v>
      </c>
      <c r="U2493" s="2" t="s">
        <v>160</v>
      </c>
      <c r="V2493" s="1">
        <v>98.795180722891999</v>
      </c>
      <c r="W2493" s="8">
        <v>713.65461847389599</v>
      </c>
    </row>
    <row r="2494" spans="4:23" x14ac:dyDescent="0.2">
      <c r="D2494" s="59"/>
      <c r="E2494" s="5" t="s">
        <v>126</v>
      </c>
      <c r="F2494" s="51" t="s">
        <v>623</v>
      </c>
      <c r="G2494" s="4">
        <v>279</v>
      </c>
      <c r="H2494" s="10">
        <v>78.494623655913998</v>
      </c>
      <c r="I2494" s="1">
        <v>86.379928315412002</v>
      </c>
      <c r="J2494" s="1">
        <v>74.551971326165003</v>
      </c>
      <c r="K2494" s="1">
        <v>57.706093189964001</v>
      </c>
      <c r="L2494" s="1">
        <v>70.609318996415993</v>
      </c>
      <c r="M2494" s="1">
        <v>25.806451612903</v>
      </c>
      <c r="N2494" s="1">
        <v>74.193548387096996</v>
      </c>
      <c r="O2494" s="1">
        <v>46.236559139785001</v>
      </c>
      <c r="P2494" s="1">
        <v>82.078853046595</v>
      </c>
      <c r="Q2494" s="1">
        <v>59.856630824372999</v>
      </c>
      <c r="R2494" s="1">
        <v>21.146953405017999</v>
      </c>
      <c r="S2494" s="1">
        <v>1.433691756272</v>
      </c>
      <c r="T2494" s="1">
        <v>2.5089605734770002</v>
      </c>
      <c r="U2494" s="2" t="s">
        <v>160</v>
      </c>
      <c r="V2494" s="1">
        <v>97.491039426523002</v>
      </c>
      <c r="W2494" s="8">
        <v>681.00358422939098</v>
      </c>
    </row>
    <row r="2495" spans="4:23" ht="26" x14ac:dyDescent="0.2">
      <c r="D2495" s="59"/>
      <c r="E2495" s="5" t="s">
        <v>127</v>
      </c>
      <c r="F2495" s="51" t="s">
        <v>623</v>
      </c>
      <c r="G2495" s="4">
        <v>195</v>
      </c>
      <c r="H2495" s="10">
        <v>78.974358974359006</v>
      </c>
      <c r="I2495" s="1">
        <v>76.923076923077005</v>
      </c>
      <c r="J2495" s="1">
        <v>65.128205128204996</v>
      </c>
      <c r="K2495" s="1">
        <v>45.641025641025998</v>
      </c>
      <c r="L2495" s="1">
        <v>66.153846153846004</v>
      </c>
      <c r="M2495" s="1">
        <v>23.589743589744</v>
      </c>
      <c r="N2495" s="1">
        <v>59.487179487178999</v>
      </c>
      <c r="O2495" s="1">
        <v>34.358974358974002</v>
      </c>
      <c r="P2495" s="1">
        <v>72.307692307691994</v>
      </c>
      <c r="Q2495" s="1">
        <v>56.923076923076998</v>
      </c>
      <c r="R2495" s="1">
        <v>16.410256410256</v>
      </c>
      <c r="S2495" s="1">
        <v>1.025641025641</v>
      </c>
      <c r="T2495" s="1">
        <v>3.5897435897440002</v>
      </c>
      <c r="U2495" s="2" t="s">
        <v>160</v>
      </c>
      <c r="V2495" s="1">
        <v>96.410256410255997</v>
      </c>
      <c r="W2495" s="8">
        <v>600.51282051282101</v>
      </c>
    </row>
    <row r="2496" spans="4:23" x14ac:dyDescent="0.2">
      <c r="D2496" s="59"/>
      <c r="E2496" s="5" t="s">
        <v>36</v>
      </c>
      <c r="F2496" s="51" t="s">
        <v>624</v>
      </c>
      <c r="G2496" s="4">
        <v>24</v>
      </c>
      <c r="H2496" s="10">
        <v>54.166666666666998</v>
      </c>
      <c r="I2496" s="1">
        <v>62.5</v>
      </c>
      <c r="J2496" s="1">
        <v>58.333333333333002</v>
      </c>
      <c r="K2496" s="1">
        <v>41.666666666666998</v>
      </c>
      <c r="L2496" s="1">
        <v>58.333333333333002</v>
      </c>
      <c r="M2496" s="1">
        <v>29.166666666666998</v>
      </c>
      <c r="N2496" s="1">
        <v>62.5</v>
      </c>
      <c r="O2496" s="1">
        <v>29.166666666666998</v>
      </c>
      <c r="P2496" s="1">
        <v>70.833333333333002</v>
      </c>
      <c r="Q2496" s="1">
        <v>54.166666666666998</v>
      </c>
      <c r="R2496" s="1">
        <v>25</v>
      </c>
      <c r="S2496" s="1">
        <v>8.333333333333</v>
      </c>
      <c r="T2496" s="1">
        <v>12.5</v>
      </c>
      <c r="U2496" s="2" t="s">
        <v>160</v>
      </c>
      <c r="V2496" s="1">
        <v>87.5</v>
      </c>
      <c r="W2496" s="8">
        <v>566.66666666666697</v>
      </c>
    </row>
    <row r="2497" spans="4:23" x14ac:dyDescent="0.2">
      <c r="D2497" s="59"/>
      <c r="E2497" s="5" t="s">
        <v>128</v>
      </c>
      <c r="F2497" s="51" t="s">
        <v>624</v>
      </c>
      <c r="G2497" s="4">
        <v>14</v>
      </c>
      <c r="H2497" s="10">
        <v>42.857142857143003</v>
      </c>
      <c r="I2497" s="1">
        <v>50</v>
      </c>
      <c r="J2497" s="1">
        <v>21.428571428571001</v>
      </c>
      <c r="K2497" s="1">
        <v>14.285714285714</v>
      </c>
      <c r="L2497" s="1">
        <v>42.857142857143003</v>
      </c>
      <c r="M2497" s="1">
        <v>21.428571428571001</v>
      </c>
      <c r="N2497" s="1">
        <v>14.285714285714</v>
      </c>
      <c r="O2497" s="1">
        <v>14.285714285714</v>
      </c>
      <c r="P2497" s="1">
        <v>21.428571428571001</v>
      </c>
      <c r="Q2497" s="1">
        <v>7.1428571428570002</v>
      </c>
      <c r="R2497" s="2" t="s">
        <v>160</v>
      </c>
      <c r="S2497" s="1">
        <v>7.1428571428570002</v>
      </c>
      <c r="T2497" s="1">
        <v>21.428571428571001</v>
      </c>
      <c r="U2497" s="1">
        <v>7.1428571428570002</v>
      </c>
      <c r="V2497" s="1">
        <v>71.428571428571004</v>
      </c>
      <c r="W2497" s="8">
        <v>285.71428571428601</v>
      </c>
    </row>
    <row r="2498" spans="4:23" x14ac:dyDescent="0.2">
      <c r="D2498" s="59"/>
      <c r="E2498" s="5" t="s">
        <v>23</v>
      </c>
      <c r="F2498" s="51" t="s">
        <v>624</v>
      </c>
      <c r="G2498" s="4">
        <v>4</v>
      </c>
      <c r="H2498" s="10">
        <v>75</v>
      </c>
      <c r="I2498" s="1">
        <v>100</v>
      </c>
      <c r="J2498" s="1">
        <v>75</v>
      </c>
      <c r="K2498" s="1">
        <v>25</v>
      </c>
      <c r="L2498" s="1">
        <v>50</v>
      </c>
      <c r="M2498" s="2" t="s">
        <v>160</v>
      </c>
      <c r="N2498" s="1">
        <v>25</v>
      </c>
      <c r="O2498" s="1">
        <v>25</v>
      </c>
      <c r="P2498" s="1">
        <v>75</v>
      </c>
      <c r="Q2498" s="1">
        <v>50</v>
      </c>
      <c r="R2498" s="2" t="s">
        <v>160</v>
      </c>
      <c r="S2498" s="2" t="s">
        <v>160</v>
      </c>
      <c r="T2498" s="2" t="s">
        <v>160</v>
      </c>
      <c r="U2498" s="2" t="s">
        <v>160</v>
      </c>
      <c r="V2498" s="1">
        <v>100</v>
      </c>
      <c r="W2498" s="8">
        <v>500</v>
      </c>
    </row>
    <row r="2499" spans="4:23" x14ac:dyDescent="0.2">
      <c r="D2499" s="58" t="s">
        <v>129</v>
      </c>
      <c r="E2499" s="7" t="s">
        <v>130</v>
      </c>
      <c r="F2499" s="50" t="s">
        <v>623</v>
      </c>
      <c r="G2499" s="6">
        <v>544</v>
      </c>
      <c r="H2499" s="14">
        <v>74.264705882352999</v>
      </c>
      <c r="I2499" s="3">
        <v>79.044117647058997</v>
      </c>
      <c r="J2499" s="3">
        <v>72.058823529411995</v>
      </c>
      <c r="K2499" s="3">
        <v>46.139705882352999</v>
      </c>
      <c r="L2499" s="3">
        <v>68.566176470588005</v>
      </c>
      <c r="M2499" s="3">
        <v>24.080882352941</v>
      </c>
      <c r="N2499" s="3">
        <v>67.647058823528994</v>
      </c>
      <c r="O2499" s="3">
        <v>39.705882352941003</v>
      </c>
      <c r="P2499" s="3">
        <v>78.125</v>
      </c>
      <c r="Q2499" s="3">
        <v>57.904411764705998</v>
      </c>
      <c r="R2499" s="3">
        <v>17.279411764706001</v>
      </c>
      <c r="S2499" s="3">
        <v>0.91911764705900001</v>
      </c>
      <c r="T2499" s="3">
        <v>2.2058823529409999</v>
      </c>
      <c r="U2499" s="3">
        <v>0.55147058823499995</v>
      </c>
      <c r="V2499" s="3">
        <v>97.242647058824005</v>
      </c>
      <c r="W2499" s="13">
        <v>628.49264705882399</v>
      </c>
    </row>
    <row r="2500" spans="4:23" x14ac:dyDescent="0.2">
      <c r="D2500" s="59"/>
      <c r="E2500" s="5" t="s">
        <v>131</v>
      </c>
      <c r="F2500" s="51" t="s">
        <v>623</v>
      </c>
      <c r="G2500" s="4">
        <v>411</v>
      </c>
      <c r="H2500" s="10">
        <v>71.532846715328006</v>
      </c>
      <c r="I2500" s="1">
        <v>75.425790754258003</v>
      </c>
      <c r="J2500" s="1">
        <v>60.340632603406</v>
      </c>
      <c r="K2500" s="1">
        <v>36.739659367397003</v>
      </c>
      <c r="L2500" s="1">
        <v>63.017031630170003</v>
      </c>
      <c r="M2500" s="1">
        <v>22.627737226276999</v>
      </c>
      <c r="N2500" s="1">
        <v>52.068126520680998</v>
      </c>
      <c r="O2500" s="1">
        <v>27.250608272506</v>
      </c>
      <c r="P2500" s="1">
        <v>67.639902676399004</v>
      </c>
      <c r="Q2500" s="1">
        <v>43.795620437956003</v>
      </c>
      <c r="R2500" s="1">
        <v>10.705596107056</v>
      </c>
      <c r="S2500" s="1">
        <v>2.6763990267639999</v>
      </c>
      <c r="T2500" s="1">
        <v>6.0827250608270003</v>
      </c>
      <c r="U2500" s="1">
        <v>0.24330900243299999</v>
      </c>
      <c r="V2500" s="1">
        <v>93.673965936740004</v>
      </c>
      <c r="W2500" s="8">
        <v>540.14598540146005</v>
      </c>
    </row>
    <row r="2501" spans="4:23" x14ac:dyDescent="0.2">
      <c r="D2501" s="59"/>
      <c r="E2501" s="5" t="s">
        <v>132</v>
      </c>
      <c r="F2501" s="51" t="s">
        <v>623</v>
      </c>
      <c r="G2501" s="4">
        <v>65</v>
      </c>
      <c r="H2501" s="10">
        <v>75.384615384615003</v>
      </c>
      <c r="I2501" s="1">
        <v>69.230769230768999</v>
      </c>
      <c r="J2501" s="1">
        <v>50.769230769231001</v>
      </c>
      <c r="K2501" s="1">
        <v>38.461538461537998</v>
      </c>
      <c r="L2501" s="1">
        <v>58.461538461537998</v>
      </c>
      <c r="M2501" s="1">
        <v>20</v>
      </c>
      <c r="N2501" s="1">
        <v>35.384615384615003</v>
      </c>
      <c r="O2501" s="1">
        <v>20</v>
      </c>
      <c r="P2501" s="1">
        <v>58.461538461537998</v>
      </c>
      <c r="Q2501" s="1">
        <v>38.461538461537998</v>
      </c>
      <c r="R2501" s="1">
        <v>6.1538461538459996</v>
      </c>
      <c r="S2501" s="1">
        <v>3.0769230769229998</v>
      </c>
      <c r="T2501" s="1">
        <v>3.0769230769229998</v>
      </c>
      <c r="U2501" s="2" t="s">
        <v>160</v>
      </c>
      <c r="V2501" s="1">
        <v>96.923076923077005</v>
      </c>
      <c r="W2501" s="8">
        <v>476.92307692307702</v>
      </c>
    </row>
    <row r="2502" spans="4:23" x14ac:dyDescent="0.2">
      <c r="D2502" s="59"/>
      <c r="E2502" s="5" t="s">
        <v>133</v>
      </c>
      <c r="F2502" s="51" t="s">
        <v>624</v>
      </c>
      <c r="G2502" s="4">
        <v>21</v>
      </c>
      <c r="H2502" s="10">
        <v>76.190476190476005</v>
      </c>
      <c r="I2502" s="1">
        <v>47.619047619047997</v>
      </c>
      <c r="J2502" s="1">
        <v>38.095238095238003</v>
      </c>
      <c r="K2502" s="1">
        <v>47.619047619047997</v>
      </c>
      <c r="L2502" s="1">
        <v>38.095238095238003</v>
      </c>
      <c r="M2502" s="1">
        <v>23.809523809523998</v>
      </c>
      <c r="N2502" s="1">
        <v>19.047619047619001</v>
      </c>
      <c r="O2502" s="1">
        <v>9.5238095238099998</v>
      </c>
      <c r="P2502" s="1">
        <v>57.142857142856997</v>
      </c>
      <c r="Q2502" s="1">
        <v>19.047619047619001</v>
      </c>
      <c r="R2502" s="2" t="s">
        <v>160</v>
      </c>
      <c r="S2502" s="2" t="s">
        <v>160</v>
      </c>
      <c r="T2502" s="2" t="s">
        <v>160</v>
      </c>
      <c r="U2502" s="2" t="s">
        <v>160</v>
      </c>
      <c r="V2502" s="1">
        <v>100</v>
      </c>
      <c r="W2502" s="8">
        <v>376.19047619047598</v>
      </c>
    </row>
    <row r="2503" spans="4:23" x14ac:dyDescent="0.2">
      <c r="D2503" s="59"/>
      <c r="E2503" s="5" t="s">
        <v>23</v>
      </c>
      <c r="F2503" s="51" t="s">
        <v>624</v>
      </c>
      <c r="G2503" s="4">
        <v>2</v>
      </c>
      <c r="H2503" s="10">
        <v>100</v>
      </c>
      <c r="I2503" s="1">
        <v>50</v>
      </c>
      <c r="J2503" s="1">
        <v>100</v>
      </c>
      <c r="K2503" s="1">
        <v>50</v>
      </c>
      <c r="L2503" s="1">
        <v>100</v>
      </c>
      <c r="M2503" s="2" t="s">
        <v>160</v>
      </c>
      <c r="N2503" s="2" t="s">
        <v>160</v>
      </c>
      <c r="O2503" s="2" t="s">
        <v>160</v>
      </c>
      <c r="P2503" s="1">
        <v>50</v>
      </c>
      <c r="Q2503" s="1">
        <v>50</v>
      </c>
      <c r="R2503" s="2" t="s">
        <v>160</v>
      </c>
      <c r="S2503" s="2" t="s">
        <v>160</v>
      </c>
      <c r="T2503" s="2" t="s">
        <v>160</v>
      </c>
      <c r="U2503" s="2" t="s">
        <v>160</v>
      </c>
      <c r="V2503" s="1">
        <v>100</v>
      </c>
      <c r="W2503" s="8">
        <v>500</v>
      </c>
    </row>
    <row r="2504" spans="4:23" x14ac:dyDescent="0.2">
      <c r="D2504" s="59"/>
      <c r="E2504" s="5" t="s">
        <v>134</v>
      </c>
      <c r="F2504" s="51" t="s">
        <v>623</v>
      </c>
      <c r="G2504" s="4">
        <v>955</v>
      </c>
      <c r="H2504" s="10">
        <v>73.089005235602002</v>
      </c>
      <c r="I2504" s="1">
        <v>77.486910994764003</v>
      </c>
      <c r="J2504" s="1">
        <v>67.015706806283006</v>
      </c>
      <c r="K2504" s="1">
        <v>42.094240837695999</v>
      </c>
      <c r="L2504" s="1">
        <v>66.178010471204004</v>
      </c>
      <c r="M2504" s="1">
        <v>23.455497382198999</v>
      </c>
      <c r="N2504" s="1">
        <v>60.942408376963002</v>
      </c>
      <c r="O2504" s="1">
        <v>34.345549738220001</v>
      </c>
      <c r="P2504" s="1">
        <v>73.612565445025993</v>
      </c>
      <c r="Q2504" s="1">
        <v>51.832460732984003</v>
      </c>
      <c r="R2504" s="1">
        <v>14.450261780105</v>
      </c>
      <c r="S2504" s="1">
        <v>1.6753926701570001</v>
      </c>
      <c r="T2504" s="1">
        <v>3.8743455497379999</v>
      </c>
      <c r="U2504" s="1">
        <v>0.418848167539</v>
      </c>
      <c r="V2504" s="1">
        <v>95.706806282722994</v>
      </c>
      <c r="W2504" s="8">
        <v>590.47120418848203</v>
      </c>
    </row>
    <row r="2505" spans="4:23" x14ac:dyDescent="0.2">
      <c r="D2505" s="59"/>
      <c r="E2505" s="5" t="s">
        <v>135</v>
      </c>
      <c r="F2505" s="51" t="s">
        <v>623</v>
      </c>
      <c r="G2505" s="4">
        <v>86</v>
      </c>
      <c r="H2505" s="10">
        <v>75.581395348837006</v>
      </c>
      <c r="I2505" s="1">
        <v>63.953488372092998</v>
      </c>
      <c r="J2505" s="1">
        <v>47.674418604651002</v>
      </c>
      <c r="K2505" s="1">
        <v>40.697674418604997</v>
      </c>
      <c r="L2505" s="1">
        <v>53.488372093023003</v>
      </c>
      <c r="M2505" s="1">
        <v>20.930232558139998</v>
      </c>
      <c r="N2505" s="1">
        <v>31.395348837208999</v>
      </c>
      <c r="O2505" s="1">
        <v>17.441860465116001</v>
      </c>
      <c r="P2505" s="1">
        <v>58.139534883720998</v>
      </c>
      <c r="Q2505" s="1">
        <v>33.720930232557997</v>
      </c>
      <c r="R2505" s="1">
        <v>4.6511627906979998</v>
      </c>
      <c r="S2505" s="1">
        <v>2.3255813953489999</v>
      </c>
      <c r="T2505" s="1">
        <v>2.3255813953489999</v>
      </c>
      <c r="U2505" s="2" t="s">
        <v>160</v>
      </c>
      <c r="V2505" s="1">
        <v>97.674418604650995</v>
      </c>
      <c r="W2505" s="8">
        <v>452.32558139534899</v>
      </c>
    </row>
    <row r="2506" spans="4:23" x14ac:dyDescent="0.2">
      <c r="D2506" s="58" t="s">
        <v>136</v>
      </c>
      <c r="E2506" s="7" t="s">
        <v>137</v>
      </c>
      <c r="F2506" s="50" t="s">
        <v>623</v>
      </c>
      <c r="G2506" s="6">
        <v>421</v>
      </c>
      <c r="H2506" s="14">
        <v>73.634204275534003</v>
      </c>
      <c r="I2506" s="3">
        <v>72.209026128266004</v>
      </c>
      <c r="J2506" s="3">
        <v>61.282660332542001</v>
      </c>
      <c r="K2506" s="3">
        <v>38.954869358670003</v>
      </c>
      <c r="L2506" s="3">
        <v>62.945368171021002</v>
      </c>
      <c r="M2506" s="3">
        <v>23.277909738717</v>
      </c>
      <c r="N2506" s="3">
        <v>51.068883610451003</v>
      </c>
      <c r="O2506" s="3">
        <v>28.978622327791001</v>
      </c>
      <c r="P2506" s="3">
        <v>69.596199524940999</v>
      </c>
      <c r="Q2506" s="3">
        <v>46.080760095012003</v>
      </c>
      <c r="R2506" s="3">
        <v>12.589073634204</v>
      </c>
      <c r="S2506" s="3">
        <v>0.950118764846</v>
      </c>
      <c r="T2506" s="3">
        <v>3.0878859857480001</v>
      </c>
      <c r="U2506" s="3">
        <v>0.23752969121100001</v>
      </c>
      <c r="V2506" s="3">
        <v>96.674584323039994</v>
      </c>
      <c r="W2506" s="13">
        <v>544.89311163895502</v>
      </c>
    </row>
    <row r="2507" spans="4:23" x14ac:dyDescent="0.2">
      <c r="D2507" s="59"/>
      <c r="E2507" s="5" t="s">
        <v>138</v>
      </c>
      <c r="F2507" s="51" t="s">
        <v>623</v>
      </c>
      <c r="G2507" s="4">
        <v>362</v>
      </c>
      <c r="H2507" s="10">
        <v>72.651933701657001</v>
      </c>
      <c r="I2507" s="1">
        <v>79.558011049724001</v>
      </c>
      <c r="J2507" s="1">
        <v>72.099447513811995</v>
      </c>
      <c r="K2507" s="1">
        <v>45.580110497238003</v>
      </c>
      <c r="L2507" s="1">
        <v>69.889502762430993</v>
      </c>
      <c r="M2507" s="1">
        <v>21.546961325967001</v>
      </c>
      <c r="N2507" s="1">
        <v>61.878453038674003</v>
      </c>
      <c r="O2507" s="1">
        <v>35.359116022099002</v>
      </c>
      <c r="P2507" s="1">
        <v>75.138121546961003</v>
      </c>
      <c r="Q2507" s="1">
        <v>51.657458563535997</v>
      </c>
      <c r="R2507" s="1">
        <v>14.088397790055</v>
      </c>
      <c r="S2507" s="1">
        <v>2.4861878453039998</v>
      </c>
      <c r="T2507" s="1">
        <v>4.1436464088399996</v>
      </c>
      <c r="U2507" s="1">
        <v>0.55248618784500003</v>
      </c>
      <c r="V2507" s="1">
        <v>95.303867403314996</v>
      </c>
      <c r="W2507" s="8">
        <v>606.62983425414404</v>
      </c>
    </row>
    <row r="2508" spans="4:23" x14ac:dyDescent="0.2">
      <c r="D2508" s="59"/>
      <c r="E2508" s="5" t="s">
        <v>139</v>
      </c>
      <c r="F2508" s="51" t="s">
        <v>623</v>
      </c>
      <c r="G2508" s="4">
        <v>175</v>
      </c>
      <c r="H2508" s="10">
        <v>75.428571428571004</v>
      </c>
      <c r="I2508" s="1">
        <v>81.714285714286007</v>
      </c>
      <c r="J2508" s="1">
        <v>65.142857142856997</v>
      </c>
      <c r="K2508" s="1">
        <v>45.714285714286</v>
      </c>
      <c r="L2508" s="1">
        <v>63.428571428570997</v>
      </c>
      <c r="M2508" s="1">
        <v>28.571428571428999</v>
      </c>
      <c r="N2508" s="1">
        <v>68.571428571428996</v>
      </c>
      <c r="O2508" s="1">
        <v>38.857142857143003</v>
      </c>
      <c r="P2508" s="1">
        <v>77.142857142856997</v>
      </c>
      <c r="Q2508" s="1">
        <v>57.142857142856997</v>
      </c>
      <c r="R2508" s="1">
        <v>14.857142857143</v>
      </c>
      <c r="S2508" s="1">
        <v>1.142857142857</v>
      </c>
      <c r="T2508" s="1">
        <v>3.4285714285709998</v>
      </c>
      <c r="U2508" s="2" t="s">
        <v>160</v>
      </c>
      <c r="V2508" s="1">
        <v>96.571428571428996</v>
      </c>
      <c r="W2508" s="8">
        <v>621.142857142857</v>
      </c>
    </row>
    <row r="2509" spans="4:23" x14ac:dyDescent="0.2">
      <c r="D2509" s="59"/>
      <c r="E2509" s="5" t="s">
        <v>128</v>
      </c>
      <c r="F2509" s="51" t="s">
        <v>623</v>
      </c>
      <c r="G2509" s="4">
        <v>60</v>
      </c>
      <c r="H2509" s="10">
        <v>71.666666666666998</v>
      </c>
      <c r="I2509" s="1">
        <v>70</v>
      </c>
      <c r="J2509" s="1">
        <v>53.333333333333002</v>
      </c>
      <c r="K2509" s="1">
        <v>31.666666666666998</v>
      </c>
      <c r="L2509" s="1">
        <v>58.333333333333002</v>
      </c>
      <c r="M2509" s="1">
        <v>13.333333333333</v>
      </c>
      <c r="N2509" s="1">
        <v>53.333333333333002</v>
      </c>
      <c r="O2509" s="1">
        <v>28.333333333333002</v>
      </c>
      <c r="P2509" s="1">
        <v>56.666666666666998</v>
      </c>
      <c r="Q2509" s="1">
        <v>41.666666666666998</v>
      </c>
      <c r="R2509" s="1">
        <v>6.666666666667</v>
      </c>
      <c r="S2509" s="1">
        <v>5</v>
      </c>
      <c r="T2509" s="1">
        <v>8.333333333333</v>
      </c>
      <c r="U2509" s="2" t="s">
        <v>160</v>
      </c>
      <c r="V2509" s="1">
        <v>91.666666666666998</v>
      </c>
      <c r="W2509" s="8">
        <v>498.33333333333297</v>
      </c>
    </row>
    <row r="2510" spans="4:23" x14ac:dyDescent="0.2">
      <c r="D2510" s="59"/>
      <c r="E2510" s="5" t="s">
        <v>23</v>
      </c>
      <c r="F2510" s="51" t="s">
        <v>624</v>
      </c>
      <c r="G2510" s="4">
        <v>25</v>
      </c>
      <c r="H2510" s="10">
        <v>68</v>
      </c>
      <c r="I2510" s="1">
        <v>76</v>
      </c>
      <c r="J2510" s="1">
        <v>72</v>
      </c>
      <c r="K2510" s="1">
        <v>40</v>
      </c>
      <c r="L2510" s="1">
        <v>64</v>
      </c>
      <c r="M2510" s="1">
        <v>32</v>
      </c>
      <c r="N2510" s="1">
        <v>72</v>
      </c>
      <c r="O2510" s="1">
        <v>32</v>
      </c>
      <c r="P2510" s="1">
        <v>80</v>
      </c>
      <c r="Q2510" s="1">
        <v>76</v>
      </c>
      <c r="R2510" s="1">
        <v>32</v>
      </c>
      <c r="S2510" s="2" t="s">
        <v>160</v>
      </c>
      <c r="T2510" s="2" t="s">
        <v>160</v>
      </c>
      <c r="U2510" s="1">
        <v>4</v>
      </c>
      <c r="V2510" s="1">
        <v>96</v>
      </c>
      <c r="W2510" s="8">
        <v>648</v>
      </c>
    </row>
    <row r="2511" spans="4:23" ht="26" x14ac:dyDescent="0.2">
      <c r="D2511" s="58" t="s">
        <v>140</v>
      </c>
      <c r="E2511" s="7" t="s">
        <v>141</v>
      </c>
      <c r="F2511" s="50" t="s">
        <v>624</v>
      </c>
      <c r="G2511" s="6">
        <v>12</v>
      </c>
      <c r="H2511" s="14">
        <v>83.333333333333002</v>
      </c>
      <c r="I2511" s="3">
        <v>75</v>
      </c>
      <c r="J2511" s="3">
        <v>83.333333333333002</v>
      </c>
      <c r="K2511" s="3">
        <v>58.333333333333002</v>
      </c>
      <c r="L2511" s="3">
        <v>66.666666666666998</v>
      </c>
      <c r="M2511" s="3">
        <v>41.666666666666998</v>
      </c>
      <c r="N2511" s="3">
        <v>75</v>
      </c>
      <c r="O2511" s="3">
        <v>41.666666666666998</v>
      </c>
      <c r="P2511" s="3">
        <v>75</v>
      </c>
      <c r="Q2511" s="3">
        <v>50</v>
      </c>
      <c r="R2511" s="3">
        <v>8.333333333333</v>
      </c>
      <c r="S2511" s="9" t="s">
        <v>160</v>
      </c>
      <c r="T2511" s="9" t="s">
        <v>160</v>
      </c>
      <c r="U2511" s="9" t="s">
        <v>160</v>
      </c>
      <c r="V2511" s="3">
        <v>100</v>
      </c>
      <c r="W2511" s="13">
        <v>658.33333333333303</v>
      </c>
    </row>
    <row r="2512" spans="4:23" ht="26" x14ac:dyDescent="0.2">
      <c r="D2512" s="59"/>
      <c r="E2512" s="5" t="s">
        <v>142</v>
      </c>
      <c r="F2512" s="51" t="s">
        <v>623</v>
      </c>
      <c r="G2512" s="4">
        <v>87</v>
      </c>
      <c r="H2512" s="10">
        <v>77.011494252874002</v>
      </c>
      <c r="I2512" s="1">
        <v>78.160919540229997</v>
      </c>
      <c r="J2512" s="1">
        <v>52.873563218390998</v>
      </c>
      <c r="K2512" s="1">
        <v>36.781609195401998</v>
      </c>
      <c r="L2512" s="1">
        <v>65.517241379309993</v>
      </c>
      <c r="M2512" s="1">
        <v>25.287356321838999</v>
      </c>
      <c r="N2512" s="1">
        <v>67.816091954022994</v>
      </c>
      <c r="O2512" s="1">
        <v>33.333333333333002</v>
      </c>
      <c r="P2512" s="1">
        <v>75.862068965516997</v>
      </c>
      <c r="Q2512" s="1">
        <v>57.471264367815998</v>
      </c>
      <c r="R2512" s="1">
        <v>20.689655172414</v>
      </c>
      <c r="S2512" s="1">
        <v>2.2988505747130001</v>
      </c>
      <c r="T2512" s="1">
        <v>2.2988505747130001</v>
      </c>
      <c r="U2512" s="2" t="s">
        <v>160</v>
      </c>
      <c r="V2512" s="1">
        <v>97.701149425286999</v>
      </c>
      <c r="W2512" s="8">
        <v>595.40229885057499</v>
      </c>
    </row>
    <row r="2513" spans="4:23" ht="26" x14ac:dyDescent="0.2">
      <c r="D2513" s="59"/>
      <c r="E2513" s="5" t="s">
        <v>143</v>
      </c>
      <c r="F2513" s="51" t="s">
        <v>623</v>
      </c>
      <c r="G2513" s="4">
        <v>67</v>
      </c>
      <c r="H2513" s="10">
        <v>77.611940298506994</v>
      </c>
      <c r="I2513" s="1">
        <v>82.089552238805993</v>
      </c>
      <c r="J2513" s="1">
        <v>68.656716417910005</v>
      </c>
      <c r="K2513" s="1">
        <v>40.298507462686999</v>
      </c>
      <c r="L2513" s="1">
        <v>58.208955223880999</v>
      </c>
      <c r="M2513" s="1">
        <v>26.865671641791</v>
      </c>
      <c r="N2513" s="1">
        <v>70.149253731342995</v>
      </c>
      <c r="O2513" s="1">
        <v>38.805970149254001</v>
      </c>
      <c r="P2513" s="1">
        <v>74.626865671641994</v>
      </c>
      <c r="Q2513" s="1">
        <v>52.238805970149002</v>
      </c>
      <c r="R2513" s="1">
        <v>11.940298507463</v>
      </c>
      <c r="S2513" s="2" t="s">
        <v>160</v>
      </c>
      <c r="T2513" s="2" t="s">
        <v>160</v>
      </c>
      <c r="U2513" s="2" t="s">
        <v>160</v>
      </c>
      <c r="V2513" s="1">
        <v>100</v>
      </c>
      <c r="W2513" s="8">
        <v>601.49253731343299</v>
      </c>
    </row>
    <row r="2514" spans="4:23" ht="26" x14ac:dyDescent="0.2">
      <c r="D2514" s="59"/>
      <c r="E2514" s="5" t="s">
        <v>144</v>
      </c>
      <c r="F2514" s="51" t="s">
        <v>623</v>
      </c>
      <c r="G2514" s="4">
        <v>78</v>
      </c>
      <c r="H2514" s="10">
        <v>80.769230769231001</v>
      </c>
      <c r="I2514" s="1">
        <v>87.179487179486998</v>
      </c>
      <c r="J2514" s="1">
        <v>76.923076923077005</v>
      </c>
      <c r="K2514" s="1">
        <v>47.435897435896997</v>
      </c>
      <c r="L2514" s="1">
        <v>73.076923076922995</v>
      </c>
      <c r="M2514" s="1">
        <v>29.487179487178999</v>
      </c>
      <c r="N2514" s="1">
        <v>84.615384615384997</v>
      </c>
      <c r="O2514" s="1">
        <v>69.230769230768999</v>
      </c>
      <c r="P2514" s="1">
        <v>87.179487179486998</v>
      </c>
      <c r="Q2514" s="1">
        <v>80.769230769231001</v>
      </c>
      <c r="R2514" s="1">
        <v>14.102564102563999</v>
      </c>
      <c r="S2514" s="1">
        <v>3.8461538461539999</v>
      </c>
      <c r="T2514" s="2" t="s">
        <v>160</v>
      </c>
      <c r="U2514" s="1">
        <v>1.2820512820509999</v>
      </c>
      <c r="V2514" s="1">
        <v>98.717948717949</v>
      </c>
      <c r="W2514" s="8">
        <v>735.89743589743603</v>
      </c>
    </row>
    <row r="2515" spans="4:23" ht="26" x14ac:dyDescent="0.2">
      <c r="D2515" s="59"/>
      <c r="E2515" s="5" t="s">
        <v>145</v>
      </c>
      <c r="F2515" s="51" t="s">
        <v>623</v>
      </c>
      <c r="G2515" s="4">
        <v>735</v>
      </c>
      <c r="H2515" s="10">
        <v>75.646258503401</v>
      </c>
      <c r="I2515" s="1">
        <v>78.775510204081996</v>
      </c>
      <c r="J2515" s="1">
        <v>66.938775510203996</v>
      </c>
      <c r="K2515" s="1">
        <v>43.537414965986002</v>
      </c>
      <c r="L2515" s="1">
        <v>67.482993197279001</v>
      </c>
      <c r="M2515" s="1">
        <v>23.945578231292998</v>
      </c>
      <c r="N2515" s="1">
        <v>62.312925170067999</v>
      </c>
      <c r="O2515" s="1">
        <v>36.462585034013998</v>
      </c>
      <c r="P2515" s="1">
        <v>75.510204081633006</v>
      </c>
      <c r="Q2515" s="1">
        <v>53.605442176871001</v>
      </c>
      <c r="R2515" s="1">
        <v>15.238095238094999</v>
      </c>
      <c r="S2515" s="1">
        <v>1.496598639456</v>
      </c>
      <c r="T2515" s="1">
        <v>2.4489795918369999</v>
      </c>
      <c r="U2515" s="1">
        <v>0.54421768707499996</v>
      </c>
      <c r="V2515" s="1">
        <v>97.006802721087993</v>
      </c>
      <c r="W2515" s="8">
        <v>603.94557823129298</v>
      </c>
    </row>
    <row r="2516" spans="4:23" ht="26" x14ac:dyDescent="0.2">
      <c r="D2516" s="59"/>
      <c r="E2516" s="5" t="s">
        <v>146</v>
      </c>
      <c r="F2516" s="51" t="s">
        <v>623</v>
      </c>
      <c r="G2516" s="4">
        <v>751</v>
      </c>
      <c r="H2516" s="10">
        <v>76.431424766977003</v>
      </c>
      <c r="I2516" s="1">
        <v>78.961384820239999</v>
      </c>
      <c r="J2516" s="1">
        <v>67.376830892144</v>
      </c>
      <c r="K2516" s="1">
        <v>42.743009320905003</v>
      </c>
      <c r="L2516" s="1">
        <v>67.243675099867005</v>
      </c>
      <c r="M2516" s="1">
        <v>25.832223701730999</v>
      </c>
      <c r="N2516" s="1">
        <v>61.651131824234</v>
      </c>
      <c r="O2516" s="1">
        <v>36.085219707057</v>
      </c>
      <c r="P2516" s="1">
        <v>74.434087882822993</v>
      </c>
      <c r="Q2516" s="1">
        <v>53.262316910785998</v>
      </c>
      <c r="R2516" s="1">
        <v>15.179760319573999</v>
      </c>
      <c r="S2516" s="1">
        <v>1.464713715047</v>
      </c>
      <c r="T2516" s="1">
        <v>2.5299600532620001</v>
      </c>
      <c r="U2516" s="1">
        <v>0.53262316910800001</v>
      </c>
      <c r="V2516" s="1">
        <v>96.937416777630006</v>
      </c>
      <c r="W2516" s="8">
        <v>603.72836218375505</v>
      </c>
    </row>
    <row r="2517" spans="4:23" ht="26" x14ac:dyDescent="0.2">
      <c r="D2517" s="59"/>
      <c r="E2517" s="5" t="s">
        <v>147</v>
      </c>
      <c r="F2517" s="51" t="s">
        <v>623</v>
      </c>
      <c r="G2517" s="4">
        <v>587</v>
      </c>
      <c r="H2517" s="10">
        <v>75.468483816014</v>
      </c>
      <c r="I2517" s="1">
        <v>78.875638841566996</v>
      </c>
      <c r="J2517" s="1">
        <v>67.802385008518002</v>
      </c>
      <c r="K2517" s="1">
        <v>46.166950596252001</v>
      </c>
      <c r="L2517" s="1">
        <v>66.609880749574003</v>
      </c>
      <c r="M2517" s="1">
        <v>25.212947189097001</v>
      </c>
      <c r="N2517" s="1">
        <v>60.817717206132997</v>
      </c>
      <c r="O2517" s="1">
        <v>35.264054514480002</v>
      </c>
      <c r="P2517" s="1">
        <v>74.957410562180996</v>
      </c>
      <c r="Q2517" s="1">
        <v>52.129471890970997</v>
      </c>
      <c r="R2517" s="1">
        <v>14.650766609881</v>
      </c>
      <c r="S2517" s="1">
        <v>1.7035775127770001</v>
      </c>
      <c r="T2517" s="1">
        <v>2.8960817717210001</v>
      </c>
      <c r="U2517" s="1">
        <v>0.34071550255499999</v>
      </c>
      <c r="V2517" s="1">
        <v>96.763202725724</v>
      </c>
      <c r="W2517" s="8">
        <v>602.89608177172101</v>
      </c>
    </row>
    <row r="2518" spans="4:23" x14ac:dyDescent="0.2">
      <c r="D2518" s="59"/>
      <c r="E2518" s="5" t="s">
        <v>148</v>
      </c>
      <c r="F2518" s="51" t="s">
        <v>623</v>
      </c>
      <c r="G2518" s="4">
        <v>187</v>
      </c>
      <c r="H2518" s="10">
        <v>79.679144385027001</v>
      </c>
      <c r="I2518" s="1">
        <v>80.213903743315996</v>
      </c>
      <c r="J2518" s="1">
        <v>70.588235294117993</v>
      </c>
      <c r="K2518" s="1">
        <v>47.058823529412003</v>
      </c>
      <c r="L2518" s="1">
        <v>76.470588235294002</v>
      </c>
      <c r="M2518" s="1">
        <v>28.877005347594</v>
      </c>
      <c r="N2518" s="1">
        <v>66.844919786096</v>
      </c>
      <c r="O2518" s="1">
        <v>45.989304812834</v>
      </c>
      <c r="P2518" s="1">
        <v>78.074866310160004</v>
      </c>
      <c r="Q2518" s="1">
        <v>61.497326203208999</v>
      </c>
      <c r="R2518" s="1">
        <v>18.181818181817999</v>
      </c>
      <c r="S2518" s="1">
        <v>0.53475935828900001</v>
      </c>
      <c r="T2518" s="1">
        <v>2.673796791444</v>
      </c>
      <c r="U2518" s="2" t="s">
        <v>160</v>
      </c>
      <c r="V2518" s="1">
        <v>97.326203208555995</v>
      </c>
      <c r="W2518" s="8">
        <v>656.68449197861003</v>
      </c>
    </row>
    <row r="2519" spans="4:23" ht="26" x14ac:dyDescent="0.2">
      <c r="D2519" s="59"/>
      <c r="E2519" s="5" t="s">
        <v>149</v>
      </c>
      <c r="F2519" s="51" t="s">
        <v>623</v>
      </c>
      <c r="G2519" s="4">
        <v>75</v>
      </c>
      <c r="H2519" s="10">
        <v>76</v>
      </c>
      <c r="I2519" s="1">
        <v>64</v>
      </c>
      <c r="J2519" s="1">
        <v>60</v>
      </c>
      <c r="K2519" s="1">
        <v>44</v>
      </c>
      <c r="L2519" s="1">
        <v>68</v>
      </c>
      <c r="M2519" s="1">
        <v>33.333333333333002</v>
      </c>
      <c r="N2519" s="1">
        <v>58.666666666666998</v>
      </c>
      <c r="O2519" s="1">
        <v>34.666666666666998</v>
      </c>
      <c r="P2519" s="1">
        <v>78.666666666666998</v>
      </c>
      <c r="Q2519" s="1">
        <v>48</v>
      </c>
      <c r="R2519" s="1">
        <v>14.666666666667</v>
      </c>
      <c r="S2519" s="1">
        <v>5.333333333333</v>
      </c>
      <c r="T2519" s="1">
        <v>1.333333333333</v>
      </c>
      <c r="U2519" s="1">
        <v>1.333333333333</v>
      </c>
      <c r="V2519" s="1">
        <v>97.333333333333002</v>
      </c>
      <c r="W2519" s="8">
        <v>588</v>
      </c>
    </row>
    <row r="2520" spans="4:23" ht="26" x14ac:dyDescent="0.2">
      <c r="D2520" s="59"/>
      <c r="E2520" s="5" t="s">
        <v>150</v>
      </c>
      <c r="F2520" s="51" t="s">
        <v>623</v>
      </c>
      <c r="G2520" s="4">
        <v>66</v>
      </c>
      <c r="H2520" s="10">
        <v>75.757575757576006</v>
      </c>
      <c r="I2520" s="1">
        <v>72.727272727273004</v>
      </c>
      <c r="J2520" s="1">
        <v>65.151515151515</v>
      </c>
      <c r="K2520" s="1">
        <v>48.484848484848001</v>
      </c>
      <c r="L2520" s="1">
        <v>66.666666666666998</v>
      </c>
      <c r="M2520" s="1">
        <v>30.303030303029999</v>
      </c>
      <c r="N2520" s="1">
        <v>56.060606060605998</v>
      </c>
      <c r="O2520" s="1">
        <v>30.303030303029999</v>
      </c>
      <c r="P2520" s="1">
        <v>75.757575757576006</v>
      </c>
      <c r="Q2520" s="1">
        <v>43.939393939394002</v>
      </c>
      <c r="R2520" s="1">
        <v>12.121212121212</v>
      </c>
      <c r="S2520" s="2" t="s">
        <v>160</v>
      </c>
      <c r="T2520" s="1">
        <v>3.0303030303030001</v>
      </c>
      <c r="U2520" s="2" t="s">
        <v>160</v>
      </c>
      <c r="V2520" s="1">
        <v>96.969696969696997</v>
      </c>
      <c r="W2520" s="8">
        <v>580.30303030303003</v>
      </c>
    </row>
    <row r="2521" spans="4:23" ht="26" x14ac:dyDescent="0.2">
      <c r="D2521" s="59"/>
      <c r="E2521" s="5" t="s">
        <v>151</v>
      </c>
      <c r="F2521" s="51" t="s">
        <v>624</v>
      </c>
      <c r="G2521" s="4">
        <v>12</v>
      </c>
      <c r="H2521" s="10">
        <v>83.333333333333002</v>
      </c>
      <c r="I2521" s="1">
        <v>50</v>
      </c>
      <c r="J2521" s="1">
        <v>83.333333333333002</v>
      </c>
      <c r="K2521" s="1">
        <v>50</v>
      </c>
      <c r="L2521" s="1">
        <v>50</v>
      </c>
      <c r="M2521" s="1">
        <v>58.333333333333002</v>
      </c>
      <c r="N2521" s="1">
        <v>33.333333333333002</v>
      </c>
      <c r="O2521" s="1">
        <v>25</v>
      </c>
      <c r="P2521" s="1">
        <v>50</v>
      </c>
      <c r="Q2521" s="1">
        <v>25</v>
      </c>
      <c r="R2521" s="1">
        <v>8.333333333333</v>
      </c>
      <c r="S2521" s="2" t="s">
        <v>160</v>
      </c>
      <c r="T2521" s="2" t="s">
        <v>160</v>
      </c>
      <c r="U2521" s="2" t="s">
        <v>160</v>
      </c>
      <c r="V2521" s="1">
        <v>100</v>
      </c>
      <c r="W2521" s="8">
        <v>516.66666666666697</v>
      </c>
    </row>
    <row r="2522" spans="4:23" ht="26" x14ac:dyDescent="0.2">
      <c r="D2522" s="59"/>
      <c r="E2522" s="5" t="s">
        <v>152</v>
      </c>
      <c r="F2522" s="51" t="s">
        <v>623</v>
      </c>
      <c r="G2522" s="4">
        <v>443</v>
      </c>
      <c r="H2522" s="10">
        <v>79.909706546275004</v>
      </c>
      <c r="I2522" s="1">
        <v>83.069977426636996</v>
      </c>
      <c r="J2522" s="1">
        <v>70.203160270880005</v>
      </c>
      <c r="K2522" s="1">
        <v>52.370203160270997</v>
      </c>
      <c r="L2522" s="1">
        <v>74.040632054176001</v>
      </c>
      <c r="M2522" s="1">
        <v>30.248306997743001</v>
      </c>
      <c r="N2522" s="1">
        <v>72.234762979684007</v>
      </c>
      <c r="O2522" s="1">
        <v>44.469525959367999</v>
      </c>
      <c r="P2522" s="1">
        <v>83.069977426636996</v>
      </c>
      <c r="Q2522" s="1">
        <v>62.302483069977001</v>
      </c>
      <c r="R2522" s="1">
        <v>17.607223476298</v>
      </c>
      <c r="S2522" s="1">
        <v>1.3544018058689999</v>
      </c>
      <c r="T2522" s="1">
        <v>1.128668171558</v>
      </c>
      <c r="U2522" s="1">
        <v>0.67720090293500002</v>
      </c>
      <c r="V2522" s="1">
        <v>98.194130925508006</v>
      </c>
      <c r="W2522" s="8">
        <v>672.68623024830697</v>
      </c>
    </row>
    <row r="2523" spans="4:23" x14ac:dyDescent="0.2">
      <c r="D2523" s="59"/>
      <c r="E2523" s="5" t="s">
        <v>153</v>
      </c>
      <c r="F2523" s="51" t="s">
        <v>623</v>
      </c>
      <c r="G2523" s="4">
        <v>80</v>
      </c>
      <c r="H2523" s="10">
        <v>85</v>
      </c>
      <c r="I2523" s="1">
        <v>91.25</v>
      </c>
      <c r="J2523" s="1">
        <v>81.25</v>
      </c>
      <c r="K2523" s="1">
        <v>61.25</v>
      </c>
      <c r="L2523" s="1">
        <v>77.5</v>
      </c>
      <c r="M2523" s="1">
        <v>33.75</v>
      </c>
      <c r="N2523" s="1">
        <v>80</v>
      </c>
      <c r="O2523" s="1">
        <v>51.25</v>
      </c>
      <c r="P2523" s="1">
        <v>85</v>
      </c>
      <c r="Q2523" s="1">
        <v>72.5</v>
      </c>
      <c r="R2523" s="1">
        <v>18.75</v>
      </c>
      <c r="S2523" s="1">
        <v>5</v>
      </c>
      <c r="T2523" s="2" t="s">
        <v>160</v>
      </c>
      <c r="U2523" s="2" t="s">
        <v>160</v>
      </c>
      <c r="V2523" s="1">
        <v>100</v>
      </c>
      <c r="W2523" s="8">
        <v>742.5</v>
      </c>
    </row>
    <row r="2524" spans="4:23" ht="26" x14ac:dyDescent="0.2">
      <c r="D2524" s="59"/>
      <c r="E2524" s="5" t="s">
        <v>154</v>
      </c>
      <c r="F2524" s="51" t="s">
        <v>623</v>
      </c>
      <c r="G2524" s="4">
        <v>123</v>
      </c>
      <c r="H2524" s="10">
        <v>57.723577235771998</v>
      </c>
      <c r="I2524" s="1">
        <v>64.227642276422998</v>
      </c>
      <c r="J2524" s="1">
        <v>59.349593495934997</v>
      </c>
      <c r="K2524" s="1">
        <v>33.333333333333002</v>
      </c>
      <c r="L2524" s="1">
        <v>52.032520325203002</v>
      </c>
      <c r="M2524" s="1">
        <v>13.821138211381999</v>
      </c>
      <c r="N2524" s="1">
        <v>43.089430894308997</v>
      </c>
      <c r="O2524" s="1">
        <v>20.325203252032999</v>
      </c>
      <c r="P2524" s="1">
        <v>58.536585365854002</v>
      </c>
      <c r="Q2524" s="1">
        <v>39.837398373984001</v>
      </c>
      <c r="R2524" s="1">
        <v>9.7560975609760003</v>
      </c>
      <c r="S2524" s="1">
        <v>0.81300813008100004</v>
      </c>
      <c r="T2524" s="1">
        <v>13.008130081300999</v>
      </c>
      <c r="U2524" s="2" t="s">
        <v>160</v>
      </c>
      <c r="V2524" s="1">
        <v>86.991869918698995</v>
      </c>
      <c r="W2524" s="8">
        <v>465.85365853658499</v>
      </c>
    </row>
    <row r="2525" spans="4:23" x14ac:dyDescent="0.2">
      <c r="D2525" s="59"/>
      <c r="E2525" s="5" t="s">
        <v>23</v>
      </c>
      <c r="F2525" s="51" t="s">
        <v>624</v>
      </c>
      <c r="G2525" s="4">
        <v>10</v>
      </c>
      <c r="H2525" s="10">
        <v>70</v>
      </c>
      <c r="I2525" s="1">
        <v>70</v>
      </c>
      <c r="J2525" s="1">
        <v>40</v>
      </c>
      <c r="K2525" s="1">
        <v>10</v>
      </c>
      <c r="L2525" s="1">
        <v>60</v>
      </c>
      <c r="M2525" s="1">
        <v>10</v>
      </c>
      <c r="N2525" s="1">
        <v>30</v>
      </c>
      <c r="O2525" s="2" t="s">
        <v>160</v>
      </c>
      <c r="P2525" s="1">
        <v>60</v>
      </c>
      <c r="Q2525" s="1">
        <v>20</v>
      </c>
      <c r="R2525" s="2" t="s">
        <v>160</v>
      </c>
      <c r="S2525" s="2" t="s">
        <v>160</v>
      </c>
      <c r="T2525" s="2" t="s">
        <v>160</v>
      </c>
      <c r="U2525" s="2" t="s">
        <v>160</v>
      </c>
      <c r="V2525" s="1">
        <v>100</v>
      </c>
      <c r="W2525" s="8">
        <v>370</v>
      </c>
    </row>
    <row r="2526" spans="4:23" ht="26" x14ac:dyDescent="0.2">
      <c r="D2526" s="59"/>
      <c r="E2526" s="5" t="s">
        <v>155</v>
      </c>
      <c r="F2526" s="51" t="s">
        <v>623</v>
      </c>
      <c r="G2526" s="4">
        <v>910</v>
      </c>
      <c r="H2526" s="10">
        <v>75.494505494505006</v>
      </c>
      <c r="I2526" s="1">
        <v>78.021978021978001</v>
      </c>
      <c r="J2526" s="1">
        <v>66.593406593406996</v>
      </c>
      <c r="K2526" s="1">
        <v>43.516483516484001</v>
      </c>
      <c r="L2526" s="1">
        <v>67.032967032966994</v>
      </c>
      <c r="M2526" s="1">
        <v>24.615384615385</v>
      </c>
      <c r="N2526" s="1">
        <v>60.769230769231001</v>
      </c>
      <c r="O2526" s="1">
        <v>34.945054945054999</v>
      </c>
      <c r="P2526" s="1">
        <v>74.285714285713993</v>
      </c>
      <c r="Q2526" s="1">
        <v>52.087912087912002</v>
      </c>
      <c r="R2526" s="1">
        <v>14.285714285714</v>
      </c>
      <c r="S2526" s="1">
        <v>1.8681318681320001</v>
      </c>
      <c r="T2526" s="1">
        <v>2.5274725274729999</v>
      </c>
      <c r="U2526" s="1">
        <v>0.43956043956000002</v>
      </c>
      <c r="V2526" s="1">
        <v>97.032967032966994</v>
      </c>
      <c r="W2526" s="8">
        <v>596.48351648351604</v>
      </c>
    </row>
    <row r="2527" spans="4:23" ht="26" x14ac:dyDescent="0.2">
      <c r="D2527" s="59"/>
      <c r="E2527" s="5" t="s">
        <v>156</v>
      </c>
      <c r="F2527" s="51" t="s">
        <v>623</v>
      </c>
      <c r="G2527" s="4">
        <v>98</v>
      </c>
      <c r="H2527" s="10">
        <v>77.551020408162998</v>
      </c>
      <c r="I2527" s="1">
        <v>77.551020408162998</v>
      </c>
      <c r="J2527" s="1">
        <v>56.122448979592001</v>
      </c>
      <c r="K2527" s="1">
        <v>38.775510204082003</v>
      </c>
      <c r="L2527" s="1">
        <v>65.306122448980005</v>
      </c>
      <c r="M2527" s="1">
        <v>26.530612244897998</v>
      </c>
      <c r="N2527" s="1">
        <v>68.367346938775995</v>
      </c>
      <c r="O2527" s="1">
        <v>34.693877551020002</v>
      </c>
      <c r="P2527" s="1">
        <v>75.510204081633006</v>
      </c>
      <c r="Q2527" s="1">
        <v>57.142857142856997</v>
      </c>
      <c r="R2527" s="1">
        <v>19.387755102041002</v>
      </c>
      <c r="S2527" s="1">
        <v>2.040816326531</v>
      </c>
      <c r="T2527" s="1">
        <v>2.040816326531</v>
      </c>
      <c r="U2527" s="2" t="s">
        <v>160</v>
      </c>
      <c r="V2527" s="1">
        <v>97.959183673468999</v>
      </c>
      <c r="W2527" s="8">
        <v>601.02040816326496</v>
      </c>
    </row>
    <row r="2528" spans="4:23" ht="26" x14ac:dyDescent="0.2">
      <c r="D2528" s="59"/>
      <c r="E2528" s="5" t="s">
        <v>157</v>
      </c>
      <c r="F2528" s="51" t="s">
        <v>623</v>
      </c>
      <c r="G2528" s="4">
        <v>134</v>
      </c>
      <c r="H2528" s="10">
        <v>78.358208955224001</v>
      </c>
      <c r="I2528" s="1">
        <v>83.582089552238997</v>
      </c>
      <c r="J2528" s="1">
        <v>73.880597014925002</v>
      </c>
      <c r="K2528" s="1">
        <v>44.029850746268998</v>
      </c>
      <c r="L2528" s="1">
        <v>67.164179104477995</v>
      </c>
      <c r="M2528" s="1">
        <v>29.104477611939998</v>
      </c>
      <c r="N2528" s="1">
        <v>79.850746268657005</v>
      </c>
      <c r="O2528" s="1">
        <v>53.731343283582</v>
      </c>
      <c r="P2528" s="1">
        <v>80.597014925373003</v>
      </c>
      <c r="Q2528" s="1">
        <v>67.910447761194007</v>
      </c>
      <c r="R2528" s="1">
        <v>13.432835820896001</v>
      </c>
      <c r="S2528" s="1">
        <v>2.238805970149</v>
      </c>
      <c r="T2528" s="2" t="s">
        <v>160</v>
      </c>
      <c r="U2528" s="1">
        <v>0.74626865671599996</v>
      </c>
      <c r="V2528" s="1">
        <v>99.253731343284002</v>
      </c>
      <c r="W2528" s="8">
        <v>674.62686567164201</v>
      </c>
    </row>
    <row r="2529" spans="2:23" ht="26" x14ac:dyDescent="0.2">
      <c r="D2529" s="59"/>
      <c r="E2529" s="5" t="s">
        <v>158</v>
      </c>
      <c r="F2529" s="51" t="s">
        <v>623</v>
      </c>
      <c r="G2529" s="4">
        <v>812</v>
      </c>
      <c r="H2529" s="10">
        <v>75.369458128079003</v>
      </c>
      <c r="I2529" s="1">
        <v>78.571428571428996</v>
      </c>
      <c r="J2529" s="1">
        <v>66.995073891626006</v>
      </c>
      <c r="K2529" s="1">
        <v>43.472906403941003</v>
      </c>
      <c r="L2529" s="1">
        <v>66.625615763547003</v>
      </c>
      <c r="M2529" s="1">
        <v>25</v>
      </c>
      <c r="N2529" s="1">
        <v>60.714285714286</v>
      </c>
      <c r="O2529" s="1">
        <v>35.714285714286</v>
      </c>
      <c r="P2529" s="1">
        <v>74.753694581280996</v>
      </c>
      <c r="Q2529" s="1">
        <v>52.586206896552</v>
      </c>
      <c r="R2529" s="1">
        <v>14.655172413793</v>
      </c>
      <c r="S2529" s="1">
        <v>1.7241379310339999</v>
      </c>
      <c r="T2529" s="1">
        <v>2.586206896552</v>
      </c>
      <c r="U2529" s="1">
        <v>0.49261083743799999</v>
      </c>
      <c r="V2529" s="1">
        <v>96.921182266010007</v>
      </c>
      <c r="W2529" s="8">
        <v>599.26108374384205</v>
      </c>
    </row>
    <row r="2530" spans="2:23" ht="26" x14ac:dyDescent="0.2">
      <c r="D2530" s="60"/>
      <c r="E2530" s="30" t="s">
        <v>159</v>
      </c>
      <c r="F2530" s="52" t="s">
        <v>623</v>
      </c>
      <c r="G2530" s="21">
        <v>136</v>
      </c>
      <c r="H2530" s="36">
        <v>75</v>
      </c>
      <c r="I2530" s="18">
        <v>67.647058823528994</v>
      </c>
      <c r="J2530" s="18">
        <v>63.235294117647001</v>
      </c>
      <c r="K2530" s="18">
        <v>45.588235294118</v>
      </c>
      <c r="L2530" s="18">
        <v>66.176470588235006</v>
      </c>
      <c r="M2530" s="18">
        <v>33.088235294118</v>
      </c>
      <c r="N2530" s="18">
        <v>56.617647058823998</v>
      </c>
      <c r="O2530" s="18">
        <v>30.147058823529001</v>
      </c>
      <c r="P2530" s="18">
        <v>75.735294117647001</v>
      </c>
      <c r="Q2530" s="18">
        <v>44.852941176470999</v>
      </c>
      <c r="R2530" s="18">
        <v>13.235294117646999</v>
      </c>
      <c r="S2530" s="18">
        <v>2.9411764705880001</v>
      </c>
      <c r="T2530" s="18">
        <v>1.4705882352940001</v>
      </c>
      <c r="U2530" s="18">
        <v>0.73529411764700003</v>
      </c>
      <c r="V2530" s="18">
        <v>97.794117647058997</v>
      </c>
      <c r="W2530" s="35">
        <v>576.47058823529403</v>
      </c>
    </row>
    <row r="2531" spans="2:23" x14ac:dyDescent="0.2">
      <c r="D2531" s="45" t="s">
        <v>625</v>
      </c>
    </row>
    <row r="2532" spans="2:23" x14ac:dyDescent="0.2">
      <c r="B2532" s="24" t="str">
        <f xml:space="preserve"> HYPERLINK("#'目次'!B23", "[17]")</f>
        <v>[17]</v>
      </c>
      <c r="C2532" s="61" t="s">
        <v>281</v>
      </c>
      <c r="D2532" s="62"/>
      <c r="E2532" s="62"/>
      <c r="F2532" s="62"/>
      <c r="G2532" s="62"/>
      <c r="H2532" s="62"/>
      <c r="I2532" s="62"/>
      <c r="J2532" s="62"/>
      <c r="K2532" s="62"/>
      <c r="L2532" s="62"/>
      <c r="M2532" s="62"/>
      <c r="N2532" s="62"/>
      <c r="O2532" s="62"/>
      <c r="P2532" s="62"/>
      <c r="Q2532" s="62"/>
      <c r="R2532" s="62"/>
      <c r="S2532" s="62"/>
      <c r="T2532" s="62"/>
      <c r="U2532" s="62"/>
      <c r="V2532" s="62"/>
    </row>
    <row r="2535" spans="2:23" x14ac:dyDescent="0.2">
      <c r="C2535" s="61" t="s">
        <v>13</v>
      </c>
      <c r="D2535" s="62"/>
      <c r="E2535" s="62"/>
      <c r="F2535" s="62"/>
      <c r="G2535" s="62"/>
      <c r="H2535" s="62"/>
      <c r="I2535" s="62"/>
      <c r="J2535" s="62"/>
      <c r="K2535" s="62"/>
      <c r="L2535" s="62"/>
      <c r="M2535" s="62"/>
      <c r="N2535" s="62"/>
      <c r="O2535" s="62"/>
      <c r="P2535" s="62"/>
      <c r="Q2535" s="62"/>
      <c r="R2535" s="62"/>
      <c r="S2535" s="62"/>
      <c r="T2535" s="62"/>
      <c r="U2535" s="62"/>
      <c r="V2535" s="62"/>
    </row>
    <row r="2536" spans="2:23" ht="78" x14ac:dyDescent="0.2">
      <c r="D2536" s="63"/>
      <c r="E2536" s="64"/>
      <c r="F2536" s="64"/>
      <c r="G2536" s="27" t="s">
        <v>14</v>
      </c>
      <c r="H2536" s="26" t="s">
        <v>282</v>
      </c>
      <c r="I2536" s="11" t="s">
        <v>283</v>
      </c>
      <c r="J2536" s="11" t="s">
        <v>284</v>
      </c>
      <c r="K2536" s="11" t="s">
        <v>285</v>
      </c>
      <c r="L2536" s="11" t="s">
        <v>286</v>
      </c>
      <c r="M2536" s="11" t="s">
        <v>287</v>
      </c>
      <c r="N2536" s="11" t="s">
        <v>255</v>
      </c>
      <c r="O2536" s="11" t="s">
        <v>288</v>
      </c>
      <c r="P2536" s="11" t="s">
        <v>23</v>
      </c>
      <c r="Q2536" s="20" t="s">
        <v>289</v>
      </c>
    </row>
    <row r="2537" spans="2:23" x14ac:dyDescent="0.2">
      <c r="D2537" s="65"/>
      <c r="E2537" s="66"/>
      <c r="F2537" s="66"/>
      <c r="G2537" s="22"/>
      <c r="H2537" s="31"/>
      <c r="I2537" s="12"/>
      <c r="J2537" s="12"/>
      <c r="K2537" s="12"/>
      <c r="L2537" s="12"/>
      <c r="M2537" s="12"/>
      <c r="N2537" s="12"/>
      <c r="O2537" s="12"/>
      <c r="P2537" s="12"/>
      <c r="Q2537" s="29"/>
    </row>
    <row r="2538" spans="2:23" x14ac:dyDescent="0.2">
      <c r="D2538" s="23"/>
      <c r="E2538" s="28" t="s">
        <v>14</v>
      </c>
      <c r="F2538" s="49" t="s">
        <v>623</v>
      </c>
      <c r="G2538" s="25">
        <v>1043</v>
      </c>
      <c r="H2538" s="16">
        <v>0.67114093959700005</v>
      </c>
      <c r="I2538" s="16">
        <v>0.38350910834099999</v>
      </c>
      <c r="J2538" s="16">
        <v>1.054650047939</v>
      </c>
      <c r="K2538" s="16">
        <v>2.3969319271330001</v>
      </c>
      <c r="L2538" s="16">
        <v>10.450623202300999</v>
      </c>
      <c r="M2538" s="16">
        <v>15.244487056568</v>
      </c>
      <c r="N2538" s="16">
        <v>54.841802492809002</v>
      </c>
      <c r="O2538" s="16">
        <v>13.998082454458</v>
      </c>
      <c r="P2538" s="16">
        <v>0.95877277085299994</v>
      </c>
      <c r="Q2538" s="34">
        <v>85.043144774688002</v>
      </c>
    </row>
    <row r="2539" spans="2:23" x14ac:dyDescent="0.2">
      <c r="D2539" s="58" t="s">
        <v>18</v>
      </c>
      <c r="E2539" s="7" t="s">
        <v>19</v>
      </c>
      <c r="F2539" s="50" t="s">
        <v>623</v>
      </c>
      <c r="G2539" s="6">
        <v>342</v>
      </c>
      <c r="H2539" s="32" t="s">
        <v>160</v>
      </c>
      <c r="I2539" s="9" t="s">
        <v>160</v>
      </c>
      <c r="J2539" s="9" t="s">
        <v>160</v>
      </c>
      <c r="K2539" s="3">
        <v>1.461988304094</v>
      </c>
      <c r="L2539" s="3">
        <v>2.3391812865500001</v>
      </c>
      <c r="M2539" s="3">
        <v>7.3099415204679996</v>
      </c>
      <c r="N2539" s="3">
        <v>60.526315789473998</v>
      </c>
      <c r="O2539" s="3">
        <v>27.485380116959</v>
      </c>
      <c r="P2539" s="3">
        <v>0.87719298245599997</v>
      </c>
      <c r="Q2539" s="13">
        <v>71.637426900584998</v>
      </c>
    </row>
    <row r="2540" spans="2:23" ht="26" x14ac:dyDescent="0.2">
      <c r="D2540" s="59"/>
      <c r="E2540" s="5" t="s">
        <v>20</v>
      </c>
      <c r="F2540" s="51" t="s">
        <v>623</v>
      </c>
      <c r="G2540" s="4">
        <v>620</v>
      </c>
      <c r="H2540" s="10">
        <v>0.80645161290300005</v>
      </c>
      <c r="I2540" s="1">
        <v>0.16129032258100001</v>
      </c>
      <c r="J2540" s="1">
        <v>1.1290322580650001</v>
      </c>
      <c r="K2540" s="1">
        <v>1.7741935483869999</v>
      </c>
      <c r="L2540" s="1">
        <v>12.903225806451999</v>
      </c>
      <c r="M2540" s="1">
        <v>19.677419354839</v>
      </c>
      <c r="N2540" s="1">
        <v>54.354838709676997</v>
      </c>
      <c r="O2540" s="1">
        <v>8.0645161290320004</v>
      </c>
      <c r="P2540" s="1">
        <v>1.1290322580650001</v>
      </c>
      <c r="Q2540" s="8">
        <v>90.806451612903004</v>
      </c>
    </row>
    <row r="2541" spans="2:23" ht="26" x14ac:dyDescent="0.2">
      <c r="D2541" s="59"/>
      <c r="E2541" s="5" t="s">
        <v>21</v>
      </c>
      <c r="F2541" s="51" t="s">
        <v>623</v>
      </c>
      <c r="G2541" s="4">
        <v>76</v>
      </c>
      <c r="H2541" s="10">
        <v>1.3157894736839999</v>
      </c>
      <c r="I2541" s="1">
        <v>3.947368421053</v>
      </c>
      <c r="J2541" s="1">
        <v>5.2631578947369997</v>
      </c>
      <c r="K2541" s="1">
        <v>11.842105263158</v>
      </c>
      <c r="L2541" s="1">
        <v>25</v>
      </c>
      <c r="M2541" s="1">
        <v>15.789473684211</v>
      </c>
      <c r="N2541" s="1">
        <v>35.526315789473998</v>
      </c>
      <c r="O2541" s="1">
        <v>1.3157894736839999</v>
      </c>
      <c r="P2541" s="2" t="s">
        <v>160</v>
      </c>
      <c r="Q2541" s="8">
        <v>98.684210526315994</v>
      </c>
    </row>
    <row r="2542" spans="2:23" x14ac:dyDescent="0.2">
      <c r="D2542" s="59"/>
      <c r="E2542" s="5" t="s">
        <v>22</v>
      </c>
      <c r="F2542" s="51" t="s">
        <v>624</v>
      </c>
      <c r="G2542" s="4">
        <v>2</v>
      </c>
      <c r="H2542" s="10">
        <v>50</v>
      </c>
      <c r="I2542" s="2" t="s">
        <v>160</v>
      </c>
      <c r="J2542" s="2" t="s">
        <v>160</v>
      </c>
      <c r="K2542" s="2" t="s">
        <v>160</v>
      </c>
      <c r="L2542" s="1">
        <v>50</v>
      </c>
      <c r="M2542" s="2" t="s">
        <v>160</v>
      </c>
      <c r="N2542" s="2" t="s">
        <v>160</v>
      </c>
      <c r="O2542" s="2" t="s">
        <v>160</v>
      </c>
      <c r="P2542" s="2" t="s">
        <v>160</v>
      </c>
      <c r="Q2542" s="8">
        <v>100</v>
      </c>
    </row>
    <row r="2543" spans="2:23" x14ac:dyDescent="0.2">
      <c r="D2543" s="59"/>
      <c r="E2543" s="5" t="s">
        <v>23</v>
      </c>
      <c r="F2543" s="51" t="s">
        <v>624</v>
      </c>
      <c r="G2543" s="4">
        <v>3</v>
      </c>
      <c r="H2543" s="17" t="s">
        <v>160</v>
      </c>
      <c r="I2543" s="2" t="s">
        <v>160</v>
      </c>
      <c r="J2543" s="2" t="s">
        <v>160</v>
      </c>
      <c r="K2543" s="2" t="s">
        <v>160</v>
      </c>
      <c r="L2543" s="1">
        <v>33.333333333333002</v>
      </c>
      <c r="M2543" s="2" t="s">
        <v>160</v>
      </c>
      <c r="N2543" s="1">
        <v>33.333333333333002</v>
      </c>
      <c r="O2543" s="1">
        <v>33.333333333333002</v>
      </c>
      <c r="P2543" s="2" t="s">
        <v>160</v>
      </c>
      <c r="Q2543" s="8">
        <v>66.666666666666998</v>
      </c>
    </row>
    <row r="2544" spans="2:23" x14ac:dyDescent="0.2">
      <c r="D2544" s="58" t="s">
        <v>24</v>
      </c>
      <c r="E2544" s="7" t="s">
        <v>25</v>
      </c>
      <c r="F2544" s="50" t="s">
        <v>623</v>
      </c>
      <c r="G2544" s="6">
        <v>765</v>
      </c>
      <c r="H2544" s="14">
        <v>0.65359477124200005</v>
      </c>
      <c r="I2544" s="3">
        <v>0.52287581699300001</v>
      </c>
      <c r="J2544" s="3">
        <v>1.0457516339870001</v>
      </c>
      <c r="K2544" s="3">
        <v>2.8758169934639999</v>
      </c>
      <c r="L2544" s="3">
        <v>11.503267973856</v>
      </c>
      <c r="M2544" s="3">
        <v>15.947712418301</v>
      </c>
      <c r="N2544" s="3">
        <v>53.725490196077999</v>
      </c>
      <c r="O2544" s="3">
        <v>12.81045751634</v>
      </c>
      <c r="P2544" s="3">
        <v>0.91503267973900004</v>
      </c>
      <c r="Q2544" s="13">
        <v>86.274509803922001</v>
      </c>
    </row>
    <row r="2545" spans="4:17" x14ac:dyDescent="0.2">
      <c r="D2545" s="59"/>
      <c r="E2545" s="5" t="s">
        <v>26</v>
      </c>
      <c r="F2545" s="51" t="s">
        <v>623</v>
      </c>
      <c r="G2545" s="4">
        <v>796</v>
      </c>
      <c r="H2545" s="10">
        <v>0.75376884422099999</v>
      </c>
      <c r="I2545" s="1">
        <v>0.37688442211099998</v>
      </c>
      <c r="J2545" s="1">
        <v>0.75376884422099999</v>
      </c>
      <c r="K2545" s="1">
        <v>2.6381909547740001</v>
      </c>
      <c r="L2545" s="1">
        <v>10.175879396985</v>
      </c>
      <c r="M2545" s="1">
        <v>15.075376884422001</v>
      </c>
      <c r="N2545" s="1">
        <v>56.658291457285998</v>
      </c>
      <c r="O2545" s="1">
        <v>12.562814070351999</v>
      </c>
      <c r="P2545" s="1">
        <v>1.0050251256280001</v>
      </c>
      <c r="Q2545" s="8">
        <v>86.43216080402</v>
      </c>
    </row>
    <row r="2546" spans="4:17" ht="26" x14ac:dyDescent="0.2">
      <c r="D2546" s="59"/>
      <c r="E2546" s="5" t="s">
        <v>27</v>
      </c>
      <c r="F2546" s="51" t="s">
        <v>623</v>
      </c>
      <c r="G2546" s="4">
        <v>683</v>
      </c>
      <c r="H2546" s="10">
        <v>0.878477306003</v>
      </c>
      <c r="I2546" s="1">
        <v>0.43923865300100001</v>
      </c>
      <c r="J2546" s="1">
        <v>0.878477306003</v>
      </c>
      <c r="K2546" s="1">
        <v>2.781844802343</v>
      </c>
      <c r="L2546" s="1">
        <v>11.12737920937</v>
      </c>
      <c r="M2546" s="1">
        <v>14.494875549048</v>
      </c>
      <c r="N2546" s="1">
        <v>56.954612005857001</v>
      </c>
      <c r="O2546" s="1">
        <v>11.566617862372</v>
      </c>
      <c r="P2546" s="1">
        <v>0.878477306003</v>
      </c>
      <c r="Q2546" s="8">
        <v>87.554904831624995</v>
      </c>
    </row>
    <row r="2547" spans="4:17" x14ac:dyDescent="0.2">
      <c r="D2547" s="59"/>
      <c r="E2547" s="5" t="s">
        <v>28</v>
      </c>
      <c r="F2547" s="51" t="s">
        <v>623</v>
      </c>
      <c r="G2547" s="4">
        <v>438</v>
      </c>
      <c r="H2547" s="10">
        <v>1.1415525114159999</v>
      </c>
      <c r="I2547" s="1">
        <v>0.91324200913200004</v>
      </c>
      <c r="J2547" s="1">
        <v>1.1415525114159999</v>
      </c>
      <c r="K2547" s="1">
        <v>2.96803652968</v>
      </c>
      <c r="L2547" s="1">
        <v>11.187214611871999</v>
      </c>
      <c r="M2547" s="1">
        <v>15.296803652968</v>
      </c>
      <c r="N2547" s="1">
        <v>54.109589041096001</v>
      </c>
      <c r="O2547" s="1">
        <v>12.557077625571001</v>
      </c>
      <c r="P2547" s="1">
        <v>0.68493150684899995</v>
      </c>
      <c r="Q2547" s="8">
        <v>86.757990867580006</v>
      </c>
    </row>
    <row r="2548" spans="4:17" ht="26" x14ac:dyDescent="0.2">
      <c r="D2548" s="59"/>
      <c r="E2548" s="5" t="s">
        <v>29</v>
      </c>
      <c r="F2548" s="51" t="s">
        <v>623</v>
      </c>
      <c r="G2548" s="4">
        <v>680</v>
      </c>
      <c r="H2548" s="10">
        <v>0.88235294117600005</v>
      </c>
      <c r="I2548" s="1">
        <v>0.58823529411800002</v>
      </c>
      <c r="J2548" s="1">
        <v>1.1764705882349999</v>
      </c>
      <c r="K2548" s="1">
        <v>2.647058823529</v>
      </c>
      <c r="L2548" s="1">
        <v>13.970588235294001</v>
      </c>
      <c r="M2548" s="1">
        <v>17.5</v>
      </c>
      <c r="N2548" s="1">
        <v>52.352941176470999</v>
      </c>
      <c r="O2548" s="1">
        <v>10.441176470587999</v>
      </c>
      <c r="P2548" s="1">
        <v>0.44117647058800002</v>
      </c>
      <c r="Q2548" s="8">
        <v>89.117647058824005</v>
      </c>
    </row>
    <row r="2549" spans="4:17" x14ac:dyDescent="0.2">
      <c r="D2549" s="59"/>
      <c r="E2549" s="5" t="s">
        <v>30</v>
      </c>
      <c r="F2549" s="51" t="s">
        <v>623</v>
      </c>
      <c r="G2549" s="4">
        <v>242</v>
      </c>
      <c r="H2549" s="10">
        <v>0.41322314049600001</v>
      </c>
      <c r="I2549" s="1">
        <v>1.239669421488</v>
      </c>
      <c r="J2549" s="1">
        <v>1.6528925619829999</v>
      </c>
      <c r="K2549" s="1">
        <v>3.305785123967</v>
      </c>
      <c r="L2549" s="1">
        <v>10.743801652893</v>
      </c>
      <c r="M2549" s="1">
        <v>16.115702479338999</v>
      </c>
      <c r="N2549" s="1">
        <v>54.132231404959001</v>
      </c>
      <c r="O2549" s="1">
        <v>11.983471074380001</v>
      </c>
      <c r="P2549" s="1">
        <v>0.41322314049600001</v>
      </c>
      <c r="Q2549" s="8">
        <v>87.603305785123993</v>
      </c>
    </row>
    <row r="2550" spans="4:17" x14ac:dyDescent="0.2">
      <c r="D2550" s="59"/>
      <c r="E2550" s="5" t="s">
        <v>31</v>
      </c>
      <c r="F2550" s="51" t="s">
        <v>623</v>
      </c>
      <c r="G2550" s="4">
        <v>609</v>
      </c>
      <c r="H2550" s="10">
        <v>0.49261083743799999</v>
      </c>
      <c r="I2550" s="1">
        <v>0.32840722495899999</v>
      </c>
      <c r="J2550" s="1">
        <v>0.65681444991799998</v>
      </c>
      <c r="K2550" s="1">
        <v>1.806239737274</v>
      </c>
      <c r="L2550" s="1">
        <v>8.538587848933</v>
      </c>
      <c r="M2550" s="1">
        <v>13.628899835796</v>
      </c>
      <c r="N2550" s="1">
        <v>60.262725779966999</v>
      </c>
      <c r="O2550" s="1">
        <v>13.300492610837001</v>
      </c>
      <c r="P2550" s="1">
        <v>0.98522167487699996</v>
      </c>
      <c r="Q2550" s="8">
        <v>85.714285714286007</v>
      </c>
    </row>
    <row r="2551" spans="4:17" x14ac:dyDescent="0.2">
      <c r="D2551" s="59"/>
      <c r="E2551" s="5" t="s">
        <v>32</v>
      </c>
      <c r="F2551" s="51" t="s">
        <v>623</v>
      </c>
      <c r="G2551" s="4">
        <v>343</v>
      </c>
      <c r="H2551" s="10">
        <v>0.58309037900899996</v>
      </c>
      <c r="I2551" s="1">
        <v>0.58309037900899996</v>
      </c>
      <c r="J2551" s="1">
        <v>0.58309037900899996</v>
      </c>
      <c r="K2551" s="1">
        <v>2.9154518950439998</v>
      </c>
      <c r="L2551" s="1">
        <v>9.0379008746359997</v>
      </c>
      <c r="M2551" s="1">
        <v>12.827988338192</v>
      </c>
      <c r="N2551" s="1">
        <v>59.766763848396998</v>
      </c>
      <c r="O2551" s="1">
        <v>12.827988338192</v>
      </c>
      <c r="P2551" s="1">
        <v>0.87463556851299995</v>
      </c>
      <c r="Q2551" s="8">
        <v>86.297376093294005</v>
      </c>
    </row>
    <row r="2552" spans="4:17" x14ac:dyDescent="0.2">
      <c r="D2552" s="59"/>
      <c r="E2552" s="5" t="s">
        <v>33</v>
      </c>
      <c r="F2552" s="51" t="s">
        <v>623</v>
      </c>
      <c r="G2552" s="4">
        <v>754</v>
      </c>
      <c r="H2552" s="10">
        <v>0.66312997347500002</v>
      </c>
      <c r="I2552" s="1">
        <v>0.53050397878</v>
      </c>
      <c r="J2552" s="1">
        <v>0.79575596817000005</v>
      </c>
      <c r="K2552" s="1">
        <v>2.3872679045090002</v>
      </c>
      <c r="L2552" s="1">
        <v>10.742705570291999</v>
      </c>
      <c r="M2552" s="1">
        <v>15.119363395224999</v>
      </c>
      <c r="N2552" s="1">
        <v>55.702917771883001</v>
      </c>
      <c r="O2552" s="1">
        <v>13.395225464191</v>
      </c>
      <c r="P2552" s="1">
        <v>0.66312997347500002</v>
      </c>
      <c r="Q2552" s="8">
        <v>85.941644562334005</v>
      </c>
    </row>
    <row r="2553" spans="4:17" x14ac:dyDescent="0.2">
      <c r="D2553" s="59"/>
      <c r="E2553" s="5" t="s">
        <v>34</v>
      </c>
      <c r="F2553" s="51" t="s">
        <v>623</v>
      </c>
      <c r="G2553" s="4">
        <v>525</v>
      </c>
      <c r="H2553" s="10">
        <v>0.57142857142900005</v>
      </c>
      <c r="I2553" s="1">
        <v>0.38095238095200001</v>
      </c>
      <c r="J2553" s="1">
        <v>0.38095238095200001</v>
      </c>
      <c r="K2553" s="1">
        <v>2.666666666667</v>
      </c>
      <c r="L2553" s="1">
        <v>9.333333333333</v>
      </c>
      <c r="M2553" s="1">
        <v>13.714285714286</v>
      </c>
      <c r="N2553" s="1">
        <v>60</v>
      </c>
      <c r="O2553" s="1">
        <v>11.809523809524</v>
      </c>
      <c r="P2553" s="1">
        <v>1.142857142857</v>
      </c>
      <c r="Q2553" s="8">
        <v>87.047619047618994</v>
      </c>
    </row>
    <row r="2554" spans="4:17" x14ac:dyDescent="0.2">
      <c r="D2554" s="59"/>
      <c r="E2554" s="5" t="s">
        <v>35</v>
      </c>
      <c r="F2554" s="51" t="s">
        <v>623</v>
      </c>
      <c r="G2554" s="4">
        <v>142</v>
      </c>
      <c r="H2554" s="10">
        <v>1.4084507042250001</v>
      </c>
      <c r="I2554" s="1">
        <v>1.4084507042250001</v>
      </c>
      <c r="J2554" s="2" t="s">
        <v>160</v>
      </c>
      <c r="K2554" s="1">
        <v>0.70422535211299997</v>
      </c>
      <c r="L2554" s="1">
        <v>7.0422535211269999</v>
      </c>
      <c r="M2554" s="1">
        <v>16.901408450704</v>
      </c>
      <c r="N2554" s="1">
        <v>57.746478873238999</v>
      </c>
      <c r="O2554" s="1">
        <v>14.084507042254</v>
      </c>
      <c r="P2554" s="1">
        <v>0.70422535211299997</v>
      </c>
      <c r="Q2554" s="8">
        <v>85.211267605634006</v>
      </c>
    </row>
    <row r="2555" spans="4:17" x14ac:dyDescent="0.2">
      <c r="D2555" s="59"/>
      <c r="E2555" s="5" t="s">
        <v>36</v>
      </c>
      <c r="F2555" s="51" t="s">
        <v>624</v>
      </c>
      <c r="G2555" s="4">
        <v>18</v>
      </c>
      <c r="H2555" s="17" t="s">
        <v>160</v>
      </c>
      <c r="I2555" s="2" t="s">
        <v>160</v>
      </c>
      <c r="J2555" s="2" t="s">
        <v>160</v>
      </c>
      <c r="K2555" s="1">
        <v>5.5555555555560003</v>
      </c>
      <c r="L2555" s="1">
        <v>16.666666666666998</v>
      </c>
      <c r="M2555" s="1">
        <v>16.666666666666998</v>
      </c>
      <c r="N2555" s="1">
        <v>50</v>
      </c>
      <c r="O2555" s="1">
        <v>11.111111111111001</v>
      </c>
      <c r="P2555" s="2" t="s">
        <v>160</v>
      </c>
      <c r="Q2555" s="8">
        <v>88.888888888888999</v>
      </c>
    </row>
    <row r="2556" spans="4:17" x14ac:dyDescent="0.2">
      <c r="D2556" s="59"/>
      <c r="E2556" s="5" t="s">
        <v>37</v>
      </c>
      <c r="F2556" s="51" t="s">
        <v>624</v>
      </c>
      <c r="G2556" s="4">
        <v>39</v>
      </c>
      <c r="H2556" s="17" t="s">
        <v>160</v>
      </c>
      <c r="I2556" s="2" t="s">
        <v>160</v>
      </c>
      <c r="J2556" s="2" t="s">
        <v>160</v>
      </c>
      <c r="K2556" s="2" t="s">
        <v>160</v>
      </c>
      <c r="L2556" s="2" t="s">
        <v>160</v>
      </c>
      <c r="M2556" s="1">
        <v>10.25641025641</v>
      </c>
      <c r="N2556" s="1">
        <v>51.282051282051</v>
      </c>
      <c r="O2556" s="1">
        <v>35.897435897435997</v>
      </c>
      <c r="P2556" s="1">
        <v>2.564102564103</v>
      </c>
      <c r="Q2556" s="8">
        <v>61.538461538462002</v>
      </c>
    </row>
    <row r="2557" spans="4:17" x14ac:dyDescent="0.2">
      <c r="D2557" s="59"/>
      <c r="E2557" s="5" t="s">
        <v>23</v>
      </c>
      <c r="F2557" s="51" t="s">
        <v>624</v>
      </c>
      <c r="G2557" s="4">
        <v>4</v>
      </c>
      <c r="H2557" s="17" t="s">
        <v>160</v>
      </c>
      <c r="I2557" s="2" t="s">
        <v>160</v>
      </c>
      <c r="J2557" s="2" t="s">
        <v>160</v>
      </c>
      <c r="K2557" s="2" t="s">
        <v>160</v>
      </c>
      <c r="L2557" s="1">
        <v>25</v>
      </c>
      <c r="M2557" s="1">
        <v>25</v>
      </c>
      <c r="N2557" s="1">
        <v>50</v>
      </c>
      <c r="O2557" s="2" t="s">
        <v>160</v>
      </c>
      <c r="P2557" s="2" t="s">
        <v>160</v>
      </c>
      <c r="Q2557" s="8">
        <v>100</v>
      </c>
    </row>
    <row r="2558" spans="4:17" ht="26" x14ac:dyDescent="0.2">
      <c r="D2558" s="59"/>
      <c r="E2558" s="5" t="s">
        <v>38</v>
      </c>
      <c r="F2558" s="51" t="s">
        <v>623</v>
      </c>
      <c r="G2558" s="4">
        <v>1000</v>
      </c>
      <c r="H2558" s="10">
        <v>0.7</v>
      </c>
      <c r="I2558" s="1">
        <v>0.4</v>
      </c>
      <c r="J2558" s="1">
        <v>1.1000000000000001</v>
      </c>
      <c r="K2558" s="1">
        <v>2.5</v>
      </c>
      <c r="L2558" s="1">
        <v>10.8</v>
      </c>
      <c r="M2558" s="1">
        <v>15.4</v>
      </c>
      <c r="N2558" s="1">
        <v>55</v>
      </c>
      <c r="O2558" s="1">
        <v>13.2</v>
      </c>
      <c r="P2558" s="1">
        <v>0.9</v>
      </c>
      <c r="Q2558" s="8">
        <v>85.9</v>
      </c>
    </row>
    <row r="2559" spans="4:17" ht="26" x14ac:dyDescent="0.2">
      <c r="D2559" s="58" t="s">
        <v>39</v>
      </c>
      <c r="E2559" s="7" t="s">
        <v>40</v>
      </c>
      <c r="F2559" s="50" t="s">
        <v>624</v>
      </c>
      <c r="G2559" s="6">
        <v>4</v>
      </c>
      <c r="H2559" s="32" t="s">
        <v>160</v>
      </c>
      <c r="I2559" s="9" t="s">
        <v>160</v>
      </c>
      <c r="J2559" s="9" t="s">
        <v>160</v>
      </c>
      <c r="K2559" s="9" t="s">
        <v>160</v>
      </c>
      <c r="L2559" s="9" t="s">
        <v>160</v>
      </c>
      <c r="M2559" s="9" t="s">
        <v>160</v>
      </c>
      <c r="N2559" s="3">
        <v>100</v>
      </c>
      <c r="O2559" s="9" t="s">
        <v>160</v>
      </c>
      <c r="P2559" s="9" t="s">
        <v>160</v>
      </c>
      <c r="Q2559" s="13">
        <v>100</v>
      </c>
    </row>
    <row r="2560" spans="4:17" ht="26" x14ac:dyDescent="0.2">
      <c r="D2560" s="59"/>
      <c r="E2560" s="5" t="s">
        <v>41</v>
      </c>
      <c r="F2560" s="51" t="s">
        <v>624</v>
      </c>
      <c r="G2560" s="4">
        <v>45</v>
      </c>
      <c r="H2560" s="10">
        <v>2.2222222222219998</v>
      </c>
      <c r="I2560" s="2" t="s">
        <v>160</v>
      </c>
      <c r="J2560" s="1">
        <v>6.666666666667</v>
      </c>
      <c r="K2560" s="1">
        <v>2.2222222222219998</v>
      </c>
      <c r="L2560" s="1">
        <v>6.666666666667</v>
      </c>
      <c r="M2560" s="1">
        <v>26.666666666666998</v>
      </c>
      <c r="N2560" s="1">
        <v>35.555555555555998</v>
      </c>
      <c r="O2560" s="1">
        <v>20</v>
      </c>
      <c r="P2560" s="2" t="s">
        <v>160</v>
      </c>
      <c r="Q2560" s="8">
        <v>80</v>
      </c>
    </row>
    <row r="2561" spans="4:17" ht="26" x14ac:dyDescent="0.2">
      <c r="D2561" s="59"/>
      <c r="E2561" s="5" t="s">
        <v>42</v>
      </c>
      <c r="F2561" s="51" t="s">
        <v>623</v>
      </c>
      <c r="G2561" s="4">
        <v>275</v>
      </c>
      <c r="H2561" s="10">
        <v>0.72727272727299996</v>
      </c>
      <c r="I2561" s="1">
        <v>0.36363636363599999</v>
      </c>
      <c r="J2561" s="1">
        <v>1.818181818182</v>
      </c>
      <c r="K2561" s="1">
        <v>2.181818181818</v>
      </c>
      <c r="L2561" s="1">
        <v>13.090909090908999</v>
      </c>
      <c r="M2561" s="1">
        <v>15.272727272727</v>
      </c>
      <c r="N2561" s="1">
        <v>51.636363636364003</v>
      </c>
      <c r="O2561" s="1">
        <v>14.181818181818</v>
      </c>
      <c r="P2561" s="1">
        <v>0.72727272727299996</v>
      </c>
      <c r="Q2561" s="8">
        <v>85.090909090908994</v>
      </c>
    </row>
    <row r="2562" spans="4:17" ht="26" x14ac:dyDescent="0.2">
      <c r="D2562" s="59"/>
      <c r="E2562" s="5" t="s">
        <v>43</v>
      </c>
      <c r="F2562" s="51" t="s">
        <v>623</v>
      </c>
      <c r="G2562" s="4">
        <v>245</v>
      </c>
      <c r="H2562" s="10">
        <v>0.408163265306</v>
      </c>
      <c r="I2562" s="1">
        <v>0.816326530612</v>
      </c>
      <c r="J2562" s="1">
        <v>0.816326530612</v>
      </c>
      <c r="K2562" s="1">
        <v>2.4489795918369999</v>
      </c>
      <c r="L2562" s="1">
        <v>11.428571428571001</v>
      </c>
      <c r="M2562" s="1">
        <v>15.918367346939</v>
      </c>
      <c r="N2562" s="1">
        <v>54.693877551020002</v>
      </c>
      <c r="O2562" s="1">
        <v>12.653061224489999</v>
      </c>
      <c r="P2562" s="1">
        <v>0.816326530612</v>
      </c>
      <c r="Q2562" s="8">
        <v>86.530612244897995</v>
      </c>
    </row>
    <row r="2563" spans="4:17" ht="26" x14ac:dyDescent="0.2">
      <c r="D2563" s="59"/>
      <c r="E2563" s="5" t="s">
        <v>44</v>
      </c>
      <c r="F2563" s="51" t="s">
        <v>623</v>
      </c>
      <c r="G2563" s="4">
        <v>167</v>
      </c>
      <c r="H2563" s="10">
        <v>1.1976047904189999</v>
      </c>
      <c r="I2563" s="2" t="s">
        <v>160</v>
      </c>
      <c r="J2563" s="2" t="s">
        <v>160</v>
      </c>
      <c r="K2563" s="1">
        <v>2.3952095808379998</v>
      </c>
      <c r="L2563" s="1">
        <v>11.377245508982</v>
      </c>
      <c r="M2563" s="1">
        <v>21.556886227545</v>
      </c>
      <c r="N2563" s="1">
        <v>53.293413173653001</v>
      </c>
      <c r="O2563" s="1">
        <v>10.179640718563</v>
      </c>
      <c r="P2563" s="2" t="s">
        <v>160</v>
      </c>
      <c r="Q2563" s="8">
        <v>89.820359281437007</v>
      </c>
    </row>
    <row r="2564" spans="4:17" ht="26" x14ac:dyDescent="0.2">
      <c r="D2564" s="59"/>
      <c r="E2564" s="5" t="s">
        <v>45</v>
      </c>
      <c r="F2564" s="51" t="s">
        <v>623</v>
      </c>
      <c r="G2564" s="4">
        <v>90</v>
      </c>
      <c r="H2564" s="10">
        <v>1.1111111111109999</v>
      </c>
      <c r="I2564" s="2" t="s">
        <v>160</v>
      </c>
      <c r="J2564" s="2" t="s">
        <v>160</v>
      </c>
      <c r="K2564" s="1">
        <v>4.4444444444439997</v>
      </c>
      <c r="L2564" s="1">
        <v>8.8888888888889994</v>
      </c>
      <c r="M2564" s="1">
        <v>10</v>
      </c>
      <c r="N2564" s="1">
        <v>61.111111111111001</v>
      </c>
      <c r="O2564" s="1">
        <v>14.444444444444001</v>
      </c>
      <c r="P2564" s="2" t="s">
        <v>160</v>
      </c>
      <c r="Q2564" s="8">
        <v>85.555555555555998</v>
      </c>
    </row>
    <row r="2565" spans="4:17" ht="26" x14ac:dyDescent="0.2">
      <c r="D2565" s="59"/>
      <c r="E2565" s="5" t="s">
        <v>46</v>
      </c>
      <c r="F2565" s="51" t="s">
        <v>624</v>
      </c>
      <c r="G2565" s="4">
        <v>46</v>
      </c>
      <c r="H2565" s="17" t="s">
        <v>160</v>
      </c>
      <c r="I2565" s="2" t="s">
        <v>160</v>
      </c>
      <c r="J2565" s="2" t="s">
        <v>160</v>
      </c>
      <c r="K2565" s="1">
        <v>2.1739130434780001</v>
      </c>
      <c r="L2565" s="1">
        <v>2.1739130434780001</v>
      </c>
      <c r="M2565" s="1">
        <v>8.6956521739130004</v>
      </c>
      <c r="N2565" s="1">
        <v>67.391304347825994</v>
      </c>
      <c r="O2565" s="1">
        <v>19.565217391304</v>
      </c>
      <c r="P2565" s="2" t="s">
        <v>160</v>
      </c>
      <c r="Q2565" s="8">
        <v>80.434782608695997</v>
      </c>
    </row>
    <row r="2566" spans="4:17" ht="26" x14ac:dyDescent="0.2">
      <c r="D2566" s="59"/>
      <c r="E2566" s="5" t="s">
        <v>47</v>
      </c>
      <c r="F2566" s="51" t="s">
        <v>623</v>
      </c>
      <c r="G2566" s="4">
        <v>68</v>
      </c>
      <c r="H2566" s="17" t="s">
        <v>160</v>
      </c>
      <c r="I2566" s="2" t="s">
        <v>160</v>
      </c>
      <c r="J2566" s="2" t="s">
        <v>160</v>
      </c>
      <c r="K2566" s="1">
        <v>1.4705882352940001</v>
      </c>
      <c r="L2566" s="1">
        <v>4.4117647058819998</v>
      </c>
      <c r="M2566" s="1">
        <v>14.705882352941</v>
      </c>
      <c r="N2566" s="1">
        <v>63.235294117647001</v>
      </c>
      <c r="O2566" s="1">
        <v>16.176470588234999</v>
      </c>
      <c r="P2566" s="2" t="s">
        <v>160</v>
      </c>
      <c r="Q2566" s="8">
        <v>83.823529411764994</v>
      </c>
    </row>
    <row r="2567" spans="4:17" x14ac:dyDescent="0.2">
      <c r="D2567" s="59"/>
      <c r="E2567" s="5" t="s">
        <v>48</v>
      </c>
      <c r="F2567" s="51" t="s">
        <v>624</v>
      </c>
      <c r="G2567" s="4">
        <v>4</v>
      </c>
      <c r="H2567" s="17" t="s">
        <v>160</v>
      </c>
      <c r="I2567" s="2" t="s">
        <v>160</v>
      </c>
      <c r="J2567" s="2" t="s">
        <v>160</v>
      </c>
      <c r="K2567" s="2" t="s">
        <v>160</v>
      </c>
      <c r="L2567" s="2" t="s">
        <v>160</v>
      </c>
      <c r="M2567" s="2" t="s">
        <v>160</v>
      </c>
      <c r="N2567" s="1">
        <v>100</v>
      </c>
      <c r="O2567" s="2" t="s">
        <v>160</v>
      </c>
      <c r="P2567" s="2" t="s">
        <v>160</v>
      </c>
      <c r="Q2567" s="8">
        <v>100</v>
      </c>
    </row>
    <row r="2568" spans="4:17" x14ac:dyDescent="0.2">
      <c r="D2568" s="59"/>
      <c r="E2568" s="5" t="s">
        <v>23</v>
      </c>
      <c r="F2568" s="51" t="s">
        <v>623</v>
      </c>
      <c r="G2568" s="4">
        <v>99</v>
      </c>
      <c r="H2568" s="17" t="s">
        <v>160</v>
      </c>
      <c r="I2568" s="1">
        <v>1.010101010101</v>
      </c>
      <c r="J2568" s="1">
        <v>1.010101010101</v>
      </c>
      <c r="K2568" s="1">
        <v>2.0202020202019999</v>
      </c>
      <c r="L2568" s="1">
        <v>11.111111111111001</v>
      </c>
      <c r="M2568" s="1">
        <v>7.0707070707069999</v>
      </c>
      <c r="N2568" s="1">
        <v>54.545454545455001</v>
      </c>
      <c r="O2568" s="1">
        <v>17.171717171716999</v>
      </c>
      <c r="P2568" s="1">
        <v>6.0606060606060002</v>
      </c>
      <c r="Q2568" s="8">
        <v>76.767676767677003</v>
      </c>
    </row>
    <row r="2569" spans="4:17" x14ac:dyDescent="0.2">
      <c r="D2569" s="58" t="s">
        <v>49</v>
      </c>
      <c r="E2569" s="7" t="s">
        <v>50</v>
      </c>
      <c r="F2569" s="50" t="s">
        <v>624</v>
      </c>
      <c r="G2569" s="6">
        <v>39</v>
      </c>
      <c r="H2569" s="14">
        <v>2.564102564103</v>
      </c>
      <c r="I2569" s="9" t="s">
        <v>160</v>
      </c>
      <c r="J2569" s="3">
        <v>5.1282051282049999</v>
      </c>
      <c r="K2569" s="9" t="s">
        <v>160</v>
      </c>
      <c r="L2569" s="3">
        <v>12.820512820513001</v>
      </c>
      <c r="M2569" s="3">
        <v>12.820512820513001</v>
      </c>
      <c r="N2569" s="3">
        <v>53.846153846154003</v>
      </c>
      <c r="O2569" s="3">
        <v>12.820512820513001</v>
      </c>
      <c r="P2569" s="9" t="s">
        <v>160</v>
      </c>
      <c r="Q2569" s="13">
        <v>87.179487179486998</v>
      </c>
    </row>
    <row r="2570" spans="4:17" x14ac:dyDescent="0.2">
      <c r="D2570" s="59"/>
      <c r="E2570" s="5" t="s">
        <v>51</v>
      </c>
      <c r="F2570" s="51" t="s">
        <v>623</v>
      </c>
      <c r="G2570" s="4">
        <v>185</v>
      </c>
      <c r="H2570" s="17" t="s">
        <v>160</v>
      </c>
      <c r="I2570" s="1">
        <v>0.54054054054099998</v>
      </c>
      <c r="J2570" s="1">
        <v>2.1621621621620002</v>
      </c>
      <c r="K2570" s="1">
        <v>4.8648648648649999</v>
      </c>
      <c r="L2570" s="1">
        <v>20</v>
      </c>
      <c r="M2570" s="1">
        <v>19.459459459459001</v>
      </c>
      <c r="N2570" s="1">
        <v>41.081081081081003</v>
      </c>
      <c r="O2570" s="1">
        <v>11.351351351350999</v>
      </c>
      <c r="P2570" s="1">
        <v>0.54054054054099998</v>
      </c>
      <c r="Q2570" s="8">
        <v>88.108108108107999</v>
      </c>
    </row>
    <row r="2571" spans="4:17" x14ac:dyDescent="0.2">
      <c r="D2571" s="59"/>
      <c r="E2571" s="5" t="s">
        <v>52</v>
      </c>
      <c r="F2571" s="51" t="s">
        <v>623</v>
      </c>
      <c r="G2571" s="4">
        <v>324</v>
      </c>
      <c r="H2571" s="10">
        <v>1.2345679012349999</v>
      </c>
      <c r="I2571" s="1">
        <v>0.30864197530900001</v>
      </c>
      <c r="J2571" s="1">
        <v>0.61728395061700003</v>
      </c>
      <c r="K2571" s="1">
        <v>2.1604938271599998</v>
      </c>
      <c r="L2571" s="1">
        <v>8.333333333333</v>
      </c>
      <c r="M2571" s="1">
        <v>15.740740740741</v>
      </c>
      <c r="N2571" s="1">
        <v>60.185185185184999</v>
      </c>
      <c r="O2571" s="1">
        <v>10.493827160494</v>
      </c>
      <c r="P2571" s="1">
        <v>0.92592592592599998</v>
      </c>
      <c r="Q2571" s="8">
        <v>88.580246913579998</v>
      </c>
    </row>
    <row r="2572" spans="4:17" x14ac:dyDescent="0.2">
      <c r="D2572" s="59"/>
      <c r="E2572" s="5" t="s">
        <v>53</v>
      </c>
      <c r="F2572" s="51" t="s">
        <v>623</v>
      </c>
      <c r="G2572" s="4">
        <v>491</v>
      </c>
      <c r="H2572" s="10">
        <v>0.40733197556</v>
      </c>
      <c r="I2572" s="1">
        <v>0.40733197556</v>
      </c>
      <c r="J2572" s="1">
        <v>0.61099796334000001</v>
      </c>
      <c r="K2572" s="1">
        <v>1.83299389002</v>
      </c>
      <c r="L2572" s="1">
        <v>8.1466395112020003</v>
      </c>
      <c r="M2572" s="1">
        <v>13.645621181262999</v>
      </c>
      <c r="N2572" s="1">
        <v>56.619144602851001</v>
      </c>
      <c r="O2572" s="1">
        <v>17.311608961303001</v>
      </c>
      <c r="P2572" s="1">
        <v>1.0183299389</v>
      </c>
      <c r="Q2572" s="8">
        <v>81.670061099796001</v>
      </c>
    </row>
    <row r="2573" spans="4:17" x14ac:dyDescent="0.2">
      <c r="D2573" s="59"/>
      <c r="E2573" s="5" t="s">
        <v>23</v>
      </c>
      <c r="F2573" s="51" t="s">
        <v>624</v>
      </c>
      <c r="G2573" s="4">
        <v>4</v>
      </c>
      <c r="H2573" s="17" t="s">
        <v>160</v>
      </c>
      <c r="I2573" s="2" t="s">
        <v>160</v>
      </c>
      <c r="J2573" s="2" t="s">
        <v>160</v>
      </c>
      <c r="K2573" s="2" t="s">
        <v>160</v>
      </c>
      <c r="L2573" s="2" t="s">
        <v>160</v>
      </c>
      <c r="M2573" s="2" t="s">
        <v>160</v>
      </c>
      <c r="N2573" s="1">
        <v>50</v>
      </c>
      <c r="O2573" s="1">
        <v>25</v>
      </c>
      <c r="P2573" s="1">
        <v>25</v>
      </c>
      <c r="Q2573" s="8">
        <v>50</v>
      </c>
    </row>
    <row r="2574" spans="4:17" x14ac:dyDescent="0.2">
      <c r="D2574" s="59"/>
      <c r="E2574" s="5" t="s">
        <v>54</v>
      </c>
      <c r="F2574" s="51" t="s">
        <v>623</v>
      </c>
      <c r="G2574" s="4">
        <v>224</v>
      </c>
      <c r="H2574" s="10">
        <v>0.446428571429</v>
      </c>
      <c r="I2574" s="1">
        <v>0.446428571429</v>
      </c>
      <c r="J2574" s="1">
        <v>2.6785714285709998</v>
      </c>
      <c r="K2574" s="1">
        <v>4.0178571428570002</v>
      </c>
      <c r="L2574" s="1">
        <v>18.75</v>
      </c>
      <c r="M2574" s="1">
        <v>18.303571428571001</v>
      </c>
      <c r="N2574" s="1">
        <v>43.303571428570997</v>
      </c>
      <c r="O2574" s="1">
        <v>11.607142857143</v>
      </c>
      <c r="P2574" s="1">
        <v>0.446428571429</v>
      </c>
      <c r="Q2574" s="8">
        <v>87.946428571428996</v>
      </c>
    </row>
    <row r="2575" spans="4:17" x14ac:dyDescent="0.2">
      <c r="D2575" s="59"/>
      <c r="E2575" s="5" t="s">
        <v>55</v>
      </c>
      <c r="F2575" s="51" t="s">
        <v>623</v>
      </c>
      <c r="G2575" s="4">
        <v>815</v>
      </c>
      <c r="H2575" s="10">
        <v>0.73619631901799998</v>
      </c>
      <c r="I2575" s="1">
        <v>0.36809815950899999</v>
      </c>
      <c r="J2575" s="1">
        <v>0.61349693251500004</v>
      </c>
      <c r="K2575" s="1">
        <v>1.963190184049</v>
      </c>
      <c r="L2575" s="1">
        <v>8.2208588957059998</v>
      </c>
      <c r="M2575" s="1">
        <v>14.478527607362</v>
      </c>
      <c r="N2575" s="1">
        <v>58.036809815951003</v>
      </c>
      <c r="O2575" s="1">
        <v>14.601226993865</v>
      </c>
      <c r="P2575" s="1">
        <v>0.98159509202499995</v>
      </c>
      <c r="Q2575" s="8">
        <v>84.417177914109999</v>
      </c>
    </row>
    <row r="2576" spans="4:17" ht="26" x14ac:dyDescent="0.2">
      <c r="D2576" s="58" t="s">
        <v>56</v>
      </c>
      <c r="E2576" s="7" t="s">
        <v>57</v>
      </c>
      <c r="F2576" s="50" t="s">
        <v>624</v>
      </c>
      <c r="G2576" s="6">
        <v>8</v>
      </c>
      <c r="H2576" s="32" t="s">
        <v>160</v>
      </c>
      <c r="I2576" s="9" t="s">
        <v>160</v>
      </c>
      <c r="J2576" s="3">
        <v>12.5</v>
      </c>
      <c r="K2576" s="9" t="s">
        <v>160</v>
      </c>
      <c r="L2576" s="3">
        <v>12.5</v>
      </c>
      <c r="M2576" s="3">
        <v>12.5</v>
      </c>
      <c r="N2576" s="3">
        <v>25</v>
      </c>
      <c r="O2576" s="3">
        <v>37.5</v>
      </c>
      <c r="P2576" s="9" t="s">
        <v>160</v>
      </c>
      <c r="Q2576" s="13">
        <v>62.5</v>
      </c>
    </row>
    <row r="2577" spans="4:17" ht="26" x14ac:dyDescent="0.2">
      <c r="D2577" s="59"/>
      <c r="E2577" s="5" t="s">
        <v>58</v>
      </c>
      <c r="F2577" s="51" t="s">
        <v>623</v>
      </c>
      <c r="G2577" s="4">
        <v>61</v>
      </c>
      <c r="H2577" s="17" t="s">
        <v>160</v>
      </c>
      <c r="I2577" s="2" t="s">
        <v>160</v>
      </c>
      <c r="J2577" s="2" t="s">
        <v>160</v>
      </c>
      <c r="K2577" s="2" t="s">
        <v>160</v>
      </c>
      <c r="L2577" s="1">
        <v>8.1967213114750006</v>
      </c>
      <c r="M2577" s="1">
        <v>16.393442622951</v>
      </c>
      <c r="N2577" s="1">
        <v>57.377049180328001</v>
      </c>
      <c r="O2577" s="1">
        <v>18.032786885246001</v>
      </c>
      <c r="P2577" s="2" t="s">
        <v>160</v>
      </c>
      <c r="Q2577" s="8">
        <v>81.967213114754003</v>
      </c>
    </row>
    <row r="2578" spans="4:17" x14ac:dyDescent="0.2">
      <c r="D2578" s="59"/>
      <c r="E2578" s="5" t="s">
        <v>59</v>
      </c>
      <c r="F2578" s="51" t="s">
        <v>624</v>
      </c>
      <c r="G2578" s="4">
        <v>18</v>
      </c>
      <c r="H2578" s="17" t="s">
        <v>160</v>
      </c>
      <c r="I2578" s="2" t="s">
        <v>160</v>
      </c>
      <c r="J2578" s="2" t="s">
        <v>160</v>
      </c>
      <c r="K2578" s="2" t="s">
        <v>160</v>
      </c>
      <c r="L2578" s="2" t="s">
        <v>160</v>
      </c>
      <c r="M2578" s="1">
        <v>16.666666666666998</v>
      </c>
      <c r="N2578" s="1">
        <v>61.111111111111001</v>
      </c>
      <c r="O2578" s="1">
        <v>22.222222222222001</v>
      </c>
      <c r="P2578" s="2" t="s">
        <v>160</v>
      </c>
      <c r="Q2578" s="8">
        <v>77.777777777777999</v>
      </c>
    </row>
    <row r="2579" spans="4:17" x14ac:dyDescent="0.2">
      <c r="D2579" s="59"/>
      <c r="E2579" s="5" t="s">
        <v>60</v>
      </c>
      <c r="F2579" s="51" t="s">
        <v>623</v>
      </c>
      <c r="G2579" s="4">
        <v>147</v>
      </c>
      <c r="H2579" s="10">
        <v>0.68027210884400002</v>
      </c>
      <c r="I2579" s="2" t="s">
        <v>160</v>
      </c>
      <c r="J2579" s="1">
        <v>1.360544217687</v>
      </c>
      <c r="K2579" s="1">
        <v>3.4013605442179999</v>
      </c>
      <c r="L2579" s="1">
        <v>7.4829931972789998</v>
      </c>
      <c r="M2579" s="1">
        <v>8.8435374149660007</v>
      </c>
      <c r="N2579" s="1">
        <v>58.503401360543997</v>
      </c>
      <c r="O2579" s="1">
        <v>17.006802721088</v>
      </c>
      <c r="P2579" s="1">
        <v>2.7210884353739999</v>
      </c>
      <c r="Q2579" s="8">
        <v>80.272108843536998</v>
      </c>
    </row>
    <row r="2580" spans="4:17" ht="26" x14ac:dyDescent="0.2">
      <c r="D2580" s="59"/>
      <c r="E2580" s="5" t="s">
        <v>61</v>
      </c>
      <c r="F2580" s="51" t="s">
        <v>623</v>
      </c>
      <c r="G2580" s="4">
        <v>85</v>
      </c>
      <c r="H2580" s="17" t="s">
        <v>160</v>
      </c>
      <c r="I2580" s="2" t="s">
        <v>160</v>
      </c>
      <c r="J2580" s="1">
        <v>2.352941176471</v>
      </c>
      <c r="K2580" s="2" t="s">
        <v>160</v>
      </c>
      <c r="L2580" s="1">
        <v>4.7058823529409999</v>
      </c>
      <c r="M2580" s="1">
        <v>12.941176470587999</v>
      </c>
      <c r="N2580" s="1">
        <v>60</v>
      </c>
      <c r="O2580" s="1">
        <v>20</v>
      </c>
      <c r="P2580" s="2" t="s">
        <v>160</v>
      </c>
      <c r="Q2580" s="8">
        <v>80</v>
      </c>
    </row>
    <row r="2581" spans="4:17" x14ac:dyDescent="0.2">
      <c r="D2581" s="59"/>
      <c r="E2581" s="5" t="s">
        <v>62</v>
      </c>
      <c r="F2581" s="51" t="s">
        <v>623</v>
      </c>
      <c r="G2581" s="4">
        <v>722</v>
      </c>
      <c r="H2581" s="10">
        <v>0.83102493074799999</v>
      </c>
      <c r="I2581" s="1">
        <v>0.55401662049900002</v>
      </c>
      <c r="J2581" s="1">
        <v>0.83102493074799999</v>
      </c>
      <c r="K2581" s="1">
        <v>2.7700831024929999</v>
      </c>
      <c r="L2581" s="1">
        <v>12.049861495845001</v>
      </c>
      <c r="M2581" s="1">
        <v>16.759002770083001</v>
      </c>
      <c r="N2581" s="1">
        <v>53.462603878115999</v>
      </c>
      <c r="O2581" s="1">
        <v>11.91135734072</v>
      </c>
      <c r="P2581" s="1">
        <v>0.83102493074799999</v>
      </c>
      <c r="Q2581" s="8">
        <v>87.257617728531997</v>
      </c>
    </row>
    <row r="2582" spans="4:17" x14ac:dyDescent="0.2">
      <c r="D2582" s="59"/>
      <c r="E2582" s="5" t="s">
        <v>23</v>
      </c>
      <c r="F2582" s="51" t="s">
        <v>624</v>
      </c>
      <c r="G2582" s="4">
        <v>2</v>
      </c>
      <c r="H2582" s="17" t="s">
        <v>160</v>
      </c>
      <c r="I2582" s="2" t="s">
        <v>160</v>
      </c>
      <c r="J2582" s="2" t="s">
        <v>160</v>
      </c>
      <c r="K2582" s="2" t="s">
        <v>160</v>
      </c>
      <c r="L2582" s="1">
        <v>50</v>
      </c>
      <c r="M2582" s="2" t="s">
        <v>160</v>
      </c>
      <c r="N2582" s="1">
        <v>50</v>
      </c>
      <c r="O2582" s="2" t="s">
        <v>160</v>
      </c>
      <c r="P2582" s="2" t="s">
        <v>160</v>
      </c>
      <c r="Q2582" s="8">
        <v>100</v>
      </c>
    </row>
    <row r="2583" spans="4:17" ht="26" x14ac:dyDescent="0.2">
      <c r="D2583" s="59"/>
      <c r="E2583" s="5" t="s">
        <v>63</v>
      </c>
      <c r="F2583" s="51" t="s">
        <v>623</v>
      </c>
      <c r="G2583" s="4">
        <v>319</v>
      </c>
      <c r="H2583" s="10">
        <v>0.31347962382400002</v>
      </c>
      <c r="I2583" s="2" t="s">
        <v>160</v>
      </c>
      <c r="J2583" s="1">
        <v>1.5673981191220001</v>
      </c>
      <c r="K2583" s="1">
        <v>1.5673981191220001</v>
      </c>
      <c r="L2583" s="1">
        <v>6.5830721003130002</v>
      </c>
      <c r="M2583" s="1">
        <v>11.912225705329</v>
      </c>
      <c r="N2583" s="1">
        <v>57.993730407523998</v>
      </c>
      <c r="O2583" s="1">
        <v>18.808777429467</v>
      </c>
      <c r="P2583" s="1">
        <v>1.253918495298</v>
      </c>
      <c r="Q2583" s="8">
        <v>79.937304075235005</v>
      </c>
    </row>
    <row r="2584" spans="4:17" ht="26" x14ac:dyDescent="0.2">
      <c r="D2584" s="58" t="s">
        <v>64</v>
      </c>
      <c r="E2584" s="7" t="s">
        <v>57</v>
      </c>
      <c r="F2584" s="50" t="s">
        <v>624</v>
      </c>
      <c r="G2584" s="6">
        <v>21</v>
      </c>
      <c r="H2584" s="14">
        <v>4.7619047619049999</v>
      </c>
      <c r="I2584" s="9" t="s">
        <v>160</v>
      </c>
      <c r="J2584" s="3">
        <v>4.7619047619049999</v>
      </c>
      <c r="K2584" s="9" t="s">
        <v>160</v>
      </c>
      <c r="L2584" s="3">
        <v>14.285714285714</v>
      </c>
      <c r="M2584" s="3">
        <v>14.285714285714</v>
      </c>
      <c r="N2584" s="3">
        <v>38.095238095238003</v>
      </c>
      <c r="O2584" s="3">
        <v>23.809523809523998</v>
      </c>
      <c r="P2584" s="9" t="s">
        <v>160</v>
      </c>
      <c r="Q2584" s="13">
        <v>76.190476190476005</v>
      </c>
    </row>
    <row r="2585" spans="4:17" ht="26" x14ac:dyDescent="0.2">
      <c r="D2585" s="59"/>
      <c r="E2585" s="5" t="s">
        <v>58</v>
      </c>
      <c r="F2585" s="51" t="s">
        <v>623</v>
      </c>
      <c r="G2585" s="4">
        <v>103</v>
      </c>
      <c r="H2585" s="10">
        <v>0.97087378640800004</v>
      </c>
      <c r="I2585" s="2" t="s">
        <v>160</v>
      </c>
      <c r="J2585" s="1">
        <v>0.97087378640800004</v>
      </c>
      <c r="K2585" s="1">
        <v>3.8834951456310001</v>
      </c>
      <c r="L2585" s="1">
        <v>9.7087378640779995</v>
      </c>
      <c r="M2585" s="1">
        <v>9.7087378640779995</v>
      </c>
      <c r="N2585" s="1">
        <v>56.310679611650002</v>
      </c>
      <c r="O2585" s="1">
        <v>18.446601941748</v>
      </c>
      <c r="P2585" s="2" t="s">
        <v>160</v>
      </c>
      <c r="Q2585" s="8">
        <v>81.553398058252</v>
      </c>
    </row>
    <row r="2586" spans="4:17" x14ac:dyDescent="0.2">
      <c r="D2586" s="59"/>
      <c r="E2586" s="5" t="s">
        <v>59</v>
      </c>
      <c r="F2586" s="51" t="s">
        <v>624</v>
      </c>
      <c r="G2586" s="4">
        <v>43</v>
      </c>
      <c r="H2586" s="17" t="s">
        <v>160</v>
      </c>
      <c r="I2586" s="2" t="s">
        <v>160</v>
      </c>
      <c r="J2586" s="2" t="s">
        <v>160</v>
      </c>
      <c r="K2586" s="2" t="s">
        <v>160</v>
      </c>
      <c r="L2586" s="1">
        <v>2.3255813953489999</v>
      </c>
      <c r="M2586" s="1">
        <v>34.883720930232997</v>
      </c>
      <c r="N2586" s="1">
        <v>44.186046511628</v>
      </c>
      <c r="O2586" s="1">
        <v>18.604651162791001</v>
      </c>
      <c r="P2586" s="2" t="s">
        <v>160</v>
      </c>
      <c r="Q2586" s="8">
        <v>81.395348837208999</v>
      </c>
    </row>
    <row r="2587" spans="4:17" x14ac:dyDescent="0.2">
      <c r="D2587" s="59"/>
      <c r="E2587" s="5" t="s">
        <v>60</v>
      </c>
      <c r="F2587" s="51" t="s">
        <v>623</v>
      </c>
      <c r="G2587" s="4">
        <v>697</v>
      </c>
      <c r="H2587" s="10">
        <v>0.57388809182199996</v>
      </c>
      <c r="I2587" s="1">
        <v>0.14347202295600001</v>
      </c>
      <c r="J2587" s="1">
        <v>1.004304160689</v>
      </c>
      <c r="K2587" s="1">
        <v>2.2955523672879998</v>
      </c>
      <c r="L2587" s="1">
        <v>10.473457675753</v>
      </c>
      <c r="M2587" s="1">
        <v>14.921090387374001</v>
      </c>
      <c r="N2587" s="1">
        <v>57.101865136298002</v>
      </c>
      <c r="O2587" s="1">
        <v>12.338593974175</v>
      </c>
      <c r="P2587" s="1">
        <v>1.1477761836439999</v>
      </c>
      <c r="Q2587" s="8">
        <v>86.513629842181004</v>
      </c>
    </row>
    <row r="2588" spans="4:17" ht="26" x14ac:dyDescent="0.2">
      <c r="D2588" s="59"/>
      <c r="E2588" s="5" t="s">
        <v>61</v>
      </c>
      <c r="F2588" s="51" t="s">
        <v>623</v>
      </c>
      <c r="G2588" s="4">
        <v>160</v>
      </c>
      <c r="H2588" s="10">
        <v>0.625</v>
      </c>
      <c r="I2588" s="1">
        <v>1.25</v>
      </c>
      <c r="J2588" s="1">
        <v>1.25</v>
      </c>
      <c r="K2588" s="1">
        <v>1.875</v>
      </c>
      <c r="L2588" s="1">
        <v>11.25</v>
      </c>
      <c r="M2588" s="1">
        <v>15.625</v>
      </c>
      <c r="N2588" s="1">
        <v>51.25</v>
      </c>
      <c r="O2588" s="1">
        <v>16.25</v>
      </c>
      <c r="P2588" s="1">
        <v>0.625</v>
      </c>
      <c r="Q2588" s="8">
        <v>83.125</v>
      </c>
    </row>
    <row r="2589" spans="4:17" ht="26" x14ac:dyDescent="0.2">
      <c r="D2589" s="59"/>
      <c r="E2589" s="5" t="s">
        <v>65</v>
      </c>
      <c r="F2589" s="51" t="s">
        <v>624</v>
      </c>
      <c r="G2589" s="4">
        <v>16</v>
      </c>
      <c r="H2589" s="17" t="s">
        <v>160</v>
      </c>
      <c r="I2589" s="1">
        <v>6.25</v>
      </c>
      <c r="J2589" s="2" t="s">
        <v>160</v>
      </c>
      <c r="K2589" s="1">
        <v>12.5</v>
      </c>
      <c r="L2589" s="1">
        <v>25</v>
      </c>
      <c r="M2589" s="1">
        <v>12.5</v>
      </c>
      <c r="N2589" s="1">
        <v>25</v>
      </c>
      <c r="O2589" s="1">
        <v>12.5</v>
      </c>
      <c r="P2589" s="1">
        <v>6.25</v>
      </c>
      <c r="Q2589" s="8">
        <v>81.25</v>
      </c>
    </row>
    <row r="2590" spans="4:17" x14ac:dyDescent="0.2">
      <c r="D2590" s="59"/>
      <c r="E2590" s="5" t="s">
        <v>23</v>
      </c>
      <c r="F2590" s="51" t="s">
        <v>624</v>
      </c>
      <c r="G2590" s="4">
        <v>3</v>
      </c>
      <c r="H2590" s="17" t="s">
        <v>160</v>
      </c>
      <c r="I2590" s="2" t="s">
        <v>160</v>
      </c>
      <c r="J2590" s="2" t="s">
        <v>160</v>
      </c>
      <c r="K2590" s="2" t="s">
        <v>160</v>
      </c>
      <c r="L2590" s="2" t="s">
        <v>160</v>
      </c>
      <c r="M2590" s="2" t="s">
        <v>160</v>
      </c>
      <c r="N2590" s="1">
        <v>100</v>
      </c>
      <c r="O2590" s="2" t="s">
        <v>160</v>
      </c>
      <c r="P2590" s="2" t="s">
        <v>160</v>
      </c>
      <c r="Q2590" s="8">
        <v>100</v>
      </c>
    </row>
    <row r="2591" spans="4:17" ht="26" x14ac:dyDescent="0.2">
      <c r="D2591" s="59"/>
      <c r="E2591" s="5" t="s">
        <v>66</v>
      </c>
      <c r="F2591" s="51" t="s">
        <v>623</v>
      </c>
      <c r="G2591" s="4">
        <v>1024</v>
      </c>
      <c r="H2591" s="10">
        <v>0.68359375</v>
      </c>
      <c r="I2591" s="1">
        <v>0.29296875</v>
      </c>
      <c r="J2591" s="1">
        <v>1.07421875</v>
      </c>
      <c r="K2591" s="1">
        <v>2.24609375</v>
      </c>
      <c r="L2591" s="1">
        <v>10.25390625</v>
      </c>
      <c r="M2591" s="1">
        <v>15.33203125</v>
      </c>
      <c r="N2591" s="1">
        <v>55.17578125</v>
      </c>
      <c r="O2591" s="1">
        <v>14.0625</v>
      </c>
      <c r="P2591" s="1">
        <v>0.87890625</v>
      </c>
      <c r="Q2591" s="8">
        <v>85.05859375</v>
      </c>
    </row>
    <row r="2592" spans="4:17" x14ac:dyDescent="0.2">
      <c r="D2592" s="58" t="s">
        <v>67</v>
      </c>
      <c r="E2592" s="7" t="s">
        <v>68</v>
      </c>
      <c r="F2592" s="50" t="s">
        <v>623</v>
      </c>
      <c r="G2592" s="6">
        <v>483</v>
      </c>
      <c r="H2592" s="14">
        <v>0.41407867494799999</v>
      </c>
      <c r="I2592" s="3">
        <v>0.41407867494799999</v>
      </c>
      <c r="J2592" s="3">
        <v>0.62111801242200004</v>
      </c>
      <c r="K2592" s="3">
        <v>2.277432712215</v>
      </c>
      <c r="L2592" s="3">
        <v>10.351966873706001</v>
      </c>
      <c r="M2592" s="3">
        <v>14.906832298136999</v>
      </c>
      <c r="N2592" s="3">
        <v>57.142857142856997</v>
      </c>
      <c r="O2592" s="3">
        <v>12.422360248446999</v>
      </c>
      <c r="P2592" s="3">
        <v>1.449275362319</v>
      </c>
      <c r="Q2592" s="13">
        <v>86.128364389233994</v>
      </c>
    </row>
    <row r="2593" spans="4:17" x14ac:dyDescent="0.2">
      <c r="D2593" s="59"/>
      <c r="E2593" s="5" t="s">
        <v>69</v>
      </c>
      <c r="F2593" s="51" t="s">
        <v>623</v>
      </c>
      <c r="G2593" s="4">
        <v>168</v>
      </c>
      <c r="H2593" s="17" t="s">
        <v>160</v>
      </c>
      <c r="I2593" s="1">
        <v>0.59523809523799998</v>
      </c>
      <c r="J2593" s="1">
        <v>1.190476190476</v>
      </c>
      <c r="K2593" s="1">
        <v>2.3809523809519999</v>
      </c>
      <c r="L2593" s="1">
        <v>7.7380952380950001</v>
      </c>
      <c r="M2593" s="1">
        <v>14.285714285714</v>
      </c>
      <c r="N2593" s="1">
        <v>61.309523809524002</v>
      </c>
      <c r="O2593" s="1">
        <v>11.904761904761999</v>
      </c>
      <c r="P2593" s="1">
        <v>0.59523809523799998</v>
      </c>
      <c r="Q2593" s="8">
        <v>87.5</v>
      </c>
    </row>
    <row r="2594" spans="4:17" ht="26" x14ac:dyDescent="0.2">
      <c r="D2594" s="59"/>
      <c r="E2594" s="5" t="s">
        <v>70</v>
      </c>
      <c r="F2594" s="51" t="s">
        <v>623</v>
      </c>
      <c r="G2594" s="4">
        <v>470</v>
      </c>
      <c r="H2594" s="10">
        <v>0.63829787234000002</v>
      </c>
      <c r="I2594" s="1">
        <v>0.63829787234000002</v>
      </c>
      <c r="J2594" s="1">
        <v>1.2765957446809999</v>
      </c>
      <c r="K2594" s="1">
        <v>2.5531914893619998</v>
      </c>
      <c r="L2594" s="1">
        <v>10.851063829787</v>
      </c>
      <c r="M2594" s="1">
        <v>16.808510638297999</v>
      </c>
      <c r="N2594" s="1">
        <v>55.957446808511001</v>
      </c>
      <c r="O2594" s="1">
        <v>9.574468085106</v>
      </c>
      <c r="P2594" s="1">
        <v>1.702127659574</v>
      </c>
      <c r="Q2594" s="8">
        <v>88.723404255318997</v>
      </c>
    </row>
    <row r="2595" spans="4:17" ht="26" x14ac:dyDescent="0.2">
      <c r="D2595" s="59"/>
      <c r="E2595" s="5" t="s">
        <v>71</v>
      </c>
      <c r="F2595" s="51" t="s">
        <v>623</v>
      </c>
      <c r="G2595" s="4">
        <v>67</v>
      </c>
      <c r="H2595" s="17" t="s">
        <v>160</v>
      </c>
      <c r="I2595" s="2" t="s">
        <v>160</v>
      </c>
      <c r="J2595" s="1">
        <v>1.492537313433</v>
      </c>
      <c r="K2595" s="1">
        <v>1.492537313433</v>
      </c>
      <c r="L2595" s="1">
        <v>13.432835820896001</v>
      </c>
      <c r="M2595" s="1">
        <v>8.9552238805969999</v>
      </c>
      <c r="N2595" s="1">
        <v>58.208955223880999</v>
      </c>
      <c r="O2595" s="1">
        <v>16.417910447760999</v>
      </c>
      <c r="P2595" s="2" t="s">
        <v>160</v>
      </c>
      <c r="Q2595" s="8">
        <v>83.582089552238997</v>
      </c>
    </row>
    <row r="2596" spans="4:17" x14ac:dyDescent="0.2">
      <c r="D2596" s="59"/>
      <c r="E2596" s="5" t="s">
        <v>72</v>
      </c>
      <c r="F2596" s="51" t="s">
        <v>623</v>
      </c>
      <c r="G2596" s="4">
        <v>314</v>
      </c>
      <c r="H2596" s="10">
        <v>0.31847133758000001</v>
      </c>
      <c r="I2596" s="1">
        <v>0.63694267515900005</v>
      </c>
      <c r="J2596" s="1">
        <v>1.2738853503180001</v>
      </c>
      <c r="K2596" s="1">
        <v>2.866242038217</v>
      </c>
      <c r="L2596" s="1">
        <v>11.146496815287</v>
      </c>
      <c r="M2596" s="1">
        <v>14.012738853503</v>
      </c>
      <c r="N2596" s="1">
        <v>57.643312101911</v>
      </c>
      <c r="O2596" s="1">
        <v>10.509554140126999</v>
      </c>
      <c r="P2596" s="1">
        <v>1.592356687898</v>
      </c>
      <c r="Q2596" s="8">
        <v>87.898089171975002</v>
      </c>
    </row>
    <row r="2597" spans="4:17" x14ac:dyDescent="0.2">
      <c r="D2597" s="59"/>
      <c r="E2597" s="5" t="s">
        <v>73</v>
      </c>
      <c r="F2597" s="51" t="s">
        <v>623</v>
      </c>
      <c r="G2597" s="4">
        <v>187</v>
      </c>
      <c r="H2597" s="17" t="s">
        <v>160</v>
      </c>
      <c r="I2597" s="1">
        <v>0.53475935828900001</v>
      </c>
      <c r="J2597" s="1">
        <v>1.6042780748659999</v>
      </c>
      <c r="K2597" s="1">
        <v>3.7433155080209999</v>
      </c>
      <c r="L2597" s="1">
        <v>11.229946524063999</v>
      </c>
      <c r="M2597" s="1">
        <v>14.438502673797</v>
      </c>
      <c r="N2597" s="1">
        <v>55.080213903743001</v>
      </c>
      <c r="O2597" s="1">
        <v>12.299465240642</v>
      </c>
      <c r="P2597" s="1">
        <v>1.069518716578</v>
      </c>
      <c r="Q2597" s="8">
        <v>86.631016042780999</v>
      </c>
    </row>
    <row r="2598" spans="4:17" ht="26" x14ac:dyDescent="0.2">
      <c r="D2598" s="59"/>
      <c r="E2598" s="5" t="s">
        <v>74</v>
      </c>
      <c r="F2598" s="51" t="s">
        <v>623</v>
      </c>
      <c r="G2598" s="4">
        <v>472</v>
      </c>
      <c r="H2598" s="10">
        <v>0.42372881355899999</v>
      </c>
      <c r="I2598" s="1">
        <v>0.21186440677999999</v>
      </c>
      <c r="J2598" s="1">
        <v>0.42372881355899999</v>
      </c>
      <c r="K2598" s="1">
        <v>1.483050847458</v>
      </c>
      <c r="L2598" s="1">
        <v>11.228813559322001</v>
      </c>
      <c r="M2598" s="1">
        <v>14.406779661017</v>
      </c>
      <c r="N2598" s="1">
        <v>55.296610169491998</v>
      </c>
      <c r="O2598" s="1">
        <v>16.101694915254001</v>
      </c>
      <c r="P2598" s="1">
        <v>0.42372881355899999</v>
      </c>
      <c r="Q2598" s="8">
        <v>83.474576271185995</v>
      </c>
    </row>
    <row r="2599" spans="4:17" x14ac:dyDescent="0.2">
      <c r="D2599" s="59"/>
      <c r="E2599" s="5" t="s">
        <v>36</v>
      </c>
      <c r="F2599" s="51" t="s">
        <v>624</v>
      </c>
      <c r="G2599" s="4">
        <v>28</v>
      </c>
      <c r="H2599" s="10">
        <v>3.5714285714290002</v>
      </c>
      <c r="I2599" s="1">
        <v>3.5714285714290002</v>
      </c>
      <c r="J2599" s="1">
        <v>3.5714285714290002</v>
      </c>
      <c r="K2599" s="2" t="s">
        <v>160</v>
      </c>
      <c r="L2599" s="1">
        <v>10.714285714286</v>
      </c>
      <c r="M2599" s="1">
        <v>3.5714285714290002</v>
      </c>
      <c r="N2599" s="1">
        <v>60.714285714286</v>
      </c>
      <c r="O2599" s="1">
        <v>14.285714285714</v>
      </c>
      <c r="P2599" s="2" t="s">
        <v>160</v>
      </c>
      <c r="Q2599" s="8">
        <v>85.714285714286007</v>
      </c>
    </row>
    <row r="2600" spans="4:17" x14ac:dyDescent="0.2">
      <c r="D2600" s="59"/>
      <c r="E2600" s="5" t="s">
        <v>23</v>
      </c>
      <c r="F2600" s="51" t="s">
        <v>624</v>
      </c>
      <c r="G2600" s="4">
        <v>6</v>
      </c>
      <c r="H2600" s="10">
        <v>33.333333333333002</v>
      </c>
      <c r="I2600" s="2" t="s">
        <v>160</v>
      </c>
      <c r="J2600" s="2" t="s">
        <v>160</v>
      </c>
      <c r="K2600" s="2" t="s">
        <v>160</v>
      </c>
      <c r="L2600" s="1">
        <v>16.666666666666998</v>
      </c>
      <c r="M2600" s="2" t="s">
        <v>160</v>
      </c>
      <c r="N2600" s="1">
        <v>33.333333333333002</v>
      </c>
      <c r="O2600" s="1">
        <v>16.666666666666998</v>
      </c>
      <c r="P2600" s="2" t="s">
        <v>160</v>
      </c>
      <c r="Q2600" s="8">
        <v>83.333333333333002</v>
      </c>
    </row>
    <row r="2601" spans="4:17" ht="26" x14ac:dyDescent="0.2">
      <c r="D2601" s="58" t="s">
        <v>75</v>
      </c>
      <c r="E2601" s="7" t="s">
        <v>76</v>
      </c>
      <c r="F2601" s="50" t="s">
        <v>624</v>
      </c>
      <c r="G2601" s="6">
        <v>32</v>
      </c>
      <c r="H2601" s="32" t="s">
        <v>160</v>
      </c>
      <c r="I2601" s="9" t="s">
        <v>160</v>
      </c>
      <c r="J2601" s="9" t="s">
        <v>160</v>
      </c>
      <c r="K2601" s="3">
        <v>3.125</v>
      </c>
      <c r="L2601" s="3">
        <v>12.5</v>
      </c>
      <c r="M2601" s="3">
        <v>9.375</v>
      </c>
      <c r="N2601" s="3">
        <v>65.625</v>
      </c>
      <c r="O2601" s="3">
        <v>9.375</v>
      </c>
      <c r="P2601" s="9" t="s">
        <v>160</v>
      </c>
      <c r="Q2601" s="13">
        <v>90.625</v>
      </c>
    </row>
    <row r="2602" spans="4:17" x14ac:dyDescent="0.2">
      <c r="D2602" s="59"/>
      <c r="E2602" s="5" t="s">
        <v>77</v>
      </c>
      <c r="F2602" s="51" t="s">
        <v>623</v>
      </c>
      <c r="G2602" s="4">
        <v>60</v>
      </c>
      <c r="H2602" s="17" t="s">
        <v>160</v>
      </c>
      <c r="I2602" s="2" t="s">
        <v>160</v>
      </c>
      <c r="J2602" s="2" t="s">
        <v>160</v>
      </c>
      <c r="K2602" s="2" t="s">
        <v>160</v>
      </c>
      <c r="L2602" s="1">
        <v>15</v>
      </c>
      <c r="M2602" s="1">
        <v>8.333333333333</v>
      </c>
      <c r="N2602" s="1">
        <v>66.666666666666998</v>
      </c>
      <c r="O2602" s="1">
        <v>10</v>
      </c>
      <c r="P2602" s="2" t="s">
        <v>160</v>
      </c>
      <c r="Q2602" s="8">
        <v>90</v>
      </c>
    </row>
    <row r="2603" spans="4:17" x14ac:dyDescent="0.2">
      <c r="D2603" s="59"/>
      <c r="E2603" s="5" t="s">
        <v>78</v>
      </c>
      <c r="F2603" s="51" t="s">
        <v>623</v>
      </c>
      <c r="G2603" s="4">
        <v>82</v>
      </c>
      <c r="H2603" s="17" t="s">
        <v>160</v>
      </c>
      <c r="I2603" s="2" t="s">
        <v>160</v>
      </c>
      <c r="J2603" s="2" t="s">
        <v>160</v>
      </c>
      <c r="K2603" s="1">
        <v>1.219512195122</v>
      </c>
      <c r="L2603" s="1">
        <v>14.634146341463</v>
      </c>
      <c r="M2603" s="1">
        <v>13.414634146340999</v>
      </c>
      <c r="N2603" s="1">
        <v>64.634146341462994</v>
      </c>
      <c r="O2603" s="1">
        <v>6.0975609756100004</v>
      </c>
      <c r="P2603" s="2" t="s">
        <v>160</v>
      </c>
      <c r="Q2603" s="8">
        <v>93.902439024390006</v>
      </c>
    </row>
    <row r="2604" spans="4:17" ht="26" x14ac:dyDescent="0.2">
      <c r="D2604" s="59"/>
      <c r="E2604" s="5" t="s">
        <v>79</v>
      </c>
      <c r="F2604" s="51" t="s">
        <v>624</v>
      </c>
      <c r="G2604" s="4">
        <v>11</v>
      </c>
      <c r="H2604" s="17" t="s">
        <v>160</v>
      </c>
      <c r="I2604" s="2" t="s">
        <v>160</v>
      </c>
      <c r="J2604" s="2" t="s">
        <v>160</v>
      </c>
      <c r="K2604" s="1">
        <v>9.0909090909089993</v>
      </c>
      <c r="L2604" s="1">
        <v>18.181818181817999</v>
      </c>
      <c r="M2604" s="1">
        <v>9.0909090909089993</v>
      </c>
      <c r="N2604" s="1">
        <v>45.454545454544999</v>
      </c>
      <c r="O2604" s="1">
        <v>18.181818181817999</v>
      </c>
      <c r="P2604" s="2" t="s">
        <v>160</v>
      </c>
      <c r="Q2604" s="8">
        <v>81.818181818181998</v>
      </c>
    </row>
    <row r="2605" spans="4:17" ht="26" x14ac:dyDescent="0.2">
      <c r="D2605" s="59"/>
      <c r="E2605" s="5" t="s">
        <v>80</v>
      </c>
      <c r="F2605" s="51" t="s">
        <v>624</v>
      </c>
      <c r="G2605" s="4">
        <v>35</v>
      </c>
      <c r="H2605" s="10">
        <v>2.8571428571430002</v>
      </c>
      <c r="I2605" s="2" t="s">
        <v>160</v>
      </c>
      <c r="J2605" s="2" t="s">
        <v>160</v>
      </c>
      <c r="K2605" s="2" t="s">
        <v>160</v>
      </c>
      <c r="L2605" s="1">
        <v>8.5714285714289993</v>
      </c>
      <c r="M2605" s="1">
        <v>2.8571428571430002</v>
      </c>
      <c r="N2605" s="1">
        <v>60</v>
      </c>
      <c r="O2605" s="1">
        <v>25.714285714286</v>
      </c>
      <c r="P2605" s="2" t="s">
        <v>160</v>
      </c>
      <c r="Q2605" s="8">
        <v>74.285714285713993</v>
      </c>
    </row>
    <row r="2606" spans="4:17" ht="26" x14ac:dyDescent="0.2">
      <c r="D2606" s="59"/>
      <c r="E2606" s="5" t="s">
        <v>81</v>
      </c>
      <c r="F2606" s="51" t="s">
        <v>624</v>
      </c>
      <c r="G2606" s="4">
        <v>48</v>
      </c>
      <c r="H2606" s="17" t="s">
        <v>160</v>
      </c>
      <c r="I2606" s="2" t="s">
        <v>160</v>
      </c>
      <c r="J2606" s="2" t="s">
        <v>160</v>
      </c>
      <c r="K2606" s="2" t="s">
        <v>160</v>
      </c>
      <c r="L2606" s="1">
        <v>8.333333333333</v>
      </c>
      <c r="M2606" s="1">
        <v>14.583333333333</v>
      </c>
      <c r="N2606" s="1">
        <v>56.25</v>
      </c>
      <c r="O2606" s="1">
        <v>20.833333333333002</v>
      </c>
      <c r="P2606" s="2" t="s">
        <v>160</v>
      </c>
      <c r="Q2606" s="8">
        <v>79.166666666666998</v>
      </c>
    </row>
    <row r="2607" spans="4:17" ht="26" x14ac:dyDescent="0.2">
      <c r="D2607" s="59"/>
      <c r="E2607" s="5" t="s">
        <v>82</v>
      </c>
      <c r="F2607" s="51" t="s">
        <v>624</v>
      </c>
      <c r="G2607" s="4">
        <v>39</v>
      </c>
      <c r="H2607" s="17" t="s">
        <v>160</v>
      </c>
      <c r="I2607" s="2" t="s">
        <v>160</v>
      </c>
      <c r="J2607" s="2" t="s">
        <v>160</v>
      </c>
      <c r="K2607" s="1">
        <v>5.1282051282049999</v>
      </c>
      <c r="L2607" s="1">
        <v>2.564102564103</v>
      </c>
      <c r="M2607" s="1">
        <v>20.512820512821001</v>
      </c>
      <c r="N2607" s="1">
        <v>61.538461538462002</v>
      </c>
      <c r="O2607" s="1">
        <v>10.25641025641</v>
      </c>
      <c r="P2607" s="2" t="s">
        <v>160</v>
      </c>
      <c r="Q2607" s="8">
        <v>89.743589743589993</v>
      </c>
    </row>
    <row r="2608" spans="4:17" ht="26" x14ac:dyDescent="0.2">
      <c r="D2608" s="59"/>
      <c r="E2608" s="5" t="s">
        <v>83</v>
      </c>
      <c r="F2608" s="51" t="s">
        <v>624</v>
      </c>
      <c r="G2608" s="4">
        <v>12</v>
      </c>
      <c r="H2608" s="17" t="s">
        <v>160</v>
      </c>
      <c r="I2608" s="2" t="s">
        <v>160</v>
      </c>
      <c r="J2608" s="2" t="s">
        <v>160</v>
      </c>
      <c r="K2608" s="1">
        <v>8.333333333333</v>
      </c>
      <c r="L2608" s="1">
        <v>8.333333333333</v>
      </c>
      <c r="M2608" s="1">
        <v>8.333333333333</v>
      </c>
      <c r="N2608" s="1">
        <v>66.666666666666998</v>
      </c>
      <c r="O2608" s="1">
        <v>8.333333333333</v>
      </c>
      <c r="P2608" s="2" t="s">
        <v>160</v>
      </c>
      <c r="Q2608" s="8">
        <v>91.666666666666998</v>
      </c>
    </row>
    <row r="2609" spans="4:17" x14ac:dyDescent="0.2">
      <c r="D2609" s="59"/>
      <c r="E2609" s="5" t="s">
        <v>84</v>
      </c>
      <c r="F2609" s="51" t="s">
        <v>624</v>
      </c>
      <c r="G2609" s="4">
        <v>15</v>
      </c>
      <c r="H2609" s="17" t="s">
        <v>160</v>
      </c>
      <c r="I2609" s="2" t="s">
        <v>160</v>
      </c>
      <c r="J2609" s="2" t="s">
        <v>160</v>
      </c>
      <c r="K2609" s="2" t="s">
        <v>160</v>
      </c>
      <c r="L2609" s="2" t="s">
        <v>160</v>
      </c>
      <c r="M2609" s="1">
        <v>13.333333333333</v>
      </c>
      <c r="N2609" s="1">
        <v>80</v>
      </c>
      <c r="O2609" s="1">
        <v>6.666666666667</v>
      </c>
      <c r="P2609" s="2" t="s">
        <v>160</v>
      </c>
      <c r="Q2609" s="8">
        <v>93.333333333333002</v>
      </c>
    </row>
    <row r="2610" spans="4:17" x14ac:dyDescent="0.2">
      <c r="D2610" s="59"/>
      <c r="E2610" s="5" t="s">
        <v>85</v>
      </c>
      <c r="F2610" s="51" t="s">
        <v>624</v>
      </c>
      <c r="G2610" s="4">
        <v>5</v>
      </c>
      <c r="H2610" s="17" t="s">
        <v>160</v>
      </c>
      <c r="I2610" s="2" t="s">
        <v>160</v>
      </c>
      <c r="J2610" s="2" t="s">
        <v>160</v>
      </c>
      <c r="K2610" s="1">
        <v>20</v>
      </c>
      <c r="L2610" s="2" t="s">
        <v>160</v>
      </c>
      <c r="M2610" s="2" t="s">
        <v>160</v>
      </c>
      <c r="N2610" s="1">
        <v>40</v>
      </c>
      <c r="O2610" s="1">
        <v>40</v>
      </c>
      <c r="P2610" s="2" t="s">
        <v>160</v>
      </c>
      <c r="Q2610" s="8">
        <v>60</v>
      </c>
    </row>
    <row r="2611" spans="4:17" x14ac:dyDescent="0.2">
      <c r="D2611" s="59"/>
      <c r="E2611" s="5" t="s">
        <v>86</v>
      </c>
      <c r="F2611" s="51" t="s">
        <v>623</v>
      </c>
      <c r="G2611" s="4">
        <v>87</v>
      </c>
      <c r="H2611" s="17" t="s">
        <v>160</v>
      </c>
      <c r="I2611" s="2" t="s">
        <v>160</v>
      </c>
      <c r="J2611" s="2" t="s">
        <v>160</v>
      </c>
      <c r="K2611" s="1">
        <v>2.2988505747130001</v>
      </c>
      <c r="L2611" s="1">
        <v>14.942528735631999</v>
      </c>
      <c r="M2611" s="1">
        <v>17.241379310345</v>
      </c>
      <c r="N2611" s="1">
        <v>55.172413793102997</v>
      </c>
      <c r="O2611" s="1">
        <v>10.344827586207</v>
      </c>
      <c r="P2611" s="2" t="s">
        <v>160</v>
      </c>
      <c r="Q2611" s="8">
        <v>89.655172413792997</v>
      </c>
    </row>
    <row r="2612" spans="4:17" ht="26" x14ac:dyDescent="0.2">
      <c r="D2612" s="59"/>
      <c r="E2612" s="5" t="s">
        <v>87</v>
      </c>
      <c r="F2612" s="51" t="s">
        <v>623</v>
      </c>
      <c r="G2612" s="4">
        <v>118</v>
      </c>
      <c r="H2612" s="10">
        <v>0.84745762711899997</v>
      </c>
      <c r="I2612" s="2" t="s">
        <v>160</v>
      </c>
      <c r="J2612" s="1">
        <v>0.84745762711899997</v>
      </c>
      <c r="K2612" s="1">
        <v>1.6949152542370001</v>
      </c>
      <c r="L2612" s="1">
        <v>9.3220338983049995</v>
      </c>
      <c r="M2612" s="1">
        <v>9.3220338983049995</v>
      </c>
      <c r="N2612" s="1">
        <v>63.559322033897999</v>
      </c>
      <c r="O2612" s="1">
        <v>14.406779661017</v>
      </c>
      <c r="P2612" s="2" t="s">
        <v>160</v>
      </c>
      <c r="Q2612" s="8">
        <v>85.593220338983002</v>
      </c>
    </row>
    <row r="2613" spans="4:17" x14ac:dyDescent="0.2">
      <c r="D2613" s="59"/>
      <c r="E2613" s="5" t="s">
        <v>36</v>
      </c>
      <c r="F2613" s="51" t="s">
        <v>624</v>
      </c>
      <c r="G2613" s="4">
        <v>47</v>
      </c>
      <c r="H2613" s="10">
        <v>2.1276595744679998</v>
      </c>
      <c r="I2613" s="1">
        <v>2.1276595744679998</v>
      </c>
      <c r="J2613" s="2" t="s">
        <v>160</v>
      </c>
      <c r="K2613" s="2" t="s">
        <v>160</v>
      </c>
      <c r="L2613" s="1">
        <v>6.3829787234040003</v>
      </c>
      <c r="M2613" s="1">
        <v>10.638297872340001</v>
      </c>
      <c r="N2613" s="1">
        <v>59.574468085105998</v>
      </c>
      <c r="O2613" s="1">
        <v>19.148936170212998</v>
      </c>
      <c r="P2613" s="2" t="s">
        <v>160</v>
      </c>
      <c r="Q2613" s="8">
        <v>80.851063829786995</v>
      </c>
    </row>
    <row r="2614" spans="4:17" ht="26" x14ac:dyDescent="0.2">
      <c r="D2614" s="59"/>
      <c r="E2614" s="5" t="s">
        <v>88</v>
      </c>
      <c r="F2614" s="51" t="s">
        <v>623</v>
      </c>
      <c r="G2614" s="4">
        <v>255</v>
      </c>
      <c r="H2614" s="10">
        <v>1.1764705882349999</v>
      </c>
      <c r="I2614" s="1">
        <v>0.78431372549</v>
      </c>
      <c r="J2614" s="1">
        <v>2.7450980392159998</v>
      </c>
      <c r="K2614" s="1">
        <v>3.5294117647059999</v>
      </c>
      <c r="L2614" s="1">
        <v>8.6274509803920001</v>
      </c>
      <c r="M2614" s="1">
        <v>14.901960784313999</v>
      </c>
      <c r="N2614" s="1">
        <v>55.294117647058997</v>
      </c>
      <c r="O2614" s="1">
        <v>12.941176470587999</v>
      </c>
      <c r="P2614" s="2" t="s">
        <v>160</v>
      </c>
      <c r="Q2614" s="8">
        <v>87.058823529411995</v>
      </c>
    </row>
    <row r="2615" spans="4:17" x14ac:dyDescent="0.2">
      <c r="D2615" s="59"/>
      <c r="E2615" s="5" t="s">
        <v>89</v>
      </c>
      <c r="F2615" s="51" t="s">
        <v>623</v>
      </c>
      <c r="G2615" s="4">
        <v>434</v>
      </c>
      <c r="H2615" s="10">
        <v>0.23041474654399999</v>
      </c>
      <c r="I2615" s="1">
        <v>0.23041474654399999</v>
      </c>
      <c r="J2615" s="1">
        <v>0.69124423963100001</v>
      </c>
      <c r="K2615" s="1">
        <v>2.5345622119820002</v>
      </c>
      <c r="L2615" s="1">
        <v>11.751152073733</v>
      </c>
      <c r="M2615" s="1">
        <v>17.281105990783001</v>
      </c>
      <c r="N2615" s="1">
        <v>49.308755760369003</v>
      </c>
      <c r="O2615" s="1">
        <v>15.668202764977</v>
      </c>
      <c r="P2615" s="1">
        <v>2.3041474654380001</v>
      </c>
      <c r="Q2615" s="8">
        <v>82.027649769584997</v>
      </c>
    </row>
    <row r="2616" spans="4:17" x14ac:dyDescent="0.2">
      <c r="D2616" s="59"/>
      <c r="E2616" s="5" t="s">
        <v>23</v>
      </c>
      <c r="F2616" s="51" t="s">
        <v>624</v>
      </c>
      <c r="G2616" s="4">
        <v>9</v>
      </c>
      <c r="H2616" s="10">
        <v>11.111111111111001</v>
      </c>
      <c r="I2616" s="2" t="s">
        <v>160</v>
      </c>
      <c r="J2616" s="2" t="s">
        <v>160</v>
      </c>
      <c r="K2616" s="2" t="s">
        <v>160</v>
      </c>
      <c r="L2616" s="1">
        <v>11.111111111111001</v>
      </c>
      <c r="M2616" s="1">
        <v>11.111111111111001</v>
      </c>
      <c r="N2616" s="1">
        <v>55.555555555555998</v>
      </c>
      <c r="O2616" s="1">
        <v>11.111111111111001</v>
      </c>
      <c r="P2616" s="2" t="s">
        <v>160</v>
      </c>
      <c r="Q2616" s="8">
        <v>88.888888888888999</v>
      </c>
    </row>
    <row r="2617" spans="4:17" ht="26" x14ac:dyDescent="0.2">
      <c r="D2617" s="59"/>
      <c r="E2617" s="5" t="s">
        <v>90</v>
      </c>
      <c r="F2617" s="51" t="s">
        <v>623</v>
      </c>
      <c r="G2617" s="4">
        <v>345</v>
      </c>
      <c r="H2617" s="10">
        <v>0.57971014492799999</v>
      </c>
      <c r="I2617" s="1">
        <v>0.289855072464</v>
      </c>
      <c r="J2617" s="1">
        <v>0.289855072464</v>
      </c>
      <c r="K2617" s="1">
        <v>1.449275362319</v>
      </c>
      <c r="L2617" s="1">
        <v>10.144927536232</v>
      </c>
      <c r="M2617" s="1">
        <v>13.04347826087</v>
      </c>
      <c r="N2617" s="1">
        <v>61.449275362319</v>
      </c>
      <c r="O2617" s="1">
        <v>12.753623188405999</v>
      </c>
      <c r="P2617" s="2" t="s">
        <v>160</v>
      </c>
      <c r="Q2617" s="8">
        <v>87.246376811594004</v>
      </c>
    </row>
    <row r="2618" spans="4:17" ht="26" x14ac:dyDescent="0.2">
      <c r="D2618" s="58" t="s">
        <v>91</v>
      </c>
      <c r="E2618" s="7" t="s">
        <v>92</v>
      </c>
      <c r="F2618" s="50" t="s">
        <v>623</v>
      </c>
      <c r="G2618" s="6">
        <v>70</v>
      </c>
      <c r="H2618" s="32" t="s">
        <v>160</v>
      </c>
      <c r="I2618" s="9" t="s">
        <v>160</v>
      </c>
      <c r="J2618" s="3">
        <v>1.4285714285710001</v>
      </c>
      <c r="K2618" s="3">
        <v>2.8571428571430002</v>
      </c>
      <c r="L2618" s="3">
        <v>12.857142857143</v>
      </c>
      <c r="M2618" s="3">
        <v>21.428571428571001</v>
      </c>
      <c r="N2618" s="3">
        <v>47.142857142856997</v>
      </c>
      <c r="O2618" s="3">
        <v>14.285714285714</v>
      </c>
      <c r="P2618" s="9" t="s">
        <v>160</v>
      </c>
      <c r="Q2618" s="13">
        <v>85.714285714286007</v>
      </c>
    </row>
    <row r="2619" spans="4:17" ht="39" x14ac:dyDescent="0.2">
      <c r="D2619" s="59"/>
      <c r="E2619" s="5" t="s">
        <v>93</v>
      </c>
      <c r="F2619" s="51" t="s">
        <v>623</v>
      </c>
      <c r="G2619" s="4">
        <v>430</v>
      </c>
      <c r="H2619" s="17" t="s">
        <v>160</v>
      </c>
      <c r="I2619" s="1">
        <v>0.23255813953500001</v>
      </c>
      <c r="J2619" s="1">
        <v>0.23255813953500001</v>
      </c>
      <c r="K2619" s="1">
        <v>0.93023255814000005</v>
      </c>
      <c r="L2619" s="1">
        <v>7.9069767441860002</v>
      </c>
      <c r="M2619" s="1">
        <v>14.186046511628</v>
      </c>
      <c r="N2619" s="1">
        <v>60</v>
      </c>
      <c r="O2619" s="1">
        <v>15.813953488372</v>
      </c>
      <c r="P2619" s="1">
        <v>0.69767441860500001</v>
      </c>
      <c r="Q2619" s="8">
        <v>83.488372093023003</v>
      </c>
    </row>
    <row r="2620" spans="4:17" ht="39" x14ac:dyDescent="0.2">
      <c r="D2620" s="59"/>
      <c r="E2620" s="5" t="s">
        <v>94</v>
      </c>
      <c r="F2620" s="51" t="s">
        <v>623</v>
      </c>
      <c r="G2620" s="4">
        <v>824</v>
      </c>
      <c r="H2620" s="10">
        <v>0.24271844660200001</v>
      </c>
      <c r="I2620" s="1">
        <v>0.121359223301</v>
      </c>
      <c r="J2620" s="1">
        <v>0.728155339806</v>
      </c>
      <c r="K2620" s="1">
        <v>2.184466019417</v>
      </c>
      <c r="L2620" s="1">
        <v>9.5873786407770005</v>
      </c>
      <c r="M2620" s="1">
        <v>15.412621359222999</v>
      </c>
      <c r="N2620" s="1">
        <v>56.674757281552999</v>
      </c>
      <c r="O2620" s="1">
        <v>14.077669902913</v>
      </c>
      <c r="P2620" s="1">
        <v>0.97087378640800004</v>
      </c>
      <c r="Q2620" s="8">
        <v>84.951456310680001</v>
      </c>
    </row>
    <row r="2621" spans="4:17" ht="39" x14ac:dyDescent="0.2">
      <c r="D2621" s="59"/>
      <c r="E2621" s="5" t="s">
        <v>95</v>
      </c>
      <c r="F2621" s="51" t="s">
        <v>623</v>
      </c>
      <c r="G2621" s="4">
        <v>593</v>
      </c>
      <c r="H2621" s="10">
        <v>0.16863406408100001</v>
      </c>
      <c r="I2621" s="1">
        <v>0.16863406408100001</v>
      </c>
      <c r="J2621" s="1">
        <v>0.50590219224300004</v>
      </c>
      <c r="K2621" s="1">
        <v>0.84317032040499995</v>
      </c>
      <c r="L2621" s="1">
        <v>7.5885328836420003</v>
      </c>
      <c r="M2621" s="1">
        <v>14.502529510961001</v>
      </c>
      <c r="N2621" s="1">
        <v>61.551433389544997</v>
      </c>
      <c r="O2621" s="1">
        <v>13.996627318718</v>
      </c>
      <c r="P2621" s="1">
        <v>0.67453625632400005</v>
      </c>
      <c r="Q2621" s="8">
        <v>85.328836424957998</v>
      </c>
    </row>
    <row r="2622" spans="4:17" ht="39" x14ac:dyDescent="0.2">
      <c r="D2622" s="59"/>
      <c r="E2622" s="5" t="s">
        <v>96</v>
      </c>
      <c r="F2622" s="51" t="s">
        <v>623</v>
      </c>
      <c r="G2622" s="4">
        <v>261</v>
      </c>
      <c r="H2622" s="10">
        <v>0.38314176245199999</v>
      </c>
      <c r="I2622" s="2" t="s">
        <v>160</v>
      </c>
      <c r="J2622" s="1">
        <v>0.38314176245199999</v>
      </c>
      <c r="K2622" s="1">
        <v>1.532567049808</v>
      </c>
      <c r="L2622" s="1">
        <v>6.8965517241379999</v>
      </c>
      <c r="M2622" s="1">
        <v>15.325670498084</v>
      </c>
      <c r="N2622" s="1">
        <v>62.835249042146003</v>
      </c>
      <c r="O2622" s="1">
        <v>11.877394636015</v>
      </c>
      <c r="P2622" s="1">
        <v>0.76628352490399998</v>
      </c>
      <c r="Q2622" s="8">
        <v>87.356321839079996</v>
      </c>
    </row>
    <row r="2623" spans="4:17" ht="39" x14ac:dyDescent="0.2">
      <c r="D2623" s="59"/>
      <c r="E2623" s="5" t="s">
        <v>97</v>
      </c>
      <c r="F2623" s="51" t="s">
        <v>623</v>
      </c>
      <c r="G2623" s="4">
        <v>63</v>
      </c>
      <c r="H2623" s="10">
        <v>1.587301587302</v>
      </c>
      <c r="I2623" s="2" t="s">
        <v>160</v>
      </c>
      <c r="J2623" s="2" t="s">
        <v>160</v>
      </c>
      <c r="K2623" s="1">
        <v>1.587301587302</v>
      </c>
      <c r="L2623" s="1">
        <v>12.698412698413</v>
      </c>
      <c r="M2623" s="1">
        <v>20.634920634920999</v>
      </c>
      <c r="N2623" s="1">
        <v>53.968253968253997</v>
      </c>
      <c r="O2623" s="1">
        <v>9.5238095238099998</v>
      </c>
      <c r="P2623" s="2" t="s">
        <v>160</v>
      </c>
      <c r="Q2623" s="8">
        <v>90.476190476189998</v>
      </c>
    </row>
    <row r="2624" spans="4:17" ht="39" x14ac:dyDescent="0.2">
      <c r="D2624" s="59"/>
      <c r="E2624" s="5" t="s">
        <v>98</v>
      </c>
      <c r="F2624" s="51" t="s">
        <v>623</v>
      </c>
      <c r="G2624" s="4">
        <v>345</v>
      </c>
      <c r="H2624" s="10">
        <v>0.289855072464</v>
      </c>
      <c r="I2624" s="2" t="s">
        <v>160</v>
      </c>
      <c r="J2624" s="1">
        <v>0.289855072464</v>
      </c>
      <c r="K2624" s="1">
        <v>1.1594202898549999</v>
      </c>
      <c r="L2624" s="1">
        <v>8.9855072463770007</v>
      </c>
      <c r="M2624" s="1">
        <v>13.333333333333</v>
      </c>
      <c r="N2624" s="1">
        <v>62.608695652173999</v>
      </c>
      <c r="O2624" s="1">
        <v>12.753623188405999</v>
      </c>
      <c r="P2624" s="1">
        <v>0.57971014492799999</v>
      </c>
      <c r="Q2624" s="8">
        <v>86.666666666666998</v>
      </c>
    </row>
    <row r="2625" spans="4:17" ht="39" x14ac:dyDescent="0.2">
      <c r="D2625" s="59"/>
      <c r="E2625" s="5" t="s">
        <v>99</v>
      </c>
      <c r="F2625" s="51" t="s">
        <v>623</v>
      </c>
      <c r="G2625" s="4">
        <v>202</v>
      </c>
      <c r="H2625" s="17" t="s">
        <v>160</v>
      </c>
      <c r="I2625" s="2" t="s">
        <v>160</v>
      </c>
      <c r="J2625" s="1">
        <v>0.49504950495</v>
      </c>
      <c r="K2625" s="1">
        <v>0.49504950495</v>
      </c>
      <c r="L2625" s="1">
        <v>7.4257425742569998</v>
      </c>
      <c r="M2625" s="1">
        <v>9.4059405940590004</v>
      </c>
      <c r="N2625" s="1">
        <v>69.306930693069006</v>
      </c>
      <c r="O2625" s="1">
        <v>12.871287128713</v>
      </c>
      <c r="P2625" s="2" t="s">
        <v>160</v>
      </c>
      <c r="Q2625" s="8">
        <v>87.128712871286993</v>
      </c>
    </row>
    <row r="2626" spans="4:17" x14ac:dyDescent="0.2">
      <c r="D2626" s="59"/>
      <c r="E2626" s="5" t="s">
        <v>100</v>
      </c>
      <c r="F2626" s="51" t="s">
        <v>623</v>
      </c>
      <c r="G2626" s="4">
        <v>143</v>
      </c>
      <c r="H2626" s="10">
        <v>3.4965034965030002</v>
      </c>
      <c r="I2626" s="1">
        <v>2.0979020979020002</v>
      </c>
      <c r="J2626" s="1">
        <v>2.797202797203</v>
      </c>
      <c r="K2626" s="1">
        <v>3.4965034965030002</v>
      </c>
      <c r="L2626" s="1">
        <v>17.482517482517</v>
      </c>
      <c r="M2626" s="1">
        <v>14.685314685314999</v>
      </c>
      <c r="N2626" s="1">
        <v>41.958041958042003</v>
      </c>
      <c r="O2626" s="1">
        <v>13.286713286713001</v>
      </c>
      <c r="P2626" s="1">
        <v>0.69930069930100003</v>
      </c>
      <c r="Q2626" s="8">
        <v>86.013986013985999</v>
      </c>
    </row>
    <row r="2627" spans="4:17" x14ac:dyDescent="0.2">
      <c r="D2627" s="59"/>
      <c r="E2627" s="5" t="s">
        <v>23</v>
      </c>
      <c r="F2627" s="51" t="s">
        <v>624</v>
      </c>
      <c r="G2627" s="4">
        <v>5</v>
      </c>
      <c r="H2627" s="17" t="s">
        <v>160</v>
      </c>
      <c r="I2627" s="2" t="s">
        <v>160</v>
      </c>
      <c r="J2627" s="2" t="s">
        <v>160</v>
      </c>
      <c r="K2627" s="2" t="s">
        <v>160</v>
      </c>
      <c r="L2627" s="1">
        <v>20</v>
      </c>
      <c r="M2627" s="1">
        <v>40</v>
      </c>
      <c r="N2627" s="1">
        <v>20</v>
      </c>
      <c r="O2627" s="1">
        <v>20</v>
      </c>
      <c r="P2627" s="2" t="s">
        <v>160</v>
      </c>
      <c r="Q2627" s="8">
        <v>80</v>
      </c>
    </row>
    <row r="2628" spans="4:17" ht="26" x14ac:dyDescent="0.2">
      <c r="D2628" s="59"/>
      <c r="E2628" s="5" t="s">
        <v>101</v>
      </c>
      <c r="F2628" s="51" t="s">
        <v>623</v>
      </c>
      <c r="G2628" s="4">
        <v>883</v>
      </c>
      <c r="H2628" s="10">
        <v>0.22650056625100001</v>
      </c>
      <c r="I2628" s="1">
        <v>0.113250283126</v>
      </c>
      <c r="J2628" s="1">
        <v>0.67950169875400002</v>
      </c>
      <c r="K2628" s="1">
        <v>2.038505096263</v>
      </c>
      <c r="L2628" s="1">
        <v>9.2865232163079998</v>
      </c>
      <c r="M2628" s="1">
        <v>15.175537938845</v>
      </c>
      <c r="N2628" s="1">
        <v>57.417893544734</v>
      </c>
      <c r="O2628" s="1">
        <v>14.043035107588</v>
      </c>
      <c r="P2628" s="1">
        <v>1.019252548131</v>
      </c>
      <c r="Q2628" s="8">
        <v>84.937712344280996</v>
      </c>
    </row>
    <row r="2629" spans="4:17" ht="26" x14ac:dyDescent="0.2">
      <c r="D2629" s="59"/>
      <c r="E2629" s="5" t="s">
        <v>102</v>
      </c>
      <c r="F2629" s="51" t="s">
        <v>623</v>
      </c>
      <c r="G2629" s="4">
        <v>453</v>
      </c>
      <c r="H2629" s="10">
        <v>0.22075055187600001</v>
      </c>
      <c r="I2629" s="2" t="s">
        <v>160</v>
      </c>
      <c r="J2629" s="1">
        <v>0.441501103753</v>
      </c>
      <c r="K2629" s="1">
        <v>1.324503311258</v>
      </c>
      <c r="L2629" s="1">
        <v>7.9470198675499999</v>
      </c>
      <c r="M2629" s="1">
        <v>13.907284768212</v>
      </c>
      <c r="N2629" s="1">
        <v>62.693156732892</v>
      </c>
      <c r="O2629" s="1">
        <v>12.80353200883</v>
      </c>
      <c r="P2629" s="1">
        <v>0.66225165562900001</v>
      </c>
      <c r="Q2629" s="8">
        <v>86.534216335541004</v>
      </c>
    </row>
    <row r="2630" spans="4:17" x14ac:dyDescent="0.2">
      <c r="D2630" s="58" t="s">
        <v>103</v>
      </c>
      <c r="E2630" s="7" t="s">
        <v>104</v>
      </c>
      <c r="F2630" s="50" t="s">
        <v>623</v>
      </c>
      <c r="G2630" s="6">
        <v>265</v>
      </c>
      <c r="H2630" s="14">
        <v>0.37735849056600002</v>
      </c>
      <c r="I2630" s="9" t="s">
        <v>160</v>
      </c>
      <c r="J2630" s="3">
        <v>0.37735849056600002</v>
      </c>
      <c r="K2630" s="3">
        <v>0.37735849056600002</v>
      </c>
      <c r="L2630" s="3">
        <v>7.547169811321</v>
      </c>
      <c r="M2630" s="3">
        <v>13.584905660377</v>
      </c>
      <c r="N2630" s="3">
        <v>61.132075471698002</v>
      </c>
      <c r="O2630" s="3">
        <v>16.603773584906001</v>
      </c>
      <c r="P2630" s="9" t="s">
        <v>160</v>
      </c>
      <c r="Q2630" s="13">
        <v>83.396226415094006</v>
      </c>
    </row>
    <row r="2631" spans="4:17" x14ac:dyDescent="0.2">
      <c r="D2631" s="59"/>
      <c r="E2631" s="5" t="s">
        <v>105</v>
      </c>
      <c r="F2631" s="51" t="s">
        <v>623</v>
      </c>
      <c r="G2631" s="4">
        <v>314</v>
      </c>
      <c r="H2631" s="10">
        <v>1.2738853503180001</v>
      </c>
      <c r="I2631" s="1">
        <v>0.31847133758000001</v>
      </c>
      <c r="J2631" s="1">
        <v>0.95541401273899995</v>
      </c>
      <c r="K2631" s="1">
        <v>2.866242038217</v>
      </c>
      <c r="L2631" s="1">
        <v>9.5541401273889992</v>
      </c>
      <c r="M2631" s="1">
        <v>16.560509554140001</v>
      </c>
      <c r="N2631" s="1">
        <v>55.732484076433003</v>
      </c>
      <c r="O2631" s="1">
        <v>11.783439490446</v>
      </c>
      <c r="P2631" s="1">
        <v>0.95541401273899995</v>
      </c>
      <c r="Q2631" s="8">
        <v>87.261146496815002</v>
      </c>
    </row>
    <row r="2632" spans="4:17" x14ac:dyDescent="0.2">
      <c r="D2632" s="59"/>
      <c r="E2632" s="5" t="s">
        <v>106</v>
      </c>
      <c r="F2632" s="51" t="s">
        <v>623</v>
      </c>
      <c r="G2632" s="4">
        <v>333</v>
      </c>
      <c r="H2632" s="17" t="s">
        <v>160</v>
      </c>
      <c r="I2632" s="1">
        <v>0.60060060060099996</v>
      </c>
      <c r="J2632" s="1">
        <v>0.30030030029999999</v>
      </c>
      <c r="K2632" s="1">
        <v>2.7027027027030002</v>
      </c>
      <c r="L2632" s="1">
        <v>12.012012012012001</v>
      </c>
      <c r="M2632" s="1">
        <v>16.216216216216001</v>
      </c>
      <c r="N2632" s="1">
        <v>51.051051051050997</v>
      </c>
      <c r="O2632" s="1">
        <v>15.315315315315001</v>
      </c>
      <c r="P2632" s="1">
        <v>1.8018018018019999</v>
      </c>
      <c r="Q2632" s="8">
        <v>82.882882882882996</v>
      </c>
    </row>
    <row r="2633" spans="4:17" x14ac:dyDescent="0.2">
      <c r="D2633" s="59"/>
      <c r="E2633" s="5" t="s">
        <v>107</v>
      </c>
      <c r="F2633" s="51" t="s">
        <v>623</v>
      </c>
      <c r="G2633" s="4">
        <v>108</v>
      </c>
      <c r="H2633" s="10">
        <v>0.92592592592599998</v>
      </c>
      <c r="I2633" s="1">
        <v>0.92592592592599998</v>
      </c>
      <c r="J2633" s="1">
        <v>4.6296296296300001</v>
      </c>
      <c r="K2633" s="1">
        <v>3.7037037037039999</v>
      </c>
      <c r="L2633" s="1">
        <v>13.888888888888999</v>
      </c>
      <c r="M2633" s="1">
        <v>13.888888888888999</v>
      </c>
      <c r="N2633" s="1">
        <v>50.925925925926002</v>
      </c>
      <c r="O2633" s="1">
        <v>10.185185185185</v>
      </c>
      <c r="P2633" s="1">
        <v>0.92592592592599998</v>
      </c>
      <c r="Q2633" s="8">
        <v>88.888888888888999</v>
      </c>
    </row>
    <row r="2634" spans="4:17" x14ac:dyDescent="0.2">
      <c r="D2634" s="59"/>
      <c r="E2634" s="5" t="s">
        <v>108</v>
      </c>
      <c r="F2634" s="51" t="s">
        <v>624</v>
      </c>
      <c r="G2634" s="4">
        <v>21</v>
      </c>
      <c r="H2634" s="10">
        <v>4.7619047619049999</v>
      </c>
      <c r="I2634" s="2" t="s">
        <v>160</v>
      </c>
      <c r="J2634" s="1">
        <v>4.7619047619049999</v>
      </c>
      <c r="K2634" s="1">
        <v>9.5238095238099998</v>
      </c>
      <c r="L2634" s="1">
        <v>19.047619047619001</v>
      </c>
      <c r="M2634" s="1">
        <v>9.5238095238099998</v>
      </c>
      <c r="N2634" s="1">
        <v>38.095238095238003</v>
      </c>
      <c r="O2634" s="1">
        <v>14.285714285714</v>
      </c>
      <c r="P2634" s="2" t="s">
        <v>160</v>
      </c>
      <c r="Q2634" s="8">
        <v>85.714285714286007</v>
      </c>
    </row>
    <row r="2635" spans="4:17" x14ac:dyDescent="0.2">
      <c r="D2635" s="59"/>
      <c r="E2635" s="5" t="s">
        <v>23</v>
      </c>
      <c r="F2635" s="51" t="s">
        <v>624</v>
      </c>
      <c r="G2635" s="4">
        <v>2</v>
      </c>
      <c r="H2635" s="17" t="s">
        <v>160</v>
      </c>
      <c r="I2635" s="2" t="s">
        <v>160</v>
      </c>
      <c r="J2635" s="2" t="s">
        <v>160</v>
      </c>
      <c r="K2635" s="2" t="s">
        <v>160</v>
      </c>
      <c r="L2635" s="2" t="s">
        <v>160</v>
      </c>
      <c r="M2635" s="2" t="s">
        <v>160</v>
      </c>
      <c r="N2635" s="1">
        <v>100</v>
      </c>
      <c r="O2635" s="2" t="s">
        <v>160</v>
      </c>
      <c r="P2635" s="2" t="s">
        <v>160</v>
      </c>
      <c r="Q2635" s="8">
        <v>100</v>
      </c>
    </row>
    <row r="2636" spans="4:17" x14ac:dyDescent="0.2">
      <c r="D2636" s="59"/>
      <c r="E2636" s="5" t="s">
        <v>109</v>
      </c>
      <c r="F2636" s="51" t="s">
        <v>623</v>
      </c>
      <c r="G2636" s="4">
        <v>579</v>
      </c>
      <c r="H2636" s="10">
        <v>0.86355785837700005</v>
      </c>
      <c r="I2636" s="1">
        <v>0.17271157167500001</v>
      </c>
      <c r="J2636" s="1">
        <v>0.69084628670100001</v>
      </c>
      <c r="K2636" s="1">
        <v>1.727115716753</v>
      </c>
      <c r="L2636" s="1">
        <v>8.6355785837649996</v>
      </c>
      <c r="M2636" s="1">
        <v>15.198618307426999</v>
      </c>
      <c r="N2636" s="1">
        <v>58.203799654576997</v>
      </c>
      <c r="O2636" s="1">
        <v>13.989637305699</v>
      </c>
      <c r="P2636" s="1">
        <v>0.51813471502599995</v>
      </c>
      <c r="Q2636" s="8">
        <v>85.492227979275</v>
      </c>
    </row>
    <row r="2637" spans="4:17" x14ac:dyDescent="0.2">
      <c r="D2637" s="59"/>
      <c r="E2637" s="5" t="s">
        <v>110</v>
      </c>
      <c r="F2637" s="51" t="s">
        <v>623</v>
      </c>
      <c r="G2637" s="4">
        <v>129</v>
      </c>
      <c r="H2637" s="10">
        <v>1.550387596899</v>
      </c>
      <c r="I2637" s="1">
        <v>0.77519379845000003</v>
      </c>
      <c r="J2637" s="1">
        <v>4.6511627906979998</v>
      </c>
      <c r="K2637" s="1">
        <v>4.6511627906979998</v>
      </c>
      <c r="L2637" s="1">
        <v>14.728682170542999</v>
      </c>
      <c r="M2637" s="1">
        <v>13.178294573643001</v>
      </c>
      <c r="N2637" s="1">
        <v>48.837209302326002</v>
      </c>
      <c r="O2637" s="1">
        <v>10.852713178295</v>
      </c>
      <c r="P2637" s="1">
        <v>0.77519379845000003</v>
      </c>
      <c r="Q2637" s="8">
        <v>88.372093023255999</v>
      </c>
    </row>
    <row r="2638" spans="4:17" x14ac:dyDescent="0.2">
      <c r="D2638" s="58" t="s">
        <v>111</v>
      </c>
      <c r="E2638" s="7" t="s">
        <v>112</v>
      </c>
      <c r="F2638" s="50" t="s">
        <v>623</v>
      </c>
      <c r="G2638" s="6">
        <v>192</v>
      </c>
      <c r="H2638" s="14">
        <v>0.52083333333299997</v>
      </c>
      <c r="I2638" s="9" t="s">
        <v>160</v>
      </c>
      <c r="J2638" s="9" t="s">
        <v>160</v>
      </c>
      <c r="K2638" s="3">
        <v>0.52083333333299997</v>
      </c>
      <c r="L2638" s="3">
        <v>8.854166666667</v>
      </c>
      <c r="M2638" s="3">
        <v>9.895833333333</v>
      </c>
      <c r="N2638" s="3">
        <v>64.0625</v>
      </c>
      <c r="O2638" s="3">
        <v>14.0625</v>
      </c>
      <c r="P2638" s="3">
        <v>2.083333333333</v>
      </c>
      <c r="Q2638" s="13">
        <v>83.854166666666998</v>
      </c>
    </row>
    <row r="2639" spans="4:17" ht="26" x14ac:dyDescent="0.2">
      <c r="D2639" s="59"/>
      <c r="E2639" s="5" t="s">
        <v>113</v>
      </c>
      <c r="F2639" s="51" t="s">
        <v>623</v>
      </c>
      <c r="G2639" s="4">
        <v>149</v>
      </c>
      <c r="H2639" s="17" t="s">
        <v>160</v>
      </c>
      <c r="I2639" s="2" t="s">
        <v>160</v>
      </c>
      <c r="J2639" s="1">
        <v>0.67114093959700005</v>
      </c>
      <c r="K2639" s="1">
        <v>1.342281879195</v>
      </c>
      <c r="L2639" s="1">
        <v>7.3825503355700004</v>
      </c>
      <c r="M2639" s="1">
        <v>14.765100671141001</v>
      </c>
      <c r="N2639" s="1">
        <v>59.060402684564004</v>
      </c>
      <c r="O2639" s="1">
        <v>16.107382550335998</v>
      </c>
      <c r="P2639" s="1">
        <v>0.67114093959700005</v>
      </c>
      <c r="Q2639" s="8">
        <v>83.221476510067006</v>
      </c>
    </row>
    <row r="2640" spans="4:17" x14ac:dyDescent="0.2">
      <c r="D2640" s="59"/>
      <c r="E2640" s="5" t="s">
        <v>114</v>
      </c>
      <c r="F2640" s="51" t="s">
        <v>623</v>
      </c>
      <c r="G2640" s="4">
        <v>530</v>
      </c>
      <c r="H2640" s="10">
        <v>0.37735849056600002</v>
      </c>
      <c r="I2640" s="1">
        <v>0.37735849056600002</v>
      </c>
      <c r="J2640" s="1">
        <v>0.75471698113200003</v>
      </c>
      <c r="K2640" s="1">
        <v>1.5094339622640001</v>
      </c>
      <c r="L2640" s="1">
        <v>10.377358490565999</v>
      </c>
      <c r="M2640" s="1">
        <v>14.150943396225999</v>
      </c>
      <c r="N2640" s="1">
        <v>59.245283018868001</v>
      </c>
      <c r="O2640" s="1">
        <v>12.452830188679</v>
      </c>
      <c r="P2640" s="1">
        <v>0.75471698113200003</v>
      </c>
      <c r="Q2640" s="8">
        <v>86.792452830189006</v>
      </c>
    </row>
    <row r="2641" spans="4:17" x14ac:dyDescent="0.2">
      <c r="D2641" s="59"/>
      <c r="E2641" s="5" t="s">
        <v>115</v>
      </c>
      <c r="F2641" s="51" t="s">
        <v>623</v>
      </c>
      <c r="G2641" s="4">
        <v>225</v>
      </c>
      <c r="H2641" s="17" t="s">
        <v>160</v>
      </c>
      <c r="I2641" s="2" t="s">
        <v>160</v>
      </c>
      <c r="J2641" s="1">
        <v>0.444444444444</v>
      </c>
      <c r="K2641" s="1">
        <v>0.88888888888899997</v>
      </c>
      <c r="L2641" s="1">
        <v>6.666666666667</v>
      </c>
      <c r="M2641" s="1">
        <v>15.111111111111001</v>
      </c>
      <c r="N2641" s="1">
        <v>60.444444444444002</v>
      </c>
      <c r="O2641" s="1">
        <v>16</v>
      </c>
      <c r="P2641" s="1">
        <v>0.444444444444</v>
      </c>
      <c r="Q2641" s="8">
        <v>83.555555555555998</v>
      </c>
    </row>
    <row r="2642" spans="4:17" x14ac:dyDescent="0.2">
      <c r="D2642" s="59"/>
      <c r="E2642" s="5" t="s">
        <v>116</v>
      </c>
      <c r="F2642" s="51" t="s">
        <v>623</v>
      </c>
      <c r="G2642" s="4">
        <v>467</v>
      </c>
      <c r="H2642" s="10">
        <v>0.428265524625</v>
      </c>
      <c r="I2642" s="2" t="s">
        <v>160</v>
      </c>
      <c r="J2642" s="1">
        <v>0.428265524625</v>
      </c>
      <c r="K2642" s="1">
        <v>1.9271948608139999</v>
      </c>
      <c r="L2642" s="1">
        <v>8.5653104925050005</v>
      </c>
      <c r="M2642" s="1">
        <v>15.203426124197</v>
      </c>
      <c r="N2642" s="1">
        <v>61.241970021413003</v>
      </c>
      <c r="O2642" s="1">
        <v>11.34903640257</v>
      </c>
      <c r="P2642" s="1">
        <v>0.85653104925099999</v>
      </c>
      <c r="Q2642" s="8">
        <v>87.794432548179998</v>
      </c>
    </row>
    <row r="2643" spans="4:17" ht="26" x14ac:dyDescent="0.2">
      <c r="D2643" s="59"/>
      <c r="E2643" s="5" t="s">
        <v>117</v>
      </c>
      <c r="F2643" s="51" t="s">
        <v>623</v>
      </c>
      <c r="G2643" s="4">
        <v>732</v>
      </c>
      <c r="H2643" s="10">
        <v>0.81967213114799997</v>
      </c>
      <c r="I2643" s="1">
        <v>0.54644808743200002</v>
      </c>
      <c r="J2643" s="1">
        <v>0.81967213114799997</v>
      </c>
      <c r="K2643" s="1">
        <v>2.5956284153009999</v>
      </c>
      <c r="L2643" s="1">
        <v>10.792349726775999</v>
      </c>
      <c r="M2643" s="1">
        <v>15.027322404372001</v>
      </c>
      <c r="N2643" s="1">
        <v>56.284153005463999</v>
      </c>
      <c r="O2643" s="1">
        <v>12.431693989071</v>
      </c>
      <c r="P2643" s="1">
        <v>0.68306010929000005</v>
      </c>
      <c r="Q2643" s="8">
        <v>86.885245901638996</v>
      </c>
    </row>
    <row r="2644" spans="4:17" ht="26" x14ac:dyDescent="0.2">
      <c r="D2644" s="59"/>
      <c r="E2644" s="5" t="s">
        <v>118</v>
      </c>
      <c r="F2644" s="51" t="s">
        <v>623</v>
      </c>
      <c r="G2644" s="4">
        <v>662</v>
      </c>
      <c r="H2644" s="10">
        <v>0.60422960725099994</v>
      </c>
      <c r="I2644" s="1">
        <v>0.45317220543800002</v>
      </c>
      <c r="J2644" s="1">
        <v>0.75528700906299995</v>
      </c>
      <c r="K2644" s="1">
        <v>1.9637462235650001</v>
      </c>
      <c r="L2644" s="1">
        <v>10.12084592145</v>
      </c>
      <c r="M2644" s="1">
        <v>14.954682779456</v>
      </c>
      <c r="N2644" s="1">
        <v>57.099697885196001</v>
      </c>
      <c r="O2644" s="1">
        <v>13.141993957704001</v>
      </c>
      <c r="P2644" s="1">
        <v>0.90634441087600004</v>
      </c>
      <c r="Q2644" s="8">
        <v>85.951661631419995</v>
      </c>
    </row>
    <row r="2645" spans="4:17" ht="26" x14ac:dyDescent="0.2">
      <c r="D2645" s="59"/>
      <c r="E2645" s="5" t="s">
        <v>119</v>
      </c>
      <c r="F2645" s="51" t="s">
        <v>623</v>
      </c>
      <c r="G2645" s="4">
        <v>471</v>
      </c>
      <c r="H2645" s="10">
        <v>0.84925690021199995</v>
      </c>
      <c r="I2645" s="1">
        <v>0.42462845010599998</v>
      </c>
      <c r="J2645" s="1">
        <v>1.061571125265</v>
      </c>
      <c r="K2645" s="1">
        <v>1.698513800425</v>
      </c>
      <c r="L2645" s="1">
        <v>10.828025477707</v>
      </c>
      <c r="M2645" s="1">
        <v>17.622080679406</v>
      </c>
      <c r="N2645" s="1">
        <v>52.441613588110002</v>
      </c>
      <c r="O2645" s="1">
        <v>15.074309978769</v>
      </c>
      <c r="P2645" s="2" t="s">
        <v>160</v>
      </c>
      <c r="Q2645" s="8">
        <v>84.925690021231006</v>
      </c>
    </row>
    <row r="2646" spans="4:17" ht="26" x14ac:dyDescent="0.2">
      <c r="D2646" s="59"/>
      <c r="E2646" s="5" t="s">
        <v>120</v>
      </c>
      <c r="F2646" s="51" t="s">
        <v>623</v>
      </c>
      <c r="G2646" s="4">
        <v>165</v>
      </c>
      <c r="H2646" s="10">
        <v>0.60606060606099998</v>
      </c>
      <c r="I2646" s="2" t="s">
        <v>160</v>
      </c>
      <c r="J2646" s="1">
        <v>0.60606060606099998</v>
      </c>
      <c r="K2646" s="1">
        <v>1.2121212121210001</v>
      </c>
      <c r="L2646" s="1">
        <v>8.4848484848479995</v>
      </c>
      <c r="M2646" s="1">
        <v>12.727272727273</v>
      </c>
      <c r="N2646" s="1">
        <v>63.030303030303003</v>
      </c>
      <c r="O2646" s="1">
        <v>13.333333333333</v>
      </c>
      <c r="P2646" s="2" t="s">
        <v>160</v>
      </c>
      <c r="Q2646" s="8">
        <v>86.666666666666998</v>
      </c>
    </row>
    <row r="2647" spans="4:17" x14ac:dyDescent="0.2">
      <c r="D2647" s="59"/>
      <c r="E2647" s="5" t="s">
        <v>121</v>
      </c>
      <c r="F2647" s="51" t="s">
        <v>623</v>
      </c>
      <c r="G2647" s="4">
        <v>553</v>
      </c>
      <c r="H2647" s="10">
        <v>0.361663652803</v>
      </c>
      <c r="I2647" s="1">
        <v>0.361663652803</v>
      </c>
      <c r="J2647" s="1">
        <v>0.54249547920399999</v>
      </c>
      <c r="K2647" s="1">
        <v>1.989150090416</v>
      </c>
      <c r="L2647" s="1">
        <v>8.6799276672690002</v>
      </c>
      <c r="M2647" s="1">
        <v>13.924050632910999</v>
      </c>
      <c r="N2647" s="1">
        <v>59.674502712477</v>
      </c>
      <c r="O2647" s="1">
        <v>13.743218806510001</v>
      </c>
      <c r="P2647" s="1">
        <v>0.723327305606</v>
      </c>
      <c r="Q2647" s="8">
        <v>85.533453887883994</v>
      </c>
    </row>
    <row r="2648" spans="4:17" x14ac:dyDescent="0.2">
      <c r="D2648" s="59"/>
      <c r="E2648" s="5" t="s">
        <v>122</v>
      </c>
      <c r="F2648" s="51" t="s">
        <v>623</v>
      </c>
      <c r="G2648" s="4">
        <v>471</v>
      </c>
      <c r="H2648" s="10">
        <v>0.21231422505299999</v>
      </c>
      <c r="I2648" s="1">
        <v>0.21231422505299999</v>
      </c>
      <c r="J2648" s="1">
        <v>0.84925690021199995</v>
      </c>
      <c r="K2648" s="1">
        <v>2.123142250531</v>
      </c>
      <c r="L2648" s="1">
        <v>8.7048832271759995</v>
      </c>
      <c r="M2648" s="1">
        <v>13.588110403397</v>
      </c>
      <c r="N2648" s="1">
        <v>62.632696390657998</v>
      </c>
      <c r="O2648" s="1">
        <v>11.040339702760001</v>
      </c>
      <c r="P2648" s="1">
        <v>0.63694267515900005</v>
      </c>
      <c r="Q2648" s="8">
        <v>88.322717622081001</v>
      </c>
    </row>
    <row r="2649" spans="4:17" x14ac:dyDescent="0.2">
      <c r="D2649" s="59"/>
      <c r="E2649" s="5" t="s">
        <v>123</v>
      </c>
      <c r="F2649" s="51" t="s">
        <v>623</v>
      </c>
      <c r="G2649" s="4">
        <v>275</v>
      </c>
      <c r="H2649" s="10">
        <v>0.36363636363599999</v>
      </c>
      <c r="I2649" s="1">
        <v>0.36363636363599999</v>
      </c>
      <c r="J2649" s="1">
        <v>0.72727272727299996</v>
      </c>
      <c r="K2649" s="1">
        <v>2.181818181818</v>
      </c>
      <c r="L2649" s="1">
        <v>9.8181818181819995</v>
      </c>
      <c r="M2649" s="1">
        <v>11.636363636364001</v>
      </c>
      <c r="N2649" s="1">
        <v>60</v>
      </c>
      <c r="O2649" s="1">
        <v>14.545454545455</v>
      </c>
      <c r="P2649" s="1">
        <v>0.36363636363599999</v>
      </c>
      <c r="Q2649" s="8">
        <v>85.090909090908994</v>
      </c>
    </row>
    <row r="2650" spans="4:17" x14ac:dyDescent="0.2">
      <c r="D2650" s="59"/>
      <c r="E2650" s="5" t="s">
        <v>124</v>
      </c>
      <c r="F2650" s="51" t="s">
        <v>623</v>
      </c>
      <c r="G2650" s="4">
        <v>647</v>
      </c>
      <c r="H2650" s="10">
        <v>0.61823802163800001</v>
      </c>
      <c r="I2650" s="1">
        <v>0.46367851622900003</v>
      </c>
      <c r="J2650" s="1">
        <v>0.77279752704799998</v>
      </c>
      <c r="K2650" s="1">
        <v>1.854714064915</v>
      </c>
      <c r="L2650" s="1">
        <v>10.355486862442</v>
      </c>
      <c r="M2650" s="1">
        <v>14.683153013909999</v>
      </c>
      <c r="N2650" s="1">
        <v>56.568778979907002</v>
      </c>
      <c r="O2650" s="1">
        <v>13.755795981453</v>
      </c>
      <c r="P2650" s="1">
        <v>0.92735703245699996</v>
      </c>
      <c r="Q2650" s="8">
        <v>85.316846986089999</v>
      </c>
    </row>
    <row r="2651" spans="4:17" x14ac:dyDescent="0.2">
      <c r="D2651" s="59"/>
      <c r="E2651" s="5" t="s">
        <v>125</v>
      </c>
      <c r="F2651" s="51" t="s">
        <v>623</v>
      </c>
      <c r="G2651" s="4">
        <v>249</v>
      </c>
      <c r="H2651" s="10">
        <v>0.80321285140599996</v>
      </c>
      <c r="I2651" s="1">
        <v>1.204819277108</v>
      </c>
      <c r="J2651" s="1">
        <v>1.204819277108</v>
      </c>
      <c r="K2651" s="1">
        <v>1.6064257028110001</v>
      </c>
      <c r="L2651" s="1">
        <v>8.4337349397590007</v>
      </c>
      <c r="M2651" s="1">
        <v>11.646586345382</v>
      </c>
      <c r="N2651" s="1">
        <v>60.642570281124001</v>
      </c>
      <c r="O2651" s="1">
        <v>14.056224899598</v>
      </c>
      <c r="P2651" s="1">
        <v>0.40160642570299998</v>
      </c>
      <c r="Q2651" s="8">
        <v>85.542168674698999</v>
      </c>
    </row>
    <row r="2652" spans="4:17" x14ac:dyDescent="0.2">
      <c r="D2652" s="59"/>
      <c r="E2652" s="5" t="s">
        <v>126</v>
      </c>
      <c r="F2652" s="51" t="s">
        <v>623</v>
      </c>
      <c r="G2652" s="4">
        <v>279</v>
      </c>
      <c r="H2652" s="10">
        <v>0.71684587813599998</v>
      </c>
      <c r="I2652" s="1">
        <v>0.71684587813599998</v>
      </c>
      <c r="J2652" s="1">
        <v>0.35842293906799999</v>
      </c>
      <c r="K2652" s="1">
        <v>2.5089605734770002</v>
      </c>
      <c r="L2652" s="1">
        <v>8.9605734767030008</v>
      </c>
      <c r="M2652" s="1">
        <v>15.770609318996</v>
      </c>
      <c r="N2652" s="1">
        <v>58.064516129032</v>
      </c>
      <c r="O2652" s="1">
        <v>12.544802867384</v>
      </c>
      <c r="P2652" s="1">
        <v>0.35842293906799999</v>
      </c>
      <c r="Q2652" s="8">
        <v>87.096774193548001</v>
      </c>
    </row>
    <row r="2653" spans="4:17" ht="26" x14ac:dyDescent="0.2">
      <c r="D2653" s="59"/>
      <c r="E2653" s="5" t="s">
        <v>127</v>
      </c>
      <c r="F2653" s="51" t="s">
        <v>623</v>
      </c>
      <c r="G2653" s="4">
        <v>195</v>
      </c>
      <c r="H2653" s="10">
        <v>1.538461538462</v>
      </c>
      <c r="I2653" s="1">
        <v>0.51282051282100005</v>
      </c>
      <c r="J2653" s="1">
        <v>2.051282051282</v>
      </c>
      <c r="K2653" s="1">
        <v>1.538461538462</v>
      </c>
      <c r="L2653" s="1">
        <v>13.333333333333</v>
      </c>
      <c r="M2653" s="1">
        <v>11.794871794872</v>
      </c>
      <c r="N2653" s="1">
        <v>55.897435897435997</v>
      </c>
      <c r="O2653" s="1">
        <v>12.307692307691999</v>
      </c>
      <c r="P2653" s="1">
        <v>1.025641025641</v>
      </c>
      <c r="Q2653" s="8">
        <v>86.666666666666998</v>
      </c>
    </row>
    <row r="2654" spans="4:17" x14ac:dyDescent="0.2">
      <c r="D2654" s="59"/>
      <c r="E2654" s="5" t="s">
        <v>36</v>
      </c>
      <c r="F2654" s="51" t="s">
        <v>624</v>
      </c>
      <c r="G2654" s="4">
        <v>24</v>
      </c>
      <c r="H2654" s="17" t="s">
        <v>160</v>
      </c>
      <c r="I2654" s="2" t="s">
        <v>160</v>
      </c>
      <c r="J2654" s="2" t="s">
        <v>160</v>
      </c>
      <c r="K2654" s="1">
        <v>8.333333333333</v>
      </c>
      <c r="L2654" s="1">
        <v>12.5</v>
      </c>
      <c r="M2654" s="1">
        <v>8.333333333333</v>
      </c>
      <c r="N2654" s="1">
        <v>45.833333333333002</v>
      </c>
      <c r="O2654" s="1">
        <v>20.833333333333002</v>
      </c>
      <c r="P2654" s="1">
        <v>4.166666666667</v>
      </c>
      <c r="Q2654" s="8">
        <v>75</v>
      </c>
    </row>
    <row r="2655" spans="4:17" x14ac:dyDescent="0.2">
      <c r="D2655" s="59"/>
      <c r="E2655" s="5" t="s">
        <v>128</v>
      </c>
      <c r="F2655" s="51" t="s">
        <v>624</v>
      </c>
      <c r="G2655" s="4">
        <v>14</v>
      </c>
      <c r="H2655" s="17" t="s">
        <v>160</v>
      </c>
      <c r="I2655" s="2" t="s">
        <v>160</v>
      </c>
      <c r="J2655" s="2" t="s">
        <v>160</v>
      </c>
      <c r="K2655" s="2" t="s">
        <v>160</v>
      </c>
      <c r="L2655" s="1">
        <v>14.285714285714</v>
      </c>
      <c r="M2655" s="1">
        <v>7.1428571428570002</v>
      </c>
      <c r="N2655" s="1">
        <v>50</v>
      </c>
      <c r="O2655" s="1">
        <v>21.428571428571001</v>
      </c>
      <c r="P2655" s="1">
        <v>7.1428571428570002</v>
      </c>
      <c r="Q2655" s="8">
        <v>71.428571428571004</v>
      </c>
    </row>
    <row r="2656" spans="4:17" x14ac:dyDescent="0.2">
      <c r="D2656" s="59"/>
      <c r="E2656" s="5" t="s">
        <v>23</v>
      </c>
      <c r="F2656" s="51" t="s">
        <v>624</v>
      </c>
      <c r="G2656" s="4">
        <v>4</v>
      </c>
      <c r="H2656" s="17" t="s">
        <v>160</v>
      </c>
      <c r="I2656" s="2" t="s">
        <v>160</v>
      </c>
      <c r="J2656" s="2" t="s">
        <v>160</v>
      </c>
      <c r="K2656" s="2" t="s">
        <v>160</v>
      </c>
      <c r="L2656" s="1">
        <v>25</v>
      </c>
      <c r="M2656" s="1">
        <v>50</v>
      </c>
      <c r="N2656" s="2" t="s">
        <v>160</v>
      </c>
      <c r="O2656" s="2" t="s">
        <v>160</v>
      </c>
      <c r="P2656" s="1">
        <v>25</v>
      </c>
      <c r="Q2656" s="8">
        <v>75</v>
      </c>
    </row>
    <row r="2657" spans="4:17" x14ac:dyDescent="0.2">
      <c r="D2657" s="58" t="s">
        <v>129</v>
      </c>
      <c r="E2657" s="7" t="s">
        <v>130</v>
      </c>
      <c r="F2657" s="50" t="s">
        <v>623</v>
      </c>
      <c r="G2657" s="6">
        <v>544</v>
      </c>
      <c r="H2657" s="14">
        <v>0.73529411764700003</v>
      </c>
      <c r="I2657" s="3">
        <v>0.183823529412</v>
      </c>
      <c r="J2657" s="3">
        <v>0.36764705882400001</v>
      </c>
      <c r="K2657" s="3">
        <v>0.91911764705900001</v>
      </c>
      <c r="L2657" s="3">
        <v>5.3308823529409999</v>
      </c>
      <c r="M2657" s="3">
        <v>13.602941176471001</v>
      </c>
      <c r="N2657" s="3">
        <v>61.397058823529001</v>
      </c>
      <c r="O2657" s="3">
        <v>16.544117647059</v>
      </c>
      <c r="P2657" s="3">
        <v>0.91911764705900001</v>
      </c>
      <c r="Q2657" s="13">
        <v>82.536764705882007</v>
      </c>
    </row>
    <row r="2658" spans="4:17" x14ac:dyDescent="0.2">
      <c r="D2658" s="59"/>
      <c r="E2658" s="5" t="s">
        <v>131</v>
      </c>
      <c r="F2658" s="51" t="s">
        <v>623</v>
      </c>
      <c r="G2658" s="4">
        <v>411</v>
      </c>
      <c r="H2658" s="10">
        <v>0.48661800486599999</v>
      </c>
      <c r="I2658" s="1">
        <v>0.48661800486599999</v>
      </c>
      <c r="J2658" s="1">
        <v>0.97323600973199997</v>
      </c>
      <c r="K2658" s="1">
        <v>2.9197080291969999</v>
      </c>
      <c r="L2658" s="1">
        <v>14.355231143552</v>
      </c>
      <c r="M2658" s="1">
        <v>18.491484184914999</v>
      </c>
      <c r="N2658" s="1">
        <v>49.391727493917003</v>
      </c>
      <c r="O2658" s="1">
        <v>11.922141119220999</v>
      </c>
      <c r="P2658" s="1">
        <v>0.97323600973199997</v>
      </c>
      <c r="Q2658" s="8">
        <v>87.104622871046004</v>
      </c>
    </row>
    <row r="2659" spans="4:17" x14ac:dyDescent="0.2">
      <c r="D2659" s="59"/>
      <c r="E2659" s="5" t="s">
        <v>132</v>
      </c>
      <c r="F2659" s="51" t="s">
        <v>623</v>
      </c>
      <c r="G2659" s="4">
        <v>65</v>
      </c>
      <c r="H2659" s="10">
        <v>1.538461538462</v>
      </c>
      <c r="I2659" s="2" t="s">
        <v>160</v>
      </c>
      <c r="J2659" s="1">
        <v>7.6923076923079998</v>
      </c>
      <c r="K2659" s="1">
        <v>6.1538461538459996</v>
      </c>
      <c r="L2659" s="1">
        <v>26.153846153846001</v>
      </c>
      <c r="M2659" s="1">
        <v>7.6923076923079998</v>
      </c>
      <c r="N2659" s="1">
        <v>43.076923076923002</v>
      </c>
      <c r="O2659" s="1">
        <v>6.1538461538459996</v>
      </c>
      <c r="P2659" s="1">
        <v>1.538461538462</v>
      </c>
      <c r="Q2659" s="8">
        <v>92.307692307691994</v>
      </c>
    </row>
    <row r="2660" spans="4:17" x14ac:dyDescent="0.2">
      <c r="D2660" s="59"/>
      <c r="E2660" s="5" t="s">
        <v>133</v>
      </c>
      <c r="F2660" s="51" t="s">
        <v>624</v>
      </c>
      <c r="G2660" s="4">
        <v>21</v>
      </c>
      <c r="H2660" s="17" t="s">
        <v>160</v>
      </c>
      <c r="I2660" s="1">
        <v>4.7619047619049999</v>
      </c>
      <c r="J2660" s="2" t="s">
        <v>160</v>
      </c>
      <c r="K2660" s="1">
        <v>19.047619047619001</v>
      </c>
      <c r="L2660" s="1">
        <v>19.047619047619001</v>
      </c>
      <c r="M2660" s="1">
        <v>14.285714285714</v>
      </c>
      <c r="N2660" s="1">
        <v>28.571428571428999</v>
      </c>
      <c r="O2660" s="1">
        <v>14.285714285714</v>
      </c>
      <c r="P2660" s="2" t="s">
        <v>160</v>
      </c>
      <c r="Q2660" s="8">
        <v>85.714285714286007</v>
      </c>
    </row>
    <row r="2661" spans="4:17" x14ac:dyDescent="0.2">
      <c r="D2661" s="59"/>
      <c r="E2661" s="5" t="s">
        <v>23</v>
      </c>
      <c r="F2661" s="51" t="s">
        <v>624</v>
      </c>
      <c r="G2661" s="4">
        <v>2</v>
      </c>
      <c r="H2661" s="17" t="s">
        <v>160</v>
      </c>
      <c r="I2661" s="2" t="s">
        <v>160</v>
      </c>
      <c r="J2661" s="2" t="s">
        <v>160</v>
      </c>
      <c r="K2661" s="2" t="s">
        <v>160</v>
      </c>
      <c r="L2661" s="2" t="s">
        <v>160</v>
      </c>
      <c r="M2661" s="1">
        <v>50</v>
      </c>
      <c r="N2661" s="1">
        <v>50</v>
      </c>
      <c r="O2661" s="2" t="s">
        <v>160</v>
      </c>
      <c r="P2661" s="2" t="s">
        <v>160</v>
      </c>
      <c r="Q2661" s="8">
        <v>100</v>
      </c>
    </row>
    <row r="2662" spans="4:17" x14ac:dyDescent="0.2">
      <c r="D2662" s="59"/>
      <c r="E2662" s="5" t="s">
        <v>134</v>
      </c>
      <c r="F2662" s="51" t="s">
        <v>623</v>
      </c>
      <c r="G2662" s="4">
        <v>955</v>
      </c>
      <c r="H2662" s="10">
        <v>0.628272251309</v>
      </c>
      <c r="I2662" s="1">
        <v>0.31413612565400001</v>
      </c>
      <c r="J2662" s="1">
        <v>0.628272251309</v>
      </c>
      <c r="K2662" s="1">
        <v>1.7801047120419999</v>
      </c>
      <c r="L2662" s="1">
        <v>9.2146596858639995</v>
      </c>
      <c r="M2662" s="1">
        <v>15.706806282723001</v>
      </c>
      <c r="N2662" s="1">
        <v>56.230366492146999</v>
      </c>
      <c r="O2662" s="1">
        <v>14.55497382199</v>
      </c>
      <c r="P2662" s="1">
        <v>0.94240837696299995</v>
      </c>
      <c r="Q2662" s="8">
        <v>84.502617801046995</v>
      </c>
    </row>
    <row r="2663" spans="4:17" x14ac:dyDescent="0.2">
      <c r="D2663" s="59"/>
      <c r="E2663" s="5" t="s">
        <v>135</v>
      </c>
      <c r="F2663" s="51" t="s">
        <v>623</v>
      </c>
      <c r="G2663" s="4">
        <v>86</v>
      </c>
      <c r="H2663" s="10">
        <v>1.1627906976739999</v>
      </c>
      <c r="I2663" s="1">
        <v>1.1627906976739999</v>
      </c>
      <c r="J2663" s="1">
        <v>5.8139534883720003</v>
      </c>
      <c r="K2663" s="1">
        <v>9.3023255813949994</v>
      </c>
      <c r="L2663" s="1">
        <v>24.418604651163001</v>
      </c>
      <c r="M2663" s="1">
        <v>9.3023255813949994</v>
      </c>
      <c r="N2663" s="1">
        <v>39.534883720929997</v>
      </c>
      <c r="O2663" s="1">
        <v>8.1395348837209998</v>
      </c>
      <c r="P2663" s="1">
        <v>1.1627906976739999</v>
      </c>
      <c r="Q2663" s="8">
        <v>90.697674418605004</v>
      </c>
    </row>
    <row r="2664" spans="4:17" x14ac:dyDescent="0.2">
      <c r="D2664" s="58" t="s">
        <v>136</v>
      </c>
      <c r="E2664" s="7" t="s">
        <v>137</v>
      </c>
      <c r="F2664" s="50" t="s">
        <v>623</v>
      </c>
      <c r="G2664" s="6">
        <v>421</v>
      </c>
      <c r="H2664" s="14">
        <v>0.475059382423</v>
      </c>
      <c r="I2664" s="3">
        <v>0.475059382423</v>
      </c>
      <c r="J2664" s="3">
        <v>1.4251781472680001</v>
      </c>
      <c r="K2664" s="3">
        <v>2.8503562945369998</v>
      </c>
      <c r="L2664" s="3">
        <v>15.914489311163999</v>
      </c>
      <c r="M2664" s="3">
        <v>20.190023752969001</v>
      </c>
      <c r="N2664" s="3">
        <v>48.931116389548997</v>
      </c>
      <c r="O2664" s="3">
        <v>9.263657957245</v>
      </c>
      <c r="P2664" s="3">
        <v>0.475059382423</v>
      </c>
      <c r="Q2664" s="13">
        <v>90.261282660332995</v>
      </c>
    </row>
    <row r="2665" spans="4:17" x14ac:dyDescent="0.2">
      <c r="D2665" s="59"/>
      <c r="E2665" s="5" t="s">
        <v>138</v>
      </c>
      <c r="F2665" s="51" t="s">
        <v>623</v>
      </c>
      <c r="G2665" s="4">
        <v>362</v>
      </c>
      <c r="H2665" s="10">
        <v>0.82872928176799998</v>
      </c>
      <c r="I2665" s="1">
        <v>0.276243093923</v>
      </c>
      <c r="J2665" s="1">
        <v>1.1049723756909999</v>
      </c>
      <c r="K2665" s="1">
        <v>1.657458563536</v>
      </c>
      <c r="L2665" s="1">
        <v>6.9060773480659998</v>
      </c>
      <c r="M2665" s="1">
        <v>13.53591160221</v>
      </c>
      <c r="N2665" s="1">
        <v>58.287292817679997</v>
      </c>
      <c r="O2665" s="1">
        <v>16.574585635359</v>
      </c>
      <c r="P2665" s="1">
        <v>0.82872928176799998</v>
      </c>
      <c r="Q2665" s="8">
        <v>82.596685082872995</v>
      </c>
    </row>
    <row r="2666" spans="4:17" x14ac:dyDescent="0.2">
      <c r="D2666" s="59"/>
      <c r="E2666" s="5" t="s">
        <v>139</v>
      </c>
      <c r="F2666" s="51" t="s">
        <v>623</v>
      </c>
      <c r="G2666" s="4">
        <v>175</v>
      </c>
      <c r="H2666" s="10">
        <v>1.142857142857</v>
      </c>
      <c r="I2666" s="1">
        <v>0.57142857142900005</v>
      </c>
      <c r="J2666" s="1">
        <v>0.57142857142900005</v>
      </c>
      <c r="K2666" s="1">
        <v>0.57142857142900005</v>
      </c>
      <c r="L2666" s="1">
        <v>5.7142857142860004</v>
      </c>
      <c r="M2666" s="1">
        <v>9.7142857142859995</v>
      </c>
      <c r="N2666" s="1">
        <v>66.285714285713993</v>
      </c>
      <c r="O2666" s="1">
        <v>14.857142857143</v>
      </c>
      <c r="P2666" s="1">
        <v>0.57142857142900005</v>
      </c>
      <c r="Q2666" s="8">
        <v>84.571428571428996</v>
      </c>
    </row>
    <row r="2667" spans="4:17" x14ac:dyDescent="0.2">
      <c r="D2667" s="59"/>
      <c r="E2667" s="5" t="s">
        <v>128</v>
      </c>
      <c r="F2667" s="51" t="s">
        <v>623</v>
      </c>
      <c r="G2667" s="4">
        <v>60</v>
      </c>
      <c r="H2667" s="17" t="s">
        <v>160</v>
      </c>
      <c r="I2667" s="2" t="s">
        <v>160</v>
      </c>
      <c r="J2667" s="2" t="s">
        <v>160</v>
      </c>
      <c r="K2667" s="1">
        <v>6.666666666667</v>
      </c>
      <c r="L2667" s="1">
        <v>11.666666666667</v>
      </c>
      <c r="M2667" s="1">
        <v>11.666666666667</v>
      </c>
      <c r="N2667" s="1">
        <v>33.333333333333002</v>
      </c>
      <c r="O2667" s="1">
        <v>31.666666666666998</v>
      </c>
      <c r="P2667" s="1">
        <v>5</v>
      </c>
      <c r="Q2667" s="8">
        <v>63.333333333333002</v>
      </c>
    </row>
    <row r="2668" spans="4:17" x14ac:dyDescent="0.2">
      <c r="D2668" s="59"/>
      <c r="E2668" s="5" t="s">
        <v>23</v>
      </c>
      <c r="F2668" s="51" t="s">
        <v>624</v>
      </c>
      <c r="G2668" s="4">
        <v>25</v>
      </c>
      <c r="H2668" s="17" t="s">
        <v>160</v>
      </c>
      <c r="I2668" s="2" t="s">
        <v>160</v>
      </c>
      <c r="J2668" s="2" t="s">
        <v>160</v>
      </c>
      <c r="K2668" s="1">
        <v>8</v>
      </c>
      <c r="L2668" s="2" t="s">
        <v>160</v>
      </c>
      <c r="M2668" s="1">
        <v>4</v>
      </c>
      <c r="N2668" s="1">
        <v>76</v>
      </c>
      <c r="O2668" s="1">
        <v>8</v>
      </c>
      <c r="P2668" s="1">
        <v>4</v>
      </c>
      <c r="Q2668" s="8">
        <v>88</v>
      </c>
    </row>
    <row r="2669" spans="4:17" ht="26" x14ac:dyDescent="0.2">
      <c r="D2669" s="58" t="s">
        <v>140</v>
      </c>
      <c r="E2669" s="7" t="s">
        <v>141</v>
      </c>
      <c r="F2669" s="50" t="s">
        <v>624</v>
      </c>
      <c r="G2669" s="6">
        <v>12</v>
      </c>
      <c r="H2669" s="32" t="s">
        <v>160</v>
      </c>
      <c r="I2669" s="9" t="s">
        <v>160</v>
      </c>
      <c r="J2669" s="9" t="s">
        <v>160</v>
      </c>
      <c r="K2669" s="9" t="s">
        <v>160</v>
      </c>
      <c r="L2669" s="9" t="s">
        <v>160</v>
      </c>
      <c r="M2669" s="3">
        <v>16.666666666666998</v>
      </c>
      <c r="N2669" s="3">
        <v>75</v>
      </c>
      <c r="O2669" s="3">
        <v>8.333333333333</v>
      </c>
      <c r="P2669" s="9" t="s">
        <v>160</v>
      </c>
      <c r="Q2669" s="13">
        <v>91.666666666666998</v>
      </c>
    </row>
    <row r="2670" spans="4:17" ht="26" x14ac:dyDescent="0.2">
      <c r="D2670" s="59"/>
      <c r="E2670" s="5" t="s">
        <v>142</v>
      </c>
      <c r="F2670" s="51" t="s">
        <v>623</v>
      </c>
      <c r="G2670" s="4">
        <v>87</v>
      </c>
      <c r="H2670" s="17" t="s">
        <v>160</v>
      </c>
      <c r="I2670" s="2" t="s">
        <v>160</v>
      </c>
      <c r="J2670" s="2" t="s">
        <v>160</v>
      </c>
      <c r="K2670" s="1">
        <v>1.149425287356</v>
      </c>
      <c r="L2670" s="1">
        <v>5.7471264367819996</v>
      </c>
      <c r="M2670" s="1">
        <v>13.793103448276</v>
      </c>
      <c r="N2670" s="1">
        <v>65.517241379309993</v>
      </c>
      <c r="O2670" s="1">
        <v>13.793103448276</v>
      </c>
      <c r="P2670" s="2" t="s">
        <v>160</v>
      </c>
      <c r="Q2670" s="8">
        <v>86.206896551724</v>
      </c>
    </row>
    <row r="2671" spans="4:17" ht="26" x14ac:dyDescent="0.2">
      <c r="D2671" s="59"/>
      <c r="E2671" s="5" t="s">
        <v>143</v>
      </c>
      <c r="F2671" s="51" t="s">
        <v>623</v>
      </c>
      <c r="G2671" s="4">
        <v>67</v>
      </c>
      <c r="H2671" s="17" t="s">
        <v>160</v>
      </c>
      <c r="I2671" s="2" t="s">
        <v>160</v>
      </c>
      <c r="J2671" s="2" t="s">
        <v>160</v>
      </c>
      <c r="K2671" s="1">
        <v>2.985074626866</v>
      </c>
      <c r="L2671" s="1">
        <v>13.432835820896001</v>
      </c>
      <c r="M2671" s="1">
        <v>23.880597014925002</v>
      </c>
      <c r="N2671" s="1">
        <v>50.746268656715998</v>
      </c>
      <c r="O2671" s="1">
        <v>8.9552238805969999</v>
      </c>
      <c r="P2671" s="2" t="s">
        <v>160</v>
      </c>
      <c r="Q2671" s="8">
        <v>91.044776119402997</v>
      </c>
    </row>
    <row r="2672" spans="4:17" ht="26" x14ac:dyDescent="0.2">
      <c r="D2672" s="59"/>
      <c r="E2672" s="5" t="s">
        <v>144</v>
      </c>
      <c r="F2672" s="51" t="s">
        <v>623</v>
      </c>
      <c r="G2672" s="4">
        <v>78</v>
      </c>
      <c r="H2672" s="17" t="s">
        <v>160</v>
      </c>
      <c r="I2672" s="2" t="s">
        <v>160</v>
      </c>
      <c r="J2672" s="1">
        <v>1.2820512820509999</v>
      </c>
      <c r="K2672" s="2" t="s">
        <v>160</v>
      </c>
      <c r="L2672" s="1">
        <v>5.1282051282049999</v>
      </c>
      <c r="M2672" s="1">
        <v>11.538461538462</v>
      </c>
      <c r="N2672" s="1">
        <v>66.666666666666998</v>
      </c>
      <c r="O2672" s="1">
        <v>15.384615384615</v>
      </c>
      <c r="P2672" s="2" t="s">
        <v>160</v>
      </c>
      <c r="Q2672" s="8">
        <v>84.615384615384997</v>
      </c>
    </row>
    <row r="2673" spans="4:17" ht="26" x14ac:dyDescent="0.2">
      <c r="D2673" s="59"/>
      <c r="E2673" s="5" t="s">
        <v>145</v>
      </c>
      <c r="F2673" s="51" t="s">
        <v>623</v>
      </c>
      <c r="G2673" s="4">
        <v>735</v>
      </c>
      <c r="H2673" s="10">
        <v>0.408163265306</v>
      </c>
      <c r="I2673" s="1">
        <v>0.27210884353699999</v>
      </c>
      <c r="J2673" s="1">
        <v>0.816326530612</v>
      </c>
      <c r="K2673" s="1">
        <v>1.7687074829930001</v>
      </c>
      <c r="L2673" s="1">
        <v>11.700680272109</v>
      </c>
      <c r="M2673" s="1">
        <v>16.190476190476002</v>
      </c>
      <c r="N2673" s="1">
        <v>54.693877551020002</v>
      </c>
      <c r="O2673" s="1">
        <v>13.061224489796</v>
      </c>
      <c r="P2673" s="1">
        <v>1.0884353741499999</v>
      </c>
      <c r="Q2673" s="8">
        <v>85.850340136054001</v>
      </c>
    </row>
    <row r="2674" spans="4:17" ht="26" x14ac:dyDescent="0.2">
      <c r="D2674" s="59"/>
      <c r="E2674" s="5" t="s">
        <v>146</v>
      </c>
      <c r="F2674" s="51" t="s">
        <v>623</v>
      </c>
      <c r="G2674" s="4">
        <v>751</v>
      </c>
      <c r="H2674" s="10">
        <v>0.39946737683099998</v>
      </c>
      <c r="I2674" s="1">
        <v>0.39946737683099998</v>
      </c>
      <c r="J2674" s="1">
        <v>0.79893475366199995</v>
      </c>
      <c r="K2674" s="1">
        <v>2.5299600532620001</v>
      </c>
      <c r="L2674" s="1">
        <v>11.051930758988</v>
      </c>
      <c r="M2674" s="1">
        <v>15.579227696405001</v>
      </c>
      <c r="N2674" s="1">
        <v>55.25965379494</v>
      </c>
      <c r="O2674" s="1">
        <v>12.916111850866001</v>
      </c>
      <c r="P2674" s="1">
        <v>1.065246338216</v>
      </c>
      <c r="Q2674" s="8">
        <v>86.018641810918993</v>
      </c>
    </row>
    <row r="2675" spans="4:17" ht="26" x14ac:dyDescent="0.2">
      <c r="D2675" s="59"/>
      <c r="E2675" s="5" t="s">
        <v>147</v>
      </c>
      <c r="F2675" s="51" t="s">
        <v>623</v>
      </c>
      <c r="G2675" s="4">
        <v>587</v>
      </c>
      <c r="H2675" s="10">
        <v>0.51107325383299995</v>
      </c>
      <c r="I2675" s="1">
        <v>0.17035775127800001</v>
      </c>
      <c r="J2675" s="1">
        <v>0.851788756388</v>
      </c>
      <c r="K2675" s="1">
        <v>2.5553662691649999</v>
      </c>
      <c r="L2675" s="1">
        <v>11.754684838159999</v>
      </c>
      <c r="M2675" s="1">
        <v>15.502555366269</v>
      </c>
      <c r="N2675" s="1">
        <v>54.855195911414</v>
      </c>
      <c r="O2675" s="1">
        <v>12.606473594549</v>
      </c>
      <c r="P2675" s="1">
        <v>1.192504258944</v>
      </c>
      <c r="Q2675" s="8">
        <v>86.201022146507995</v>
      </c>
    </row>
    <row r="2676" spans="4:17" x14ac:dyDescent="0.2">
      <c r="D2676" s="59"/>
      <c r="E2676" s="5" t="s">
        <v>148</v>
      </c>
      <c r="F2676" s="51" t="s">
        <v>623</v>
      </c>
      <c r="G2676" s="4">
        <v>187</v>
      </c>
      <c r="H2676" s="17" t="s">
        <v>160</v>
      </c>
      <c r="I2676" s="2" t="s">
        <v>160</v>
      </c>
      <c r="J2676" s="1">
        <v>0.53475935828900001</v>
      </c>
      <c r="K2676" s="1">
        <v>2.1390374331549999</v>
      </c>
      <c r="L2676" s="1">
        <v>5.3475935828879999</v>
      </c>
      <c r="M2676" s="1">
        <v>17.112299465241001</v>
      </c>
      <c r="N2676" s="1">
        <v>62.032085561496999</v>
      </c>
      <c r="O2676" s="1">
        <v>10.160427807487</v>
      </c>
      <c r="P2676" s="1">
        <v>2.673796791444</v>
      </c>
      <c r="Q2676" s="8">
        <v>87.165775401069993</v>
      </c>
    </row>
    <row r="2677" spans="4:17" ht="26" x14ac:dyDescent="0.2">
      <c r="D2677" s="59"/>
      <c r="E2677" s="5" t="s">
        <v>149</v>
      </c>
      <c r="F2677" s="51" t="s">
        <v>623</v>
      </c>
      <c r="G2677" s="4">
        <v>75</v>
      </c>
      <c r="H2677" s="17" t="s">
        <v>160</v>
      </c>
      <c r="I2677" s="2" t="s">
        <v>160</v>
      </c>
      <c r="J2677" s="1">
        <v>2.666666666667</v>
      </c>
      <c r="K2677" s="1">
        <v>5.333333333333</v>
      </c>
      <c r="L2677" s="1">
        <v>22.666666666666998</v>
      </c>
      <c r="M2677" s="1">
        <v>17.333333333333002</v>
      </c>
      <c r="N2677" s="1">
        <v>50.666666666666998</v>
      </c>
      <c r="O2677" s="1">
        <v>1.333333333333</v>
      </c>
      <c r="P2677" s="2" t="s">
        <v>160</v>
      </c>
      <c r="Q2677" s="8">
        <v>98.666666666666998</v>
      </c>
    </row>
    <row r="2678" spans="4:17" ht="26" x14ac:dyDescent="0.2">
      <c r="D2678" s="59"/>
      <c r="E2678" s="5" t="s">
        <v>150</v>
      </c>
      <c r="F2678" s="51" t="s">
        <v>623</v>
      </c>
      <c r="G2678" s="4">
        <v>66</v>
      </c>
      <c r="H2678" s="17" t="s">
        <v>160</v>
      </c>
      <c r="I2678" s="1">
        <v>1.5151515151520001</v>
      </c>
      <c r="J2678" s="1">
        <v>4.5454545454549997</v>
      </c>
      <c r="K2678" s="1">
        <v>4.5454545454549997</v>
      </c>
      <c r="L2678" s="1">
        <v>16.666666666666998</v>
      </c>
      <c r="M2678" s="1">
        <v>25.757575757575999</v>
      </c>
      <c r="N2678" s="1">
        <v>42.424242424242003</v>
      </c>
      <c r="O2678" s="1">
        <v>4.5454545454549997</v>
      </c>
      <c r="P2678" s="2" t="s">
        <v>160</v>
      </c>
      <c r="Q2678" s="8">
        <v>95.454545454544999</v>
      </c>
    </row>
    <row r="2679" spans="4:17" ht="26" x14ac:dyDescent="0.2">
      <c r="D2679" s="59"/>
      <c r="E2679" s="5" t="s">
        <v>151</v>
      </c>
      <c r="F2679" s="51" t="s">
        <v>624</v>
      </c>
      <c r="G2679" s="4">
        <v>12</v>
      </c>
      <c r="H2679" s="17" t="s">
        <v>160</v>
      </c>
      <c r="I2679" s="2" t="s">
        <v>160</v>
      </c>
      <c r="J2679" s="1">
        <v>16.666666666666998</v>
      </c>
      <c r="K2679" s="1">
        <v>8.333333333333</v>
      </c>
      <c r="L2679" s="1">
        <v>33.333333333333002</v>
      </c>
      <c r="M2679" s="1">
        <v>25</v>
      </c>
      <c r="N2679" s="1">
        <v>16.666666666666998</v>
      </c>
      <c r="O2679" s="2" t="s">
        <v>160</v>
      </c>
      <c r="P2679" s="2" t="s">
        <v>160</v>
      </c>
      <c r="Q2679" s="8">
        <v>100</v>
      </c>
    </row>
    <row r="2680" spans="4:17" ht="26" x14ac:dyDescent="0.2">
      <c r="D2680" s="59"/>
      <c r="E2680" s="5" t="s">
        <v>152</v>
      </c>
      <c r="F2680" s="51" t="s">
        <v>623</v>
      </c>
      <c r="G2680" s="4">
        <v>443</v>
      </c>
      <c r="H2680" s="10">
        <v>0.225733634312</v>
      </c>
      <c r="I2680" s="1">
        <v>0.225733634312</v>
      </c>
      <c r="J2680" s="1">
        <v>0.225733634312</v>
      </c>
      <c r="K2680" s="1">
        <v>2.4830699774270002</v>
      </c>
      <c r="L2680" s="1">
        <v>10.383747178329999</v>
      </c>
      <c r="M2680" s="1">
        <v>11.96388261851</v>
      </c>
      <c r="N2680" s="1">
        <v>60.496613995484999</v>
      </c>
      <c r="O2680" s="1">
        <v>12.866817155755999</v>
      </c>
      <c r="P2680" s="1">
        <v>1.128668171558</v>
      </c>
      <c r="Q2680" s="8">
        <v>86.004514672686</v>
      </c>
    </row>
    <row r="2681" spans="4:17" x14ac:dyDescent="0.2">
      <c r="D2681" s="59"/>
      <c r="E2681" s="5" t="s">
        <v>153</v>
      </c>
      <c r="F2681" s="51" t="s">
        <v>623</v>
      </c>
      <c r="G2681" s="4">
        <v>80</v>
      </c>
      <c r="H2681" s="17" t="s">
        <v>160</v>
      </c>
      <c r="I2681" s="2" t="s">
        <v>160</v>
      </c>
      <c r="J2681" s="2" t="s">
        <v>160</v>
      </c>
      <c r="K2681" s="1">
        <v>3.75</v>
      </c>
      <c r="L2681" s="1">
        <v>7.5</v>
      </c>
      <c r="M2681" s="1">
        <v>16.25</v>
      </c>
      <c r="N2681" s="1">
        <v>56.25</v>
      </c>
      <c r="O2681" s="1">
        <v>13.75</v>
      </c>
      <c r="P2681" s="1">
        <v>2.5</v>
      </c>
      <c r="Q2681" s="8">
        <v>83.75</v>
      </c>
    </row>
    <row r="2682" spans="4:17" ht="26" x14ac:dyDescent="0.2">
      <c r="D2682" s="59"/>
      <c r="E2682" s="5" t="s">
        <v>154</v>
      </c>
      <c r="F2682" s="51" t="s">
        <v>623</v>
      </c>
      <c r="G2682" s="4">
        <v>123</v>
      </c>
      <c r="H2682" s="10">
        <v>3.2520325203249998</v>
      </c>
      <c r="I2682" s="1">
        <v>0.81300813008100004</v>
      </c>
      <c r="J2682" s="1">
        <v>1.6260162601629999</v>
      </c>
      <c r="K2682" s="1">
        <v>3.2520325203249998</v>
      </c>
      <c r="L2682" s="1">
        <v>4.8780487804880002</v>
      </c>
      <c r="M2682" s="1">
        <v>9.7560975609760003</v>
      </c>
      <c r="N2682" s="1">
        <v>55.284552845527998</v>
      </c>
      <c r="O2682" s="1">
        <v>20.325203252032999</v>
      </c>
      <c r="P2682" s="1">
        <v>0.81300813008100004</v>
      </c>
      <c r="Q2682" s="8">
        <v>78.861788617886006</v>
      </c>
    </row>
    <row r="2683" spans="4:17" x14ac:dyDescent="0.2">
      <c r="D2683" s="59"/>
      <c r="E2683" s="5" t="s">
        <v>23</v>
      </c>
      <c r="F2683" s="51" t="s">
        <v>624</v>
      </c>
      <c r="G2683" s="4">
        <v>10</v>
      </c>
      <c r="H2683" s="17" t="s">
        <v>160</v>
      </c>
      <c r="I2683" s="2" t="s">
        <v>160</v>
      </c>
      <c r="J2683" s="2" t="s">
        <v>160</v>
      </c>
      <c r="K2683" s="2" t="s">
        <v>160</v>
      </c>
      <c r="L2683" s="1">
        <v>40</v>
      </c>
      <c r="M2683" s="1">
        <v>20</v>
      </c>
      <c r="N2683" s="1">
        <v>40</v>
      </c>
      <c r="O2683" s="2" t="s">
        <v>160</v>
      </c>
      <c r="P2683" s="2" t="s">
        <v>160</v>
      </c>
      <c r="Q2683" s="8">
        <v>100</v>
      </c>
    </row>
    <row r="2684" spans="4:17" ht="26" x14ac:dyDescent="0.2">
      <c r="D2684" s="59"/>
      <c r="E2684" s="5" t="s">
        <v>155</v>
      </c>
      <c r="F2684" s="51" t="s">
        <v>623</v>
      </c>
      <c r="G2684" s="4">
        <v>910</v>
      </c>
      <c r="H2684" s="10">
        <v>0.32967032966999998</v>
      </c>
      <c r="I2684" s="1">
        <v>0.32967032966999998</v>
      </c>
      <c r="J2684" s="1">
        <v>0.98901098901100004</v>
      </c>
      <c r="K2684" s="1">
        <v>2.3076923076920002</v>
      </c>
      <c r="L2684" s="1">
        <v>10.879120879121</v>
      </c>
      <c r="M2684" s="1">
        <v>15.934065934066</v>
      </c>
      <c r="N2684" s="1">
        <v>54.945054945054999</v>
      </c>
      <c r="O2684" s="1">
        <v>13.296703296703001</v>
      </c>
      <c r="P2684" s="1">
        <v>0.98901098901100004</v>
      </c>
      <c r="Q2684" s="8">
        <v>85.714285714286007</v>
      </c>
    </row>
    <row r="2685" spans="4:17" ht="26" x14ac:dyDescent="0.2">
      <c r="D2685" s="59"/>
      <c r="E2685" s="5" t="s">
        <v>156</v>
      </c>
      <c r="F2685" s="51" t="s">
        <v>623</v>
      </c>
      <c r="G2685" s="4">
        <v>98</v>
      </c>
      <c r="H2685" s="17" t="s">
        <v>160</v>
      </c>
      <c r="I2685" s="2" t="s">
        <v>160</v>
      </c>
      <c r="J2685" s="2" t="s">
        <v>160</v>
      </c>
      <c r="K2685" s="1">
        <v>1.0204081632649999</v>
      </c>
      <c r="L2685" s="1">
        <v>5.1020408163270003</v>
      </c>
      <c r="M2685" s="1">
        <v>14.285714285714</v>
      </c>
      <c r="N2685" s="1">
        <v>66.326530612244994</v>
      </c>
      <c r="O2685" s="1">
        <v>13.265306122448999</v>
      </c>
      <c r="P2685" s="2" t="s">
        <v>160</v>
      </c>
      <c r="Q2685" s="8">
        <v>86.734693877550995</v>
      </c>
    </row>
    <row r="2686" spans="4:17" ht="26" x14ac:dyDescent="0.2">
      <c r="D2686" s="59"/>
      <c r="E2686" s="5" t="s">
        <v>157</v>
      </c>
      <c r="F2686" s="51" t="s">
        <v>623</v>
      </c>
      <c r="G2686" s="4">
        <v>134</v>
      </c>
      <c r="H2686" s="17" t="s">
        <v>160</v>
      </c>
      <c r="I2686" s="2" t="s">
        <v>160</v>
      </c>
      <c r="J2686" s="1">
        <v>0.74626865671599996</v>
      </c>
      <c r="K2686" s="1">
        <v>1.492537313433</v>
      </c>
      <c r="L2686" s="1">
        <v>8.2089552238810004</v>
      </c>
      <c r="M2686" s="1">
        <v>17.164179104477999</v>
      </c>
      <c r="N2686" s="1">
        <v>60.447761194030001</v>
      </c>
      <c r="O2686" s="1">
        <v>11.940298507463</v>
      </c>
      <c r="P2686" s="2" t="s">
        <v>160</v>
      </c>
      <c r="Q2686" s="8">
        <v>88.059701492537002</v>
      </c>
    </row>
    <row r="2687" spans="4:17" ht="26" x14ac:dyDescent="0.2">
      <c r="D2687" s="59"/>
      <c r="E2687" s="5" t="s">
        <v>158</v>
      </c>
      <c r="F2687" s="51" t="s">
        <v>623</v>
      </c>
      <c r="G2687" s="4">
        <v>812</v>
      </c>
      <c r="H2687" s="10">
        <v>0.36945812807900003</v>
      </c>
      <c r="I2687" s="1">
        <v>0.36945812807900003</v>
      </c>
      <c r="J2687" s="1">
        <v>0.98522167487699996</v>
      </c>
      <c r="K2687" s="1">
        <v>2.4630541871920002</v>
      </c>
      <c r="L2687" s="1">
        <v>11.330049261084</v>
      </c>
      <c r="M2687" s="1">
        <v>15.270935960591</v>
      </c>
      <c r="N2687" s="1">
        <v>55.172413793102997</v>
      </c>
      <c r="O2687" s="1">
        <v>12.931034482758999</v>
      </c>
      <c r="P2687" s="1">
        <v>1.1083743842360001</v>
      </c>
      <c r="Q2687" s="8">
        <v>85.960591133004996</v>
      </c>
    </row>
    <row r="2688" spans="4:17" ht="26" x14ac:dyDescent="0.2">
      <c r="D2688" s="60"/>
      <c r="E2688" s="30" t="s">
        <v>159</v>
      </c>
      <c r="F2688" s="52" t="s">
        <v>623</v>
      </c>
      <c r="G2688" s="21">
        <v>136</v>
      </c>
      <c r="H2688" s="44" t="s">
        <v>160</v>
      </c>
      <c r="I2688" s="18">
        <v>0.73529411764700003</v>
      </c>
      <c r="J2688" s="18">
        <v>2.9411764705880001</v>
      </c>
      <c r="K2688" s="18">
        <v>4.4117647058819998</v>
      </c>
      <c r="L2688" s="18">
        <v>19.852941176470999</v>
      </c>
      <c r="M2688" s="18">
        <v>22.794117647059</v>
      </c>
      <c r="N2688" s="18">
        <v>46.323529411765001</v>
      </c>
      <c r="O2688" s="18">
        <v>2.9411764705880001</v>
      </c>
      <c r="P2688" s="37" t="s">
        <v>160</v>
      </c>
      <c r="Q2688" s="35">
        <v>97.058823529411995</v>
      </c>
    </row>
    <row r="2689" spans="2:22" x14ac:dyDescent="0.2">
      <c r="D2689" s="45" t="s">
        <v>625</v>
      </c>
    </row>
    <row r="2690" spans="2:22" x14ac:dyDescent="0.2">
      <c r="B2690" s="24" t="str">
        <f xml:space="preserve"> HYPERLINK("#'目次'!B24", "[18]")</f>
        <v>[18]</v>
      </c>
      <c r="C2690" s="61" t="s">
        <v>292</v>
      </c>
      <c r="D2690" s="62"/>
      <c r="E2690" s="62"/>
      <c r="F2690" s="62"/>
      <c r="G2690" s="62"/>
      <c r="H2690" s="62"/>
      <c r="I2690" s="62"/>
      <c r="J2690" s="62"/>
      <c r="K2690" s="62"/>
      <c r="L2690" s="62"/>
      <c r="M2690" s="62"/>
      <c r="N2690" s="62"/>
      <c r="O2690" s="62"/>
      <c r="P2690" s="62"/>
      <c r="Q2690" s="62"/>
      <c r="R2690" s="62"/>
      <c r="S2690" s="62"/>
      <c r="T2690" s="62"/>
      <c r="U2690" s="62"/>
      <c r="V2690" s="62"/>
    </row>
    <row r="2691" spans="2:22" x14ac:dyDescent="0.2">
      <c r="C2691" s="45" t="s">
        <v>293</v>
      </c>
    </row>
    <row r="2693" spans="2:22" x14ac:dyDescent="0.2">
      <c r="C2693" s="61" t="s">
        <v>13</v>
      </c>
      <c r="D2693" s="62"/>
      <c r="E2693" s="62"/>
      <c r="F2693" s="62"/>
      <c r="G2693" s="62"/>
      <c r="H2693" s="62"/>
      <c r="I2693" s="62"/>
      <c r="J2693" s="62"/>
      <c r="K2693" s="62"/>
      <c r="L2693" s="62"/>
      <c r="M2693" s="62"/>
      <c r="N2693" s="62"/>
      <c r="O2693" s="62"/>
      <c r="P2693" s="62"/>
      <c r="Q2693" s="62"/>
      <c r="R2693" s="62"/>
      <c r="S2693" s="62"/>
      <c r="T2693" s="62"/>
      <c r="U2693" s="62"/>
      <c r="V2693" s="62"/>
    </row>
    <row r="2694" spans="2:22" ht="78" x14ac:dyDescent="0.2">
      <c r="D2694" s="63"/>
      <c r="E2694" s="64"/>
      <c r="F2694" s="64"/>
      <c r="G2694" s="27" t="s">
        <v>14</v>
      </c>
      <c r="H2694" s="26" t="s">
        <v>294</v>
      </c>
      <c r="I2694" s="11" t="s">
        <v>295</v>
      </c>
      <c r="J2694" s="11" t="s">
        <v>296</v>
      </c>
      <c r="K2694" s="11" t="s">
        <v>297</v>
      </c>
      <c r="L2694" s="11" t="s">
        <v>298</v>
      </c>
      <c r="M2694" s="11" t="s">
        <v>299</v>
      </c>
      <c r="N2694" s="11" t="s">
        <v>300</v>
      </c>
      <c r="O2694" s="11" t="s">
        <v>301</v>
      </c>
      <c r="P2694" s="11" t="s">
        <v>302</v>
      </c>
      <c r="Q2694" s="11" t="s">
        <v>36</v>
      </c>
      <c r="R2694" s="11" t="s">
        <v>303</v>
      </c>
      <c r="S2694" s="11" t="s">
        <v>23</v>
      </c>
      <c r="T2694" s="11" t="s">
        <v>304</v>
      </c>
      <c r="U2694" s="20" t="s">
        <v>248</v>
      </c>
    </row>
    <row r="2695" spans="2:22" x14ac:dyDescent="0.2">
      <c r="D2695" s="65"/>
      <c r="E2695" s="66"/>
      <c r="F2695" s="66"/>
      <c r="G2695" s="22"/>
      <c r="H2695" s="31"/>
      <c r="I2695" s="12"/>
      <c r="J2695" s="12"/>
      <c r="K2695" s="12"/>
      <c r="L2695" s="12"/>
      <c r="M2695" s="12"/>
      <c r="N2695" s="12"/>
      <c r="O2695" s="12"/>
      <c r="P2695" s="12"/>
      <c r="Q2695" s="12"/>
      <c r="R2695" s="12"/>
      <c r="S2695" s="12"/>
      <c r="T2695" s="12"/>
      <c r="U2695" s="29"/>
    </row>
    <row r="2696" spans="2:22" x14ac:dyDescent="0.2">
      <c r="D2696" s="23"/>
      <c r="E2696" s="28" t="s">
        <v>14</v>
      </c>
      <c r="F2696" s="49" t="str">
        <f>IF(G2696=0,"",IF(G2696&lt;=49,"*",""))</f>
        <v/>
      </c>
      <c r="G2696" s="25">
        <v>887</v>
      </c>
      <c r="H2696" s="16">
        <v>5.6369785794810001</v>
      </c>
      <c r="I2696" s="16">
        <v>9.3573844419390007</v>
      </c>
      <c r="J2696" s="16">
        <v>5.2987598647130003</v>
      </c>
      <c r="K2696" s="16">
        <v>1.127395715896</v>
      </c>
      <c r="L2696" s="16">
        <v>9.3573844419390007</v>
      </c>
      <c r="M2696" s="16">
        <v>11.950394588501</v>
      </c>
      <c r="N2696" s="16">
        <v>1.803833145434</v>
      </c>
      <c r="O2696" s="16">
        <v>4.171364148816</v>
      </c>
      <c r="P2696" s="16">
        <v>4.6223224351749996</v>
      </c>
      <c r="Q2696" s="16">
        <v>1.9165727170239999</v>
      </c>
      <c r="R2696" s="16">
        <v>72.040586245772005</v>
      </c>
      <c r="S2696" s="16">
        <v>1.0146561443069999</v>
      </c>
      <c r="T2696" s="16">
        <v>26.944757609921002</v>
      </c>
      <c r="U2696" s="34">
        <v>128.29763246899699</v>
      </c>
    </row>
    <row r="2697" spans="2:22" x14ac:dyDescent="0.2">
      <c r="D2697" s="58" t="s">
        <v>18</v>
      </c>
      <c r="E2697" s="7" t="s">
        <v>19</v>
      </c>
      <c r="F2697" s="50" t="str">
        <f t="shared" ref="F2697:F2760" si="3">IF(G2697=0,"",IF(G2697&lt;=49,"*",""))</f>
        <v/>
      </c>
      <c r="G2697" s="6">
        <v>245</v>
      </c>
      <c r="H2697" s="14">
        <v>2.4489795918369999</v>
      </c>
      <c r="I2697" s="3">
        <v>4.4897959183670002</v>
      </c>
      <c r="J2697" s="3">
        <v>2.4489795918369999</v>
      </c>
      <c r="K2697" s="3">
        <v>0.816326530612</v>
      </c>
      <c r="L2697" s="3">
        <v>3.2653061224490001</v>
      </c>
      <c r="M2697" s="3">
        <v>6.5306122448980002</v>
      </c>
      <c r="N2697" s="3">
        <v>1.2244897959179999</v>
      </c>
      <c r="O2697" s="3">
        <v>3.673469387755</v>
      </c>
      <c r="P2697" s="3">
        <v>1.632653061224</v>
      </c>
      <c r="Q2697" s="3">
        <v>0.816326530612</v>
      </c>
      <c r="R2697" s="3">
        <v>84.081632653061007</v>
      </c>
      <c r="S2697" s="3">
        <v>1.632653061224</v>
      </c>
      <c r="T2697" s="3">
        <v>14.285714285714</v>
      </c>
      <c r="U2697" s="13">
        <v>113.061224489796</v>
      </c>
    </row>
    <row r="2698" spans="2:22" ht="26" x14ac:dyDescent="0.2">
      <c r="D2698" s="59"/>
      <c r="E2698" s="5" t="s">
        <v>20</v>
      </c>
      <c r="F2698" s="51" t="str">
        <f t="shared" si="3"/>
        <v/>
      </c>
      <c r="G2698" s="4">
        <v>563</v>
      </c>
      <c r="H2698" s="10">
        <v>5.1509769094140001</v>
      </c>
      <c r="I2698" s="1">
        <v>9.2362344582590001</v>
      </c>
      <c r="J2698" s="1">
        <v>6.3943161634100001</v>
      </c>
      <c r="K2698" s="1">
        <v>0.71047957371199999</v>
      </c>
      <c r="L2698" s="1">
        <v>9.2362344582590001</v>
      </c>
      <c r="M2698" s="1">
        <v>12.433392539964</v>
      </c>
      <c r="N2698" s="1">
        <v>1.5985790408530001</v>
      </c>
      <c r="O2698" s="1">
        <v>3.374777975133</v>
      </c>
      <c r="P2698" s="1">
        <v>4.4404973357020001</v>
      </c>
      <c r="Q2698" s="1">
        <v>1.5985790408530001</v>
      </c>
      <c r="R2698" s="1">
        <v>71.047957371226005</v>
      </c>
      <c r="S2698" s="1">
        <v>0.53285968028399999</v>
      </c>
      <c r="T2698" s="1">
        <v>28.41918294849</v>
      </c>
      <c r="U2698" s="8">
        <v>125.754884547069</v>
      </c>
    </row>
    <row r="2699" spans="2:22" ht="26" x14ac:dyDescent="0.2">
      <c r="D2699" s="59"/>
      <c r="E2699" s="5" t="s">
        <v>21</v>
      </c>
      <c r="F2699" s="51" t="str">
        <f t="shared" si="3"/>
        <v/>
      </c>
      <c r="G2699" s="4">
        <v>75</v>
      </c>
      <c r="H2699" s="10">
        <v>18.666666666666998</v>
      </c>
      <c r="I2699" s="1">
        <v>25.333333333333002</v>
      </c>
      <c r="J2699" s="1">
        <v>4</v>
      </c>
      <c r="K2699" s="1">
        <v>5.333333333333</v>
      </c>
      <c r="L2699" s="1">
        <v>29.333333333333002</v>
      </c>
      <c r="M2699" s="1">
        <v>26.666666666666998</v>
      </c>
      <c r="N2699" s="1">
        <v>5.333333333333</v>
      </c>
      <c r="O2699" s="1">
        <v>12</v>
      </c>
      <c r="P2699" s="1">
        <v>14.666666666667</v>
      </c>
      <c r="Q2699" s="1">
        <v>5.333333333333</v>
      </c>
      <c r="R2699" s="1">
        <v>42.666666666666998</v>
      </c>
      <c r="S2699" s="1">
        <v>1.333333333333</v>
      </c>
      <c r="T2699" s="1">
        <v>56</v>
      </c>
      <c r="U2699" s="8">
        <v>190.666666666667</v>
      </c>
    </row>
    <row r="2700" spans="2:22" x14ac:dyDescent="0.2">
      <c r="D2700" s="59"/>
      <c r="E2700" s="5" t="s">
        <v>22</v>
      </c>
      <c r="F2700" s="51" t="str">
        <f t="shared" si="3"/>
        <v>*</v>
      </c>
      <c r="G2700" s="4">
        <v>2</v>
      </c>
      <c r="H2700" s="10">
        <v>50</v>
      </c>
      <c r="I2700" s="1">
        <v>50</v>
      </c>
      <c r="J2700" s="1">
        <v>50</v>
      </c>
      <c r="K2700" s="2" t="s">
        <v>160</v>
      </c>
      <c r="L2700" s="2" t="s">
        <v>160</v>
      </c>
      <c r="M2700" s="2" t="s">
        <v>160</v>
      </c>
      <c r="N2700" s="2" t="s">
        <v>160</v>
      </c>
      <c r="O2700" s="2" t="s">
        <v>160</v>
      </c>
      <c r="P2700" s="1">
        <v>50</v>
      </c>
      <c r="Q2700" s="1">
        <v>50</v>
      </c>
      <c r="R2700" s="1">
        <v>50</v>
      </c>
      <c r="S2700" s="2" t="s">
        <v>160</v>
      </c>
      <c r="T2700" s="1">
        <v>50</v>
      </c>
      <c r="U2700" s="8">
        <v>300</v>
      </c>
    </row>
    <row r="2701" spans="2:22" x14ac:dyDescent="0.2">
      <c r="D2701" s="59"/>
      <c r="E2701" s="5" t="s">
        <v>23</v>
      </c>
      <c r="F2701" s="51" t="str">
        <f t="shared" si="3"/>
        <v>*</v>
      </c>
      <c r="G2701" s="4">
        <v>2</v>
      </c>
      <c r="H2701" s="17" t="s">
        <v>160</v>
      </c>
      <c r="I2701" s="2" t="s">
        <v>160</v>
      </c>
      <c r="J2701" s="1">
        <v>50</v>
      </c>
      <c r="K2701" s="2" t="s">
        <v>160</v>
      </c>
      <c r="L2701" s="1">
        <v>50</v>
      </c>
      <c r="M2701" s="2" t="s">
        <v>160</v>
      </c>
      <c r="N2701" s="2" t="s">
        <v>160</v>
      </c>
      <c r="O2701" s="2" t="s">
        <v>160</v>
      </c>
      <c r="P2701" s="2" t="s">
        <v>160</v>
      </c>
      <c r="Q2701" s="1">
        <v>50</v>
      </c>
      <c r="R2701" s="2" t="s">
        <v>160</v>
      </c>
      <c r="S2701" s="1">
        <v>50</v>
      </c>
      <c r="T2701" s="1">
        <v>50</v>
      </c>
      <c r="U2701" s="8">
        <v>200</v>
      </c>
    </row>
    <row r="2702" spans="2:22" x14ac:dyDescent="0.2">
      <c r="D2702" s="58" t="s">
        <v>24</v>
      </c>
      <c r="E2702" s="7" t="s">
        <v>25</v>
      </c>
      <c r="F2702" s="50" t="str">
        <f t="shared" si="3"/>
        <v/>
      </c>
      <c r="G2702" s="6">
        <v>660</v>
      </c>
      <c r="H2702" s="14">
        <v>5.6060606060609999</v>
      </c>
      <c r="I2702" s="3">
        <v>9.0909090909089993</v>
      </c>
      <c r="J2702" s="3">
        <v>5.9090909090909998</v>
      </c>
      <c r="K2702" s="3">
        <v>1.2121212121210001</v>
      </c>
      <c r="L2702" s="3">
        <v>9.5454545454549997</v>
      </c>
      <c r="M2702" s="3">
        <v>11.818181818182</v>
      </c>
      <c r="N2702" s="3">
        <v>2.1212121212119999</v>
      </c>
      <c r="O2702" s="3">
        <v>4.2424242424239997</v>
      </c>
      <c r="P2702" s="3">
        <v>4.5454545454549997</v>
      </c>
      <c r="Q2702" s="3">
        <v>1.9696969696969999</v>
      </c>
      <c r="R2702" s="3">
        <v>71.818181818181998</v>
      </c>
      <c r="S2702" s="3">
        <v>1.2121212121210001</v>
      </c>
      <c r="T2702" s="3">
        <v>26.969696969697001</v>
      </c>
      <c r="U2702" s="13">
        <v>129.09090909090901</v>
      </c>
    </row>
    <row r="2703" spans="2:22" x14ac:dyDescent="0.2">
      <c r="D2703" s="59"/>
      <c r="E2703" s="5" t="s">
        <v>26</v>
      </c>
      <c r="F2703" s="51" t="str">
        <f t="shared" si="3"/>
        <v/>
      </c>
      <c r="G2703" s="4">
        <v>688</v>
      </c>
      <c r="H2703" s="10">
        <v>5.9593023255809996</v>
      </c>
      <c r="I2703" s="1">
        <v>9.0116279069769991</v>
      </c>
      <c r="J2703" s="1">
        <v>5.3779069767439998</v>
      </c>
      <c r="K2703" s="1">
        <v>0.87209302325600002</v>
      </c>
      <c r="L2703" s="1">
        <v>9.5930232558139998</v>
      </c>
      <c r="M2703" s="1">
        <v>11.046511627907</v>
      </c>
      <c r="N2703" s="1">
        <v>2.1802325581400002</v>
      </c>
      <c r="O2703" s="1">
        <v>4.3604651162790002</v>
      </c>
      <c r="P2703" s="1">
        <v>4.2151162790700001</v>
      </c>
      <c r="Q2703" s="1">
        <v>2.1802325581400002</v>
      </c>
      <c r="R2703" s="1">
        <v>72.238372093023003</v>
      </c>
      <c r="S2703" s="1">
        <v>1.1627906976739999</v>
      </c>
      <c r="T2703" s="1">
        <v>26.598837209302001</v>
      </c>
      <c r="U2703" s="8">
        <v>128.197674418605</v>
      </c>
    </row>
    <row r="2704" spans="2:22" ht="26" x14ac:dyDescent="0.2">
      <c r="D2704" s="59"/>
      <c r="E2704" s="5" t="s">
        <v>27</v>
      </c>
      <c r="F2704" s="51" t="str">
        <f t="shared" si="3"/>
        <v/>
      </c>
      <c r="G2704" s="4">
        <v>598</v>
      </c>
      <c r="H2704" s="10">
        <v>5.8528428093649998</v>
      </c>
      <c r="I2704" s="1">
        <v>8.5284280936449992</v>
      </c>
      <c r="J2704" s="1">
        <v>4.5150501672240004</v>
      </c>
      <c r="K2704" s="1">
        <v>1.0033444816049999</v>
      </c>
      <c r="L2704" s="1">
        <v>9.1973244147160003</v>
      </c>
      <c r="M2704" s="1">
        <v>10.535117056856</v>
      </c>
      <c r="N2704" s="1">
        <v>1.505016722408</v>
      </c>
      <c r="O2704" s="1">
        <v>3.8461538461539999</v>
      </c>
      <c r="P2704" s="1">
        <v>3.8461538461539999</v>
      </c>
      <c r="Q2704" s="1">
        <v>2.1739130434780001</v>
      </c>
      <c r="R2704" s="1">
        <v>74.414715719064006</v>
      </c>
      <c r="S2704" s="1">
        <v>1.0033444816049999</v>
      </c>
      <c r="T2704" s="1">
        <v>24.581939799331</v>
      </c>
      <c r="U2704" s="8">
        <v>126.421404682274</v>
      </c>
    </row>
    <row r="2705" spans="4:21" x14ac:dyDescent="0.2">
      <c r="D2705" s="59"/>
      <c r="E2705" s="5" t="s">
        <v>28</v>
      </c>
      <c r="F2705" s="51" t="str">
        <f t="shared" si="3"/>
        <v/>
      </c>
      <c r="G2705" s="4">
        <v>380</v>
      </c>
      <c r="H2705" s="10">
        <v>6.8421052631580004</v>
      </c>
      <c r="I2705" s="1">
        <v>8.9473684210529996</v>
      </c>
      <c r="J2705" s="1">
        <v>6.3157894736840001</v>
      </c>
      <c r="K2705" s="1">
        <v>1.3157894736839999</v>
      </c>
      <c r="L2705" s="1">
        <v>8.4210526315790002</v>
      </c>
      <c r="M2705" s="1">
        <v>12.368421052632</v>
      </c>
      <c r="N2705" s="1">
        <v>2.3684210526320002</v>
      </c>
      <c r="O2705" s="1">
        <v>6.0526315789470004</v>
      </c>
      <c r="P2705" s="1">
        <v>4.4736842105259997</v>
      </c>
      <c r="Q2705" s="1">
        <v>1.8421052631579999</v>
      </c>
      <c r="R2705" s="1">
        <v>73.157894736841996</v>
      </c>
      <c r="S2705" s="1">
        <v>0.78947368421099995</v>
      </c>
      <c r="T2705" s="1">
        <v>26.052631578947</v>
      </c>
      <c r="U2705" s="8">
        <v>132.894736842105</v>
      </c>
    </row>
    <row r="2706" spans="4:21" ht="26" x14ac:dyDescent="0.2">
      <c r="D2706" s="59"/>
      <c r="E2706" s="5" t="s">
        <v>29</v>
      </c>
      <c r="F2706" s="51" t="str">
        <f t="shared" si="3"/>
        <v/>
      </c>
      <c r="G2706" s="4">
        <v>606</v>
      </c>
      <c r="H2706" s="10">
        <v>6.1056105610560003</v>
      </c>
      <c r="I2706" s="1">
        <v>9.9009900990100004</v>
      </c>
      <c r="J2706" s="1">
        <v>4.4554455445540002</v>
      </c>
      <c r="K2706" s="1">
        <v>1.1551155115509999</v>
      </c>
      <c r="L2706" s="1">
        <v>9.9009900990100004</v>
      </c>
      <c r="M2706" s="1">
        <v>12.706270627063001</v>
      </c>
      <c r="N2706" s="1">
        <v>2.640264026403</v>
      </c>
      <c r="O2706" s="1">
        <v>4.9504950495050002</v>
      </c>
      <c r="P2706" s="1">
        <v>4.7854785478549999</v>
      </c>
      <c r="Q2706" s="1">
        <v>1.3201320132009999</v>
      </c>
      <c r="R2706" s="1">
        <v>72.277227722771997</v>
      </c>
      <c r="S2706" s="1">
        <v>0.66006600660100001</v>
      </c>
      <c r="T2706" s="1">
        <v>27.062706270627</v>
      </c>
      <c r="U2706" s="8">
        <v>130.858085808581</v>
      </c>
    </row>
    <row r="2707" spans="4:21" x14ac:dyDescent="0.2">
      <c r="D2707" s="59"/>
      <c r="E2707" s="5" t="s">
        <v>30</v>
      </c>
      <c r="F2707" s="51" t="str">
        <f t="shared" si="3"/>
        <v/>
      </c>
      <c r="G2707" s="4">
        <v>212</v>
      </c>
      <c r="H2707" s="10">
        <v>8.0188679245279992</v>
      </c>
      <c r="I2707" s="1">
        <v>7.547169811321</v>
      </c>
      <c r="J2707" s="1">
        <v>8.4905660377360004</v>
      </c>
      <c r="K2707" s="1">
        <v>1.88679245283</v>
      </c>
      <c r="L2707" s="1">
        <v>10.377358490565999</v>
      </c>
      <c r="M2707" s="1">
        <v>11.792452830188999</v>
      </c>
      <c r="N2707" s="1">
        <v>2.8301886792449999</v>
      </c>
      <c r="O2707" s="1">
        <v>4.2452830188680002</v>
      </c>
      <c r="P2707" s="1">
        <v>5.660377358491</v>
      </c>
      <c r="Q2707" s="1">
        <v>2.3584905660379998</v>
      </c>
      <c r="R2707" s="1">
        <v>71.698113207546996</v>
      </c>
      <c r="S2707" s="1">
        <v>0.94339622641499998</v>
      </c>
      <c r="T2707" s="1">
        <v>27.358490566038</v>
      </c>
      <c r="U2707" s="8">
        <v>135.84905660377399</v>
      </c>
    </row>
    <row r="2708" spans="4:21" x14ac:dyDescent="0.2">
      <c r="D2708" s="59"/>
      <c r="E2708" s="5" t="s">
        <v>31</v>
      </c>
      <c r="F2708" s="51" t="str">
        <f t="shared" si="3"/>
        <v/>
      </c>
      <c r="G2708" s="4">
        <v>522</v>
      </c>
      <c r="H2708" s="10">
        <v>4.7892720306510004</v>
      </c>
      <c r="I2708" s="1">
        <v>7.0881226053640001</v>
      </c>
      <c r="J2708" s="1">
        <v>5.3639846743300001</v>
      </c>
      <c r="K2708" s="1">
        <v>0.57471264367800001</v>
      </c>
      <c r="L2708" s="1">
        <v>8.812260536398</v>
      </c>
      <c r="M2708" s="1">
        <v>11.685823754789</v>
      </c>
      <c r="N2708" s="1">
        <v>2.2988505747130001</v>
      </c>
      <c r="O2708" s="1">
        <v>3.4482758620689999</v>
      </c>
      <c r="P2708" s="1">
        <v>4.2145593869729998</v>
      </c>
      <c r="Q2708" s="1">
        <v>1.340996168582</v>
      </c>
      <c r="R2708" s="1">
        <v>74.521072796935002</v>
      </c>
      <c r="S2708" s="1">
        <v>0.95785440612999995</v>
      </c>
      <c r="T2708" s="1">
        <v>24.521072796935002</v>
      </c>
      <c r="U2708" s="8">
        <v>125.095785440613</v>
      </c>
    </row>
    <row r="2709" spans="4:21" x14ac:dyDescent="0.2">
      <c r="D2709" s="59"/>
      <c r="E2709" s="5" t="s">
        <v>32</v>
      </c>
      <c r="F2709" s="51" t="str">
        <f t="shared" si="3"/>
        <v/>
      </c>
      <c r="G2709" s="4">
        <v>296</v>
      </c>
      <c r="H2709" s="10">
        <v>5.7432432432429996</v>
      </c>
      <c r="I2709" s="1">
        <v>10.472972972973</v>
      </c>
      <c r="J2709" s="1">
        <v>3.040540540541</v>
      </c>
      <c r="K2709" s="1">
        <v>1.351351351351</v>
      </c>
      <c r="L2709" s="1">
        <v>8.4459459459460007</v>
      </c>
      <c r="M2709" s="1">
        <v>10.135135135135</v>
      </c>
      <c r="N2709" s="1">
        <v>2.7027027027030002</v>
      </c>
      <c r="O2709" s="1">
        <v>3.040540540541</v>
      </c>
      <c r="P2709" s="1">
        <v>4.7297297297299998</v>
      </c>
      <c r="Q2709" s="1">
        <v>1.6891891891890001</v>
      </c>
      <c r="R2709" s="1">
        <v>76.689189189188994</v>
      </c>
      <c r="S2709" s="1">
        <v>1.0135135135140001</v>
      </c>
      <c r="T2709" s="1">
        <v>22.297297297297</v>
      </c>
      <c r="U2709" s="8">
        <v>129.05405405405401</v>
      </c>
    </row>
    <row r="2710" spans="4:21" x14ac:dyDescent="0.2">
      <c r="D2710" s="59"/>
      <c r="E2710" s="5" t="s">
        <v>33</v>
      </c>
      <c r="F2710" s="51" t="str">
        <f t="shared" si="3"/>
        <v/>
      </c>
      <c r="G2710" s="4">
        <v>648</v>
      </c>
      <c r="H2710" s="10">
        <v>5.2469135802469999</v>
      </c>
      <c r="I2710" s="1">
        <v>9.413580246914</v>
      </c>
      <c r="J2710" s="1">
        <v>5.2469135802469999</v>
      </c>
      <c r="K2710" s="1">
        <v>1.0802469135799999</v>
      </c>
      <c r="L2710" s="1">
        <v>9.1049382716050005</v>
      </c>
      <c r="M2710" s="1">
        <v>11.728395061728</v>
      </c>
      <c r="N2710" s="1">
        <v>1.851851851852</v>
      </c>
      <c r="O2710" s="1">
        <v>4.3209876543209997</v>
      </c>
      <c r="P2710" s="1">
        <v>4.3209876543209997</v>
      </c>
      <c r="Q2710" s="1">
        <v>2.3148148148150001</v>
      </c>
      <c r="R2710" s="1">
        <v>73.302469135801999</v>
      </c>
      <c r="S2710" s="1">
        <v>0.92592592592599998</v>
      </c>
      <c r="T2710" s="1">
        <v>25.771604938271999</v>
      </c>
      <c r="U2710" s="8">
        <v>128.858024691358</v>
      </c>
    </row>
    <row r="2711" spans="4:21" x14ac:dyDescent="0.2">
      <c r="D2711" s="59"/>
      <c r="E2711" s="5" t="s">
        <v>34</v>
      </c>
      <c r="F2711" s="51" t="str">
        <f t="shared" si="3"/>
        <v/>
      </c>
      <c r="G2711" s="4">
        <v>457</v>
      </c>
      <c r="H2711" s="10">
        <v>5.2516411378559997</v>
      </c>
      <c r="I2711" s="1">
        <v>8.3150984682709996</v>
      </c>
      <c r="J2711" s="1">
        <v>4.3763676148800004</v>
      </c>
      <c r="K2711" s="1">
        <v>0.87527352297600003</v>
      </c>
      <c r="L2711" s="1">
        <v>10.065645514223</v>
      </c>
      <c r="M2711" s="1">
        <v>12.035010940918999</v>
      </c>
      <c r="N2711" s="1">
        <v>1.9693654266959999</v>
      </c>
      <c r="O2711" s="1">
        <v>4.3763676148800004</v>
      </c>
      <c r="P2711" s="1">
        <v>4.595185995624</v>
      </c>
      <c r="Q2711" s="1">
        <v>2.1881838074400002</v>
      </c>
      <c r="R2711" s="1">
        <v>72.866520787745998</v>
      </c>
      <c r="S2711" s="1">
        <v>1.3129102844639999</v>
      </c>
      <c r="T2711" s="1">
        <v>25.820568927789999</v>
      </c>
      <c r="U2711" s="8">
        <v>128.227571115974</v>
      </c>
    </row>
    <row r="2712" spans="4:21" x14ac:dyDescent="0.2">
      <c r="D2712" s="59"/>
      <c r="E2712" s="5" t="s">
        <v>35</v>
      </c>
      <c r="F2712" s="51" t="str">
        <f t="shared" si="3"/>
        <v/>
      </c>
      <c r="G2712" s="4">
        <v>121</v>
      </c>
      <c r="H2712" s="10">
        <v>5.7851239669419998</v>
      </c>
      <c r="I2712" s="1">
        <v>9.9173553719009995</v>
      </c>
      <c r="J2712" s="1">
        <v>4.9586776859499997</v>
      </c>
      <c r="K2712" s="1">
        <v>0.82644628099200002</v>
      </c>
      <c r="L2712" s="1">
        <v>7.4380165289260001</v>
      </c>
      <c r="M2712" s="1">
        <v>9.0909090909089993</v>
      </c>
      <c r="N2712" s="1">
        <v>1.6528925619829999</v>
      </c>
      <c r="O2712" s="1">
        <v>1.6528925619829999</v>
      </c>
      <c r="P2712" s="1">
        <v>4.9586776859499997</v>
      </c>
      <c r="Q2712" s="1">
        <v>0.82644628099200002</v>
      </c>
      <c r="R2712" s="1">
        <v>77.685950413222997</v>
      </c>
      <c r="S2712" s="1">
        <v>1.6528925619829999</v>
      </c>
      <c r="T2712" s="1">
        <v>20.661157024792999</v>
      </c>
      <c r="U2712" s="8">
        <v>126.446280991736</v>
      </c>
    </row>
    <row r="2713" spans="4:21" x14ac:dyDescent="0.2">
      <c r="D2713" s="59"/>
      <c r="E2713" s="5" t="s">
        <v>36</v>
      </c>
      <c r="F2713" s="51" t="str">
        <f t="shared" si="3"/>
        <v>*</v>
      </c>
      <c r="G2713" s="4">
        <v>16</v>
      </c>
      <c r="H2713" s="10">
        <v>6.25</v>
      </c>
      <c r="I2713" s="1">
        <v>18.75</v>
      </c>
      <c r="J2713" s="1">
        <v>18.75</v>
      </c>
      <c r="K2713" s="1">
        <v>6.25</v>
      </c>
      <c r="L2713" s="1">
        <v>25</v>
      </c>
      <c r="M2713" s="1">
        <v>12.5</v>
      </c>
      <c r="N2713" s="1">
        <v>6.25</v>
      </c>
      <c r="O2713" s="2" t="s">
        <v>160</v>
      </c>
      <c r="P2713" s="1">
        <v>18.75</v>
      </c>
      <c r="Q2713" s="1">
        <v>12.5</v>
      </c>
      <c r="R2713" s="1">
        <v>56.25</v>
      </c>
      <c r="S2713" s="2" t="s">
        <v>160</v>
      </c>
      <c r="T2713" s="1">
        <v>43.75</v>
      </c>
      <c r="U2713" s="8">
        <v>181.25</v>
      </c>
    </row>
    <row r="2714" spans="4:21" x14ac:dyDescent="0.2">
      <c r="D2714" s="59"/>
      <c r="E2714" s="5" t="s">
        <v>37</v>
      </c>
      <c r="F2714" s="51" t="str">
        <f t="shared" si="3"/>
        <v>*</v>
      </c>
      <c r="G2714" s="4">
        <v>24</v>
      </c>
      <c r="H2714" s="17" t="s">
        <v>160</v>
      </c>
      <c r="I2714" s="2" t="s">
        <v>160</v>
      </c>
      <c r="J2714" s="2" t="s">
        <v>160</v>
      </c>
      <c r="K2714" s="2" t="s">
        <v>160</v>
      </c>
      <c r="L2714" s="2" t="s">
        <v>160</v>
      </c>
      <c r="M2714" s="1">
        <v>8.333333333333</v>
      </c>
      <c r="N2714" s="2" t="s">
        <v>160</v>
      </c>
      <c r="O2714" s="2" t="s">
        <v>160</v>
      </c>
      <c r="P2714" s="2" t="s">
        <v>160</v>
      </c>
      <c r="Q2714" s="2" t="s">
        <v>160</v>
      </c>
      <c r="R2714" s="1">
        <v>91.666666666666998</v>
      </c>
      <c r="S2714" s="2" t="s">
        <v>160</v>
      </c>
      <c r="T2714" s="1">
        <v>8.333333333333</v>
      </c>
      <c r="U2714" s="8">
        <v>100</v>
      </c>
    </row>
    <row r="2715" spans="4:21" x14ac:dyDescent="0.2">
      <c r="D2715" s="59"/>
      <c r="E2715" s="5" t="s">
        <v>23</v>
      </c>
      <c r="F2715" s="51" t="str">
        <f t="shared" si="3"/>
        <v>*</v>
      </c>
      <c r="G2715" s="4">
        <v>4</v>
      </c>
      <c r="H2715" s="10">
        <v>25</v>
      </c>
      <c r="I2715" s="2" t="s">
        <v>160</v>
      </c>
      <c r="J2715" s="2" t="s">
        <v>160</v>
      </c>
      <c r="K2715" s="2" t="s">
        <v>160</v>
      </c>
      <c r="L2715" s="1">
        <v>25</v>
      </c>
      <c r="M2715" s="2" t="s">
        <v>160</v>
      </c>
      <c r="N2715" s="2" t="s">
        <v>160</v>
      </c>
      <c r="O2715" s="2" t="s">
        <v>160</v>
      </c>
      <c r="P2715" s="2" t="s">
        <v>160</v>
      </c>
      <c r="Q2715" s="2" t="s">
        <v>160</v>
      </c>
      <c r="R2715" s="1">
        <v>50</v>
      </c>
      <c r="S2715" s="2" t="s">
        <v>160</v>
      </c>
      <c r="T2715" s="1">
        <v>50</v>
      </c>
      <c r="U2715" s="8">
        <v>100</v>
      </c>
    </row>
    <row r="2716" spans="4:21" ht="26" x14ac:dyDescent="0.2">
      <c r="D2716" s="59"/>
      <c r="E2716" s="5" t="s">
        <v>38</v>
      </c>
      <c r="F2716" s="51" t="str">
        <f t="shared" si="3"/>
        <v/>
      </c>
      <c r="G2716" s="4">
        <v>859</v>
      </c>
      <c r="H2716" s="10">
        <v>5.704307334109</v>
      </c>
      <c r="I2716" s="1">
        <v>9.6623981373689993</v>
      </c>
      <c r="J2716" s="1">
        <v>5.4714784633290003</v>
      </c>
      <c r="K2716" s="1">
        <v>1.1641443539</v>
      </c>
      <c r="L2716" s="1">
        <v>9.5459837019790008</v>
      </c>
      <c r="M2716" s="1">
        <v>12.107101280559</v>
      </c>
      <c r="N2716" s="1">
        <v>1.86263096624</v>
      </c>
      <c r="O2716" s="1">
        <v>4.3073341094300002</v>
      </c>
      <c r="P2716" s="1">
        <v>4.7729918509899996</v>
      </c>
      <c r="Q2716" s="1">
        <v>1.9790454016300001</v>
      </c>
      <c r="R2716" s="1">
        <v>71.594877764843005</v>
      </c>
      <c r="S2716" s="1">
        <v>1.04772991851</v>
      </c>
      <c r="T2716" s="1">
        <v>27.357392316647001</v>
      </c>
      <c r="U2716" s="8">
        <v>129.22002328288701</v>
      </c>
    </row>
    <row r="2717" spans="4:21" ht="26" x14ac:dyDescent="0.2">
      <c r="D2717" s="58" t="s">
        <v>39</v>
      </c>
      <c r="E2717" s="7" t="s">
        <v>40</v>
      </c>
      <c r="F2717" s="50" t="str">
        <f t="shared" si="3"/>
        <v>*</v>
      </c>
      <c r="G2717" s="6">
        <v>4</v>
      </c>
      <c r="H2717" s="32" t="s">
        <v>160</v>
      </c>
      <c r="I2717" s="3">
        <v>25</v>
      </c>
      <c r="J2717" s="9" t="s">
        <v>160</v>
      </c>
      <c r="K2717" s="9" t="s">
        <v>160</v>
      </c>
      <c r="L2717" s="9" t="s">
        <v>160</v>
      </c>
      <c r="M2717" s="9" t="s">
        <v>160</v>
      </c>
      <c r="N2717" s="9" t="s">
        <v>160</v>
      </c>
      <c r="O2717" s="9" t="s">
        <v>160</v>
      </c>
      <c r="P2717" s="9" t="s">
        <v>160</v>
      </c>
      <c r="Q2717" s="9" t="s">
        <v>160</v>
      </c>
      <c r="R2717" s="3">
        <v>75</v>
      </c>
      <c r="S2717" s="9" t="s">
        <v>160</v>
      </c>
      <c r="T2717" s="3">
        <v>25</v>
      </c>
      <c r="U2717" s="13">
        <v>100</v>
      </c>
    </row>
    <row r="2718" spans="4:21" ht="26" x14ac:dyDescent="0.2">
      <c r="D2718" s="59"/>
      <c r="E2718" s="5" t="s">
        <v>41</v>
      </c>
      <c r="F2718" s="51" t="str">
        <f t="shared" si="3"/>
        <v>*</v>
      </c>
      <c r="G2718" s="4">
        <v>36</v>
      </c>
      <c r="H2718" s="10">
        <v>5.5555555555560003</v>
      </c>
      <c r="I2718" s="1">
        <v>19.444444444443999</v>
      </c>
      <c r="J2718" s="1">
        <v>8.333333333333</v>
      </c>
      <c r="K2718" s="1">
        <v>2.7777777777780002</v>
      </c>
      <c r="L2718" s="1">
        <v>11.111111111111001</v>
      </c>
      <c r="M2718" s="1">
        <v>22.222222222222001</v>
      </c>
      <c r="N2718" s="2" t="s">
        <v>160</v>
      </c>
      <c r="O2718" s="1">
        <v>2.7777777777780002</v>
      </c>
      <c r="P2718" s="1">
        <v>13.888888888888999</v>
      </c>
      <c r="Q2718" s="1">
        <v>2.7777777777780002</v>
      </c>
      <c r="R2718" s="1">
        <v>61.111111111111001</v>
      </c>
      <c r="S2718" s="2" t="s">
        <v>160</v>
      </c>
      <c r="T2718" s="1">
        <v>38.888888888888999</v>
      </c>
      <c r="U2718" s="8">
        <v>150</v>
      </c>
    </row>
    <row r="2719" spans="4:21" ht="26" x14ac:dyDescent="0.2">
      <c r="D2719" s="59"/>
      <c r="E2719" s="5" t="s">
        <v>42</v>
      </c>
      <c r="F2719" s="51" t="str">
        <f t="shared" si="3"/>
        <v/>
      </c>
      <c r="G2719" s="4">
        <v>234</v>
      </c>
      <c r="H2719" s="10">
        <v>8.5470085470089998</v>
      </c>
      <c r="I2719" s="1">
        <v>9.4017094017090006</v>
      </c>
      <c r="J2719" s="1">
        <v>6.4102564102560002</v>
      </c>
      <c r="K2719" s="1">
        <v>0.42735042735000001</v>
      </c>
      <c r="L2719" s="1">
        <v>11.538461538462</v>
      </c>
      <c r="M2719" s="1">
        <v>17.094017094017001</v>
      </c>
      <c r="N2719" s="1">
        <v>3.8461538461539999</v>
      </c>
      <c r="O2719" s="1">
        <v>5.1282051282049999</v>
      </c>
      <c r="P2719" s="1">
        <v>6.4102564102560002</v>
      </c>
      <c r="Q2719" s="1">
        <v>2.1367521367519999</v>
      </c>
      <c r="R2719" s="1">
        <v>70.940170940171001</v>
      </c>
      <c r="S2719" s="1">
        <v>0.42735042735000001</v>
      </c>
      <c r="T2719" s="1">
        <v>28.632478632479</v>
      </c>
      <c r="U2719" s="8">
        <v>142.30769230769201</v>
      </c>
    </row>
    <row r="2720" spans="4:21" ht="26" x14ac:dyDescent="0.2">
      <c r="D2720" s="59"/>
      <c r="E2720" s="5" t="s">
        <v>43</v>
      </c>
      <c r="F2720" s="51" t="str">
        <f t="shared" si="3"/>
        <v/>
      </c>
      <c r="G2720" s="4">
        <v>212</v>
      </c>
      <c r="H2720" s="10">
        <v>3.7735849056599999</v>
      </c>
      <c r="I2720" s="1">
        <v>8.9622641509429997</v>
      </c>
      <c r="J2720" s="1">
        <v>8.0188679245279992</v>
      </c>
      <c r="K2720" s="1">
        <v>1.88679245283</v>
      </c>
      <c r="L2720" s="1">
        <v>6.6037735849060004</v>
      </c>
      <c r="M2720" s="1">
        <v>11.792452830188999</v>
      </c>
      <c r="N2720" s="1">
        <v>2.3584905660379998</v>
      </c>
      <c r="O2720" s="1">
        <v>4.7169811320750004</v>
      </c>
      <c r="P2720" s="1">
        <v>3.7735849056599999</v>
      </c>
      <c r="Q2720" s="1">
        <v>2.3584905660379998</v>
      </c>
      <c r="R2720" s="1">
        <v>71.226415094339998</v>
      </c>
      <c r="S2720" s="2" t="s">
        <v>160</v>
      </c>
      <c r="T2720" s="1">
        <v>28.773584905660002</v>
      </c>
      <c r="U2720" s="8">
        <v>125.47169811320801</v>
      </c>
    </row>
    <row r="2721" spans="4:21" ht="26" x14ac:dyDescent="0.2">
      <c r="D2721" s="59"/>
      <c r="E2721" s="5" t="s">
        <v>44</v>
      </c>
      <c r="F2721" s="51" t="str">
        <f t="shared" si="3"/>
        <v/>
      </c>
      <c r="G2721" s="4">
        <v>150</v>
      </c>
      <c r="H2721" s="10">
        <v>6</v>
      </c>
      <c r="I2721" s="1">
        <v>8.666666666667</v>
      </c>
      <c r="J2721" s="1">
        <v>5.333333333333</v>
      </c>
      <c r="K2721" s="1">
        <v>1.333333333333</v>
      </c>
      <c r="L2721" s="1">
        <v>10.666666666667</v>
      </c>
      <c r="M2721" s="1">
        <v>8</v>
      </c>
      <c r="N2721" s="1">
        <v>0.66666666666700003</v>
      </c>
      <c r="O2721" s="1">
        <v>4</v>
      </c>
      <c r="P2721" s="1">
        <v>2.666666666667</v>
      </c>
      <c r="Q2721" s="1">
        <v>1.333333333333</v>
      </c>
      <c r="R2721" s="1">
        <v>72</v>
      </c>
      <c r="S2721" s="1">
        <v>1.333333333333</v>
      </c>
      <c r="T2721" s="1">
        <v>26.666666666666998</v>
      </c>
      <c r="U2721" s="8">
        <v>122</v>
      </c>
    </row>
    <row r="2722" spans="4:21" ht="26" x14ac:dyDescent="0.2">
      <c r="D2722" s="59"/>
      <c r="E2722" s="5" t="s">
        <v>45</v>
      </c>
      <c r="F2722" s="51" t="str">
        <f t="shared" si="3"/>
        <v/>
      </c>
      <c r="G2722" s="4">
        <v>77</v>
      </c>
      <c r="H2722" s="10">
        <v>6.4935064935059996</v>
      </c>
      <c r="I2722" s="1">
        <v>14.285714285714</v>
      </c>
      <c r="J2722" s="1">
        <v>1.298701298701</v>
      </c>
      <c r="K2722" s="1">
        <v>1.298701298701</v>
      </c>
      <c r="L2722" s="1">
        <v>12.987012987012999</v>
      </c>
      <c r="M2722" s="1">
        <v>11.688311688312</v>
      </c>
      <c r="N2722" s="2" t="s">
        <v>160</v>
      </c>
      <c r="O2722" s="1">
        <v>3.896103896104</v>
      </c>
      <c r="P2722" s="1">
        <v>6.4935064935059996</v>
      </c>
      <c r="Q2722" s="1">
        <v>1.298701298701</v>
      </c>
      <c r="R2722" s="1">
        <v>66.233766233766005</v>
      </c>
      <c r="S2722" s="1">
        <v>1.298701298701</v>
      </c>
      <c r="T2722" s="1">
        <v>32.467532467532003</v>
      </c>
      <c r="U2722" s="8">
        <v>127.272727272727</v>
      </c>
    </row>
    <row r="2723" spans="4:21" ht="26" x14ac:dyDescent="0.2">
      <c r="D2723" s="59"/>
      <c r="E2723" s="5" t="s">
        <v>46</v>
      </c>
      <c r="F2723" s="51" t="str">
        <f t="shared" si="3"/>
        <v>*</v>
      </c>
      <c r="G2723" s="4">
        <v>37</v>
      </c>
      <c r="H2723" s="10">
        <v>10.810810810811001</v>
      </c>
      <c r="I2723" s="1">
        <v>2.7027027027030002</v>
      </c>
      <c r="J2723" s="1">
        <v>5.4054054054050003</v>
      </c>
      <c r="K2723" s="2" t="s">
        <v>160</v>
      </c>
      <c r="L2723" s="1">
        <v>2.7027027027030002</v>
      </c>
      <c r="M2723" s="1">
        <v>2.7027027027030002</v>
      </c>
      <c r="N2723" s="2" t="s">
        <v>160</v>
      </c>
      <c r="O2723" s="2" t="s">
        <v>160</v>
      </c>
      <c r="P2723" s="1">
        <v>2.7027027027030002</v>
      </c>
      <c r="Q2723" s="1">
        <v>5.4054054054050003</v>
      </c>
      <c r="R2723" s="1">
        <v>81.081081081080995</v>
      </c>
      <c r="S2723" s="2" t="s">
        <v>160</v>
      </c>
      <c r="T2723" s="1">
        <v>18.918918918919001</v>
      </c>
      <c r="U2723" s="8">
        <v>113.513513513514</v>
      </c>
    </row>
    <row r="2724" spans="4:21" ht="26" x14ac:dyDescent="0.2">
      <c r="D2724" s="59"/>
      <c r="E2724" s="5" t="s">
        <v>47</v>
      </c>
      <c r="F2724" s="51" t="str">
        <f t="shared" si="3"/>
        <v/>
      </c>
      <c r="G2724" s="4">
        <v>57</v>
      </c>
      <c r="H2724" s="10">
        <v>1.7543859649119999</v>
      </c>
      <c r="I2724" s="1">
        <v>5.2631578947369997</v>
      </c>
      <c r="J2724" s="2" t="s">
        <v>160</v>
      </c>
      <c r="K2724" s="2" t="s">
        <v>160</v>
      </c>
      <c r="L2724" s="1">
        <v>7.0175438596489998</v>
      </c>
      <c r="M2724" s="1">
        <v>5.2631578947369997</v>
      </c>
      <c r="N2724" s="2" t="s">
        <v>160</v>
      </c>
      <c r="O2724" s="1">
        <v>1.7543859649119999</v>
      </c>
      <c r="P2724" s="1">
        <v>1.7543859649119999</v>
      </c>
      <c r="Q2724" s="2" t="s">
        <v>160</v>
      </c>
      <c r="R2724" s="1">
        <v>85.964912280701995</v>
      </c>
      <c r="S2724" s="1">
        <v>1.7543859649119999</v>
      </c>
      <c r="T2724" s="1">
        <v>12.280701754386</v>
      </c>
      <c r="U2724" s="8">
        <v>110.526315789474</v>
      </c>
    </row>
    <row r="2725" spans="4:21" x14ac:dyDescent="0.2">
      <c r="D2725" s="59"/>
      <c r="E2725" s="5" t="s">
        <v>48</v>
      </c>
      <c r="F2725" s="51" t="str">
        <f t="shared" si="3"/>
        <v>*</v>
      </c>
      <c r="G2725" s="4">
        <v>4</v>
      </c>
      <c r="H2725" s="17" t="s">
        <v>160</v>
      </c>
      <c r="I2725" s="2" t="s">
        <v>160</v>
      </c>
      <c r="J2725" s="2" t="s">
        <v>160</v>
      </c>
      <c r="K2725" s="2" t="s">
        <v>160</v>
      </c>
      <c r="L2725" s="1">
        <v>25</v>
      </c>
      <c r="M2725" s="1">
        <v>25</v>
      </c>
      <c r="N2725" s="2" t="s">
        <v>160</v>
      </c>
      <c r="O2725" s="2" t="s">
        <v>160</v>
      </c>
      <c r="P2725" s="2" t="s">
        <v>160</v>
      </c>
      <c r="Q2725" s="2" t="s">
        <v>160</v>
      </c>
      <c r="R2725" s="1">
        <v>75</v>
      </c>
      <c r="S2725" s="2" t="s">
        <v>160</v>
      </c>
      <c r="T2725" s="1">
        <v>25</v>
      </c>
      <c r="U2725" s="8">
        <v>125</v>
      </c>
    </row>
    <row r="2726" spans="4:21" x14ac:dyDescent="0.2">
      <c r="D2726" s="59"/>
      <c r="E2726" s="5" t="s">
        <v>23</v>
      </c>
      <c r="F2726" s="51" t="str">
        <f t="shared" si="3"/>
        <v/>
      </c>
      <c r="G2726" s="4">
        <v>76</v>
      </c>
      <c r="H2726" s="10">
        <v>1.3157894736839999</v>
      </c>
      <c r="I2726" s="1">
        <v>7.8947368421049999</v>
      </c>
      <c r="J2726" s="1">
        <v>1.3157894736839999</v>
      </c>
      <c r="K2726" s="1">
        <v>1.3157894736839999</v>
      </c>
      <c r="L2726" s="1">
        <v>7.8947368421049999</v>
      </c>
      <c r="M2726" s="1">
        <v>9.2105263157890001</v>
      </c>
      <c r="N2726" s="1">
        <v>1.3157894736839999</v>
      </c>
      <c r="O2726" s="1">
        <v>5.2631578947369997</v>
      </c>
      <c r="P2726" s="1">
        <v>2.6315789473679998</v>
      </c>
      <c r="Q2726" s="1">
        <v>1.3157894736839999</v>
      </c>
      <c r="R2726" s="1">
        <v>73.684210526315994</v>
      </c>
      <c r="S2726" s="1">
        <v>5.2631578947369997</v>
      </c>
      <c r="T2726" s="1">
        <v>21.052631578947</v>
      </c>
      <c r="U2726" s="8">
        <v>118.421052631579</v>
      </c>
    </row>
    <row r="2727" spans="4:21" x14ac:dyDescent="0.2">
      <c r="D2727" s="58" t="s">
        <v>49</v>
      </c>
      <c r="E2727" s="7" t="s">
        <v>50</v>
      </c>
      <c r="F2727" s="50" t="str">
        <f t="shared" si="3"/>
        <v>*</v>
      </c>
      <c r="G2727" s="6">
        <v>34</v>
      </c>
      <c r="H2727" s="14">
        <v>11.764705882353001</v>
      </c>
      <c r="I2727" s="3">
        <v>23.529411764706001</v>
      </c>
      <c r="J2727" s="3">
        <v>8.8235294117649996</v>
      </c>
      <c r="K2727" s="3">
        <v>2.9411764705880001</v>
      </c>
      <c r="L2727" s="3">
        <v>20.588235294118</v>
      </c>
      <c r="M2727" s="3">
        <v>29.411764705882</v>
      </c>
      <c r="N2727" s="9" t="s">
        <v>160</v>
      </c>
      <c r="O2727" s="3">
        <v>5.8823529411760003</v>
      </c>
      <c r="P2727" s="3">
        <v>17.647058823529001</v>
      </c>
      <c r="Q2727" s="3">
        <v>5.8823529411760003</v>
      </c>
      <c r="R2727" s="3">
        <v>50</v>
      </c>
      <c r="S2727" s="9" t="s">
        <v>160</v>
      </c>
      <c r="T2727" s="3">
        <v>50</v>
      </c>
      <c r="U2727" s="13">
        <v>176.470588235294</v>
      </c>
    </row>
    <row r="2728" spans="4:21" x14ac:dyDescent="0.2">
      <c r="D2728" s="59"/>
      <c r="E2728" s="5" t="s">
        <v>51</v>
      </c>
      <c r="F2728" s="51" t="str">
        <f t="shared" si="3"/>
        <v/>
      </c>
      <c r="G2728" s="4">
        <v>163</v>
      </c>
      <c r="H2728" s="10">
        <v>9.8159509202449993</v>
      </c>
      <c r="I2728" s="1">
        <v>14.723926380368001</v>
      </c>
      <c r="J2728" s="1">
        <v>11.656441717790999</v>
      </c>
      <c r="K2728" s="1">
        <v>1.2269938650309999</v>
      </c>
      <c r="L2728" s="1">
        <v>20.245398773005999</v>
      </c>
      <c r="M2728" s="1">
        <v>23.926380368097998</v>
      </c>
      <c r="N2728" s="1">
        <v>3.6809815950920002</v>
      </c>
      <c r="O2728" s="1">
        <v>9.2024539877299993</v>
      </c>
      <c r="P2728" s="1">
        <v>8.5889570552149994</v>
      </c>
      <c r="Q2728" s="1">
        <v>3.0674846625769998</v>
      </c>
      <c r="R2728" s="1">
        <v>53.98773006135</v>
      </c>
      <c r="S2728" s="1">
        <v>1.2269938650309999</v>
      </c>
      <c r="T2728" s="1">
        <v>44.785276073619997</v>
      </c>
      <c r="U2728" s="8">
        <v>161.34969325153401</v>
      </c>
    </row>
    <row r="2729" spans="4:21" x14ac:dyDescent="0.2">
      <c r="D2729" s="59"/>
      <c r="E2729" s="5" t="s">
        <v>52</v>
      </c>
      <c r="F2729" s="51" t="str">
        <f t="shared" si="3"/>
        <v/>
      </c>
      <c r="G2729" s="4">
        <v>287</v>
      </c>
      <c r="H2729" s="10">
        <v>5.574912891986</v>
      </c>
      <c r="I2729" s="1">
        <v>8.3623693379790005</v>
      </c>
      <c r="J2729" s="1">
        <v>5.2264808362370001</v>
      </c>
      <c r="K2729" s="1">
        <v>1.045296167247</v>
      </c>
      <c r="L2729" s="1">
        <v>6.2717770034839999</v>
      </c>
      <c r="M2729" s="1">
        <v>10.104529616724999</v>
      </c>
      <c r="N2729" s="1">
        <v>2.0905923344950001</v>
      </c>
      <c r="O2729" s="1">
        <v>2.787456445993</v>
      </c>
      <c r="P2729" s="1">
        <v>4.1811846689900003</v>
      </c>
      <c r="Q2729" s="1">
        <v>1.045296167247</v>
      </c>
      <c r="R2729" s="1">
        <v>74.216027874564006</v>
      </c>
      <c r="S2729" s="1">
        <v>0.69686411149799998</v>
      </c>
      <c r="T2729" s="1">
        <v>25.087108013937002</v>
      </c>
      <c r="U2729" s="8">
        <v>121.60278745644599</v>
      </c>
    </row>
    <row r="2730" spans="4:21" x14ac:dyDescent="0.2">
      <c r="D2730" s="59"/>
      <c r="E2730" s="5" t="s">
        <v>53</v>
      </c>
      <c r="F2730" s="51" t="str">
        <f t="shared" si="3"/>
        <v/>
      </c>
      <c r="G2730" s="4">
        <v>401</v>
      </c>
      <c r="H2730" s="10">
        <v>3.4912718204490001</v>
      </c>
      <c r="I2730" s="1">
        <v>6.733167082294</v>
      </c>
      <c r="J2730" s="1">
        <v>2.4937655860349999</v>
      </c>
      <c r="K2730" s="1">
        <v>0.99750623441399999</v>
      </c>
      <c r="L2730" s="1">
        <v>6.2344139650869996</v>
      </c>
      <c r="M2730" s="1">
        <v>6.9825436408980002</v>
      </c>
      <c r="N2730" s="1">
        <v>0.99750623441399999</v>
      </c>
      <c r="O2730" s="1">
        <v>2.9925187032420002</v>
      </c>
      <c r="P2730" s="1">
        <v>2.2443890274310001</v>
      </c>
      <c r="Q2730" s="1">
        <v>1.745635910224</v>
      </c>
      <c r="R2730" s="1">
        <v>79.551122194513994</v>
      </c>
      <c r="S2730" s="1">
        <v>1.2468827930169999</v>
      </c>
      <c r="T2730" s="1">
        <v>19.201995012468998</v>
      </c>
      <c r="U2730" s="8">
        <v>115.71072319202</v>
      </c>
    </row>
    <row r="2731" spans="4:21" x14ac:dyDescent="0.2">
      <c r="D2731" s="59"/>
      <c r="E2731" s="5" t="s">
        <v>23</v>
      </c>
      <c r="F2731" s="51" t="str">
        <f t="shared" si="3"/>
        <v>*</v>
      </c>
      <c r="G2731" s="4">
        <v>2</v>
      </c>
      <c r="H2731" s="17" t="s">
        <v>160</v>
      </c>
      <c r="I2731" s="2" t="s">
        <v>160</v>
      </c>
      <c r="J2731" s="2" t="s">
        <v>160</v>
      </c>
      <c r="K2731" s="2" t="s">
        <v>160</v>
      </c>
      <c r="L2731" s="2" t="s">
        <v>160</v>
      </c>
      <c r="M2731" s="2" t="s">
        <v>160</v>
      </c>
      <c r="N2731" s="2" t="s">
        <v>160</v>
      </c>
      <c r="O2731" s="2" t="s">
        <v>160</v>
      </c>
      <c r="P2731" s="2" t="s">
        <v>160</v>
      </c>
      <c r="Q2731" s="2" t="s">
        <v>160</v>
      </c>
      <c r="R2731" s="1">
        <v>100</v>
      </c>
      <c r="S2731" s="2" t="s">
        <v>160</v>
      </c>
      <c r="T2731" s="2" t="s">
        <v>160</v>
      </c>
      <c r="U2731" s="8">
        <v>100</v>
      </c>
    </row>
    <row r="2732" spans="4:21" x14ac:dyDescent="0.2">
      <c r="D2732" s="59"/>
      <c r="E2732" s="5" t="s">
        <v>54</v>
      </c>
      <c r="F2732" s="51" t="str">
        <f t="shared" si="3"/>
        <v/>
      </c>
      <c r="G2732" s="4">
        <v>197</v>
      </c>
      <c r="H2732" s="10">
        <v>10.152284263959</v>
      </c>
      <c r="I2732" s="1">
        <v>16.243654822334999</v>
      </c>
      <c r="J2732" s="1">
        <v>11.167512690355</v>
      </c>
      <c r="K2732" s="1">
        <v>1.522842639594</v>
      </c>
      <c r="L2732" s="1">
        <v>20.304568527918999</v>
      </c>
      <c r="M2732" s="1">
        <v>24.873096446700998</v>
      </c>
      <c r="N2732" s="1">
        <v>3.045685279188</v>
      </c>
      <c r="O2732" s="1">
        <v>8.6294416243650005</v>
      </c>
      <c r="P2732" s="1">
        <v>10.152284263959</v>
      </c>
      <c r="Q2732" s="1">
        <v>3.553299492386</v>
      </c>
      <c r="R2732" s="1">
        <v>53.299492385786998</v>
      </c>
      <c r="S2732" s="1">
        <v>1.0152284263960001</v>
      </c>
      <c r="T2732" s="1">
        <v>45.685279187817002</v>
      </c>
      <c r="U2732" s="8">
        <v>163.95939086294399</v>
      </c>
    </row>
    <row r="2733" spans="4:21" x14ac:dyDescent="0.2">
      <c r="D2733" s="59"/>
      <c r="E2733" s="5" t="s">
        <v>55</v>
      </c>
      <c r="F2733" s="51" t="str">
        <f t="shared" si="3"/>
        <v/>
      </c>
      <c r="G2733" s="4">
        <v>688</v>
      </c>
      <c r="H2733" s="10">
        <v>4.3604651162790002</v>
      </c>
      <c r="I2733" s="1">
        <v>7.4127906976739997</v>
      </c>
      <c r="J2733" s="1">
        <v>3.6337209302329998</v>
      </c>
      <c r="K2733" s="1">
        <v>1.017441860465</v>
      </c>
      <c r="L2733" s="1">
        <v>6.25</v>
      </c>
      <c r="M2733" s="1">
        <v>8.2848837209300008</v>
      </c>
      <c r="N2733" s="1">
        <v>1.4534883720930001</v>
      </c>
      <c r="O2733" s="1">
        <v>2.9069767441860002</v>
      </c>
      <c r="P2733" s="1">
        <v>3.0523255813949999</v>
      </c>
      <c r="Q2733" s="1">
        <v>1.4534883720930001</v>
      </c>
      <c r="R2733" s="1">
        <v>77.325581395349005</v>
      </c>
      <c r="S2733" s="1">
        <v>1.017441860465</v>
      </c>
      <c r="T2733" s="1">
        <v>21.656976744186</v>
      </c>
      <c r="U2733" s="8">
        <v>118.16860465116299</v>
      </c>
    </row>
    <row r="2734" spans="4:21" ht="26" x14ac:dyDescent="0.2">
      <c r="D2734" s="58" t="s">
        <v>56</v>
      </c>
      <c r="E2734" s="7" t="s">
        <v>57</v>
      </c>
      <c r="F2734" s="50" t="str">
        <f t="shared" si="3"/>
        <v>*</v>
      </c>
      <c r="G2734" s="6">
        <v>5</v>
      </c>
      <c r="H2734" s="14">
        <v>20</v>
      </c>
      <c r="I2734" s="3">
        <v>40</v>
      </c>
      <c r="J2734" s="3">
        <v>40</v>
      </c>
      <c r="K2734" s="3">
        <v>20</v>
      </c>
      <c r="L2734" s="3">
        <v>60</v>
      </c>
      <c r="M2734" s="3">
        <v>40</v>
      </c>
      <c r="N2734" s="9" t="s">
        <v>160</v>
      </c>
      <c r="O2734" s="3">
        <v>20</v>
      </c>
      <c r="P2734" s="3">
        <v>40</v>
      </c>
      <c r="Q2734" s="3">
        <v>20</v>
      </c>
      <c r="R2734" s="3">
        <v>20</v>
      </c>
      <c r="S2734" s="9" t="s">
        <v>160</v>
      </c>
      <c r="T2734" s="3">
        <v>80</v>
      </c>
      <c r="U2734" s="13">
        <v>320</v>
      </c>
    </row>
    <row r="2735" spans="4:21" ht="26" x14ac:dyDescent="0.2">
      <c r="D2735" s="59"/>
      <c r="E2735" s="5" t="s">
        <v>58</v>
      </c>
      <c r="F2735" s="51" t="str">
        <f t="shared" si="3"/>
        <v/>
      </c>
      <c r="G2735" s="4">
        <v>50</v>
      </c>
      <c r="H2735" s="10">
        <v>10</v>
      </c>
      <c r="I2735" s="1">
        <v>8</v>
      </c>
      <c r="J2735" s="1">
        <v>8</v>
      </c>
      <c r="K2735" s="2" t="s">
        <v>160</v>
      </c>
      <c r="L2735" s="1">
        <v>10</v>
      </c>
      <c r="M2735" s="1">
        <v>6</v>
      </c>
      <c r="N2735" s="2" t="s">
        <v>160</v>
      </c>
      <c r="O2735" s="1">
        <v>2</v>
      </c>
      <c r="P2735" s="1">
        <v>4</v>
      </c>
      <c r="Q2735" s="1">
        <v>2</v>
      </c>
      <c r="R2735" s="1">
        <v>72</v>
      </c>
      <c r="S2735" s="1">
        <v>2</v>
      </c>
      <c r="T2735" s="1">
        <v>26</v>
      </c>
      <c r="U2735" s="8">
        <v>124</v>
      </c>
    </row>
    <row r="2736" spans="4:21" x14ac:dyDescent="0.2">
      <c r="D2736" s="59"/>
      <c r="E2736" s="5" t="s">
        <v>59</v>
      </c>
      <c r="F2736" s="51" t="str">
        <f t="shared" si="3"/>
        <v>*</v>
      </c>
      <c r="G2736" s="4">
        <v>14</v>
      </c>
      <c r="H2736" s="17" t="s">
        <v>160</v>
      </c>
      <c r="I2736" s="2" t="s">
        <v>160</v>
      </c>
      <c r="J2736" s="2" t="s">
        <v>160</v>
      </c>
      <c r="K2736" s="2" t="s">
        <v>160</v>
      </c>
      <c r="L2736" s="2" t="s">
        <v>160</v>
      </c>
      <c r="M2736" s="2" t="s">
        <v>160</v>
      </c>
      <c r="N2736" s="2" t="s">
        <v>160</v>
      </c>
      <c r="O2736" s="2" t="s">
        <v>160</v>
      </c>
      <c r="P2736" s="2" t="s">
        <v>160</v>
      </c>
      <c r="Q2736" s="2" t="s">
        <v>160</v>
      </c>
      <c r="R2736" s="1">
        <v>92.857142857143003</v>
      </c>
      <c r="S2736" s="1">
        <v>7.1428571428570002</v>
      </c>
      <c r="T2736" s="2" t="s">
        <v>160</v>
      </c>
      <c r="U2736" s="8">
        <v>100</v>
      </c>
    </row>
    <row r="2737" spans="4:21" x14ac:dyDescent="0.2">
      <c r="D2737" s="59"/>
      <c r="E2737" s="5" t="s">
        <v>60</v>
      </c>
      <c r="F2737" s="51" t="str">
        <f t="shared" si="3"/>
        <v/>
      </c>
      <c r="G2737" s="4">
        <v>118</v>
      </c>
      <c r="H2737" s="10">
        <v>5.9322033898309998</v>
      </c>
      <c r="I2737" s="1">
        <v>15.254237288136</v>
      </c>
      <c r="J2737" s="1">
        <v>8.4745762711860007</v>
      </c>
      <c r="K2737" s="1">
        <v>2.542372881356</v>
      </c>
      <c r="L2737" s="1">
        <v>12.71186440678</v>
      </c>
      <c r="M2737" s="1">
        <v>14.406779661017</v>
      </c>
      <c r="N2737" s="1">
        <v>2.542372881356</v>
      </c>
      <c r="O2737" s="1">
        <v>5.9322033898309998</v>
      </c>
      <c r="P2737" s="1">
        <v>1.6949152542370001</v>
      </c>
      <c r="Q2737" s="1">
        <v>0.84745762711899997</v>
      </c>
      <c r="R2737" s="1">
        <v>66.949152542373</v>
      </c>
      <c r="S2737" s="1">
        <v>0.84745762711899997</v>
      </c>
      <c r="T2737" s="1">
        <v>32.203389830508002</v>
      </c>
      <c r="U2737" s="8">
        <v>138.13559322033899</v>
      </c>
    </row>
    <row r="2738" spans="4:21" ht="26" x14ac:dyDescent="0.2">
      <c r="D2738" s="59"/>
      <c r="E2738" s="5" t="s">
        <v>61</v>
      </c>
      <c r="F2738" s="51" t="str">
        <f t="shared" si="3"/>
        <v/>
      </c>
      <c r="G2738" s="4">
        <v>68</v>
      </c>
      <c r="H2738" s="10">
        <v>7.352941176471</v>
      </c>
      <c r="I2738" s="1">
        <v>2.9411764705880001</v>
      </c>
      <c r="J2738" s="1">
        <v>4.4117647058819998</v>
      </c>
      <c r="K2738" s="2" t="s">
        <v>160</v>
      </c>
      <c r="L2738" s="1">
        <v>10.294117647059</v>
      </c>
      <c r="M2738" s="1">
        <v>7.352941176471</v>
      </c>
      <c r="N2738" s="1">
        <v>2.9411764705880001</v>
      </c>
      <c r="O2738" s="1">
        <v>5.8823529411760003</v>
      </c>
      <c r="P2738" s="1">
        <v>5.8823529411760003</v>
      </c>
      <c r="Q2738" s="1">
        <v>4.4117647058819998</v>
      </c>
      <c r="R2738" s="1">
        <v>70.588235294117993</v>
      </c>
      <c r="S2738" s="1">
        <v>1.4705882352940001</v>
      </c>
      <c r="T2738" s="1">
        <v>27.941176470588001</v>
      </c>
      <c r="U2738" s="8">
        <v>123.529411764706</v>
      </c>
    </row>
    <row r="2739" spans="4:21" x14ac:dyDescent="0.2">
      <c r="D2739" s="59"/>
      <c r="E2739" s="5" t="s">
        <v>62</v>
      </c>
      <c r="F2739" s="51" t="str">
        <f t="shared" si="3"/>
        <v/>
      </c>
      <c r="G2739" s="4">
        <v>630</v>
      </c>
      <c r="H2739" s="10">
        <v>5.079365079365</v>
      </c>
      <c r="I2739" s="1">
        <v>9.0476190476189995</v>
      </c>
      <c r="J2739" s="1">
        <v>4.2857142857139996</v>
      </c>
      <c r="K2739" s="1">
        <v>0.95238095238099996</v>
      </c>
      <c r="L2739" s="1">
        <v>8.4126984126979991</v>
      </c>
      <c r="M2739" s="1">
        <v>12.539682539683</v>
      </c>
      <c r="N2739" s="1">
        <v>1.7460317460320001</v>
      </c>
      <c r="O2739" s="1">
        <v>3.8095238095239998</v>
      </c>
      <c r="P2739" s="1">
        <v>4.920634920635</v>
      </c>
      <c r="Q2739" s="1">
        <v>1.7460317460320001</v>
      </c>
      <c r="R2739" s="1">
        <v>73.174603174603007</v>
      </c>
      <c r="S2739" s="1">
        <v>0.793650793651</v>
      </c>
      <c r="T2739" s="1">
        <v>26.031746031746</v>
      </c>
      <c r="U2739" s="8">
        <v>126.507936507937</v>
      </c>
    </row>
    <row r="2740" spans="4:21" x14ac:dyDescent="0.2">
      <c r="D2740" s="59"/>
      <c r="E2740" s="5" t="s">
        <v>23</v>
      </c>
      <c r="F2740" s="51" t="str">
        <f t="shared" si="3"/>
        <v>*</v>
      </c>
      <c r="G2740" s="4">
        <v>2</v>
      </c>
      <c r="H2740" s="17" t="s">
        <v>160</v>
      </c>
      <c r="I2740" s="2" t="s">
        <v>160</v>
      </c>
      <c r="J2740" s="1">
        <v>50</v>
      </c>
      <c r="K2740" s="2" t="s">
        <v>160</v>
      </c>
      <c r="L2740" s="2" t="s">
        <v>160</v>
      </c>
      <c r="M2740" s="2" t="s">
        <v>160</v>
      </c>
      <c r="N2740" s="2" t="s">
        <v>160</v>
      </c>
      <c r="O2740" s="2" t="s">
        <v>160</v>
      </c>
      <c r="P2740" s="2" t="s">
        <v>160</v>
      </c>
      <c r="Q2740" s="2" t="s">
        <v>160</v>
      </c>
      <c r="R2740" s="1">
        <v>50</v>
      </c>
      <c r="S2740" s="2" t="s">
        <v>160</v>
      </c>
      <c r="T2740" s="1">
        <v>50</v>
      </c>
      <c r="U2740" s="8">
        <v>100</v>
      </c>
    </row>
    <row r="2741" spans="4:21" ht="26" x14ac:dyDescent="0.2">
      <c r="D2741" s="59"/>
      <c r="E2741" s="5" t="s">
        <v>63</v>
      </c>
      <c r="F2741" s="51" t="str">
        <f t="shared" si="3"/>
        <v/>
      </c>
      <c r="G2741" s="4">
        <v>255</v>
      </c>
      <c r="H2741" s="10">
        <v>7.0588235294119999</v>
      </c>
      <c r="I2741" s="1">
        <v>10.196078431373</v>
      </c>
      <c r="J2741" s="1">
        <v>7.4509803921569997</v>
      </c>
      <c r="K2741" s="1">
        <v>1.56862745098</v>
      </c>
      <c r="L2741" s="1">
        <v>11.764705882353001</v>
      </c>
      <c r="M2741" s="1">
        <v>10.588235294118</v>
      </c>
      <c r="N2741" s="1">
        <v>1.9607843137250001</v>
      </c>
      <c r="O2741" s="1">
        <v>5.0980392156859997</v>
      </c>
      <c r="P2741" s="1">
        <v>3.9215686274510002</v>
      </c>
      <c r="Q2741" s="1">
        <v>2.352941176471</v>
      </c>
      <c r="R2741" s="1">
        <v>69.411764705882007</v>
      </c>
      <c r="S2741" s="1">
        <v>1.56862745098</v>
      </c>
      <c r="T2741" s="1">
        <v>29.019607843136999</v>
      </c>
      <c r="U2741" s="8">
        <v>132.941176470588</v>
      </c>
    </row>
    <row r="2742" spans="4:21" ht="26" x14ac:dyDescent="0.2">
      <c r="D2742" s="58" t="s">
        <v>64</v>
      </c>
      <c r="E2742" s="7" t="s">
        <v>57</v>
      </c>
      <c r="F2742" s="50" t="str">
        <f t="shared" si="3"/>
        <v>*</v>
      </c>
      <c r="G2742" s="6">
        <v>16</v>
      </c>
      <c r="H2742" s="14">
        <v>6.25</v>
      </c>
      <c r="I2742" s="3">
        <v>18.75</v>
      </c>
      <c r="J2742" s="3">
        <v>18.75</v>
      </c>
      <c r="K2742" s="3">
        <v>6.25</v>
      </c>
      <c r="L2742" s="3">
        <v>25</v>
      </c>
      <c r="M2742" s="3">
        <v>18.75</v>
      </c>
      <c r="N2742" s="9" t="s">
        <v>160</v>
      </c>
      <c r="O2742" s="3">
        <v>12.5</v>
      </c>
      <c r="P2742" s="3">
        <v>12.5</v>
      </c>
      <c r="Q2742" s="3">
        <v>6.25</v>
      </c>
      <c r="R2742" s="3">
        <v>62.5</v>
      </c>
      <c r="S2742" s="9" t="s">
        <v>160</v>
      </c>
      <c r="T2742" s="3">
        <v>37.5</v>
      </c>
      <c r="U2742" s="13">
        <v>187.5</v>
      </c>
    </row>
    <row r="2743" spans="4:21" ht="26" x14ac:dyDescent="0.2">
      <c r="D2743" s="59"/>
      <c r="E2743" s="5" t="s">
        <v>58</v>
      </c>
      <c r="F2743" s="51" t="str">
        <f t="shared" si="3"/>
        <v/>
      </c>
      <c r="G2743" s="4">
        <v>84</v>
      </c>
      <c r="H2743" s="10">
        <v>9.5238095238099998</v>
      </c>
      <c r="I2743" s="1">
        <v>7.1428571428570002</v>
      </c>
      <c r="J2743" s="1">
        <v>4.7619047619049999</v>
      </c>
      <c r="K2743" s="2" t="s">
        <v>160</v>
      </c>
      <c r="L2743" s="1">
        <v>8.333333333333</v>
      </c>
      <c r="M2743" s="1">
        <v>5.9523809523809996</v>
      </c>
      <c r="N2743" s="2" t="s">
        <v>160</v>
      </c>
      <c r="O2743" s="1">
        <v>2.3809523809519999</v>
      </c>
      <c r="P2743" s="1">
        <v>1.190476190476</v>
      </c>
      <c r="Q2743" s="1">
        <v>1.190476190476</v>
      </c>
      <c r="R2743" s="1">
        <v>76.190476190476005</v>
      </c>
      <c r="S2743" s="1">
        <v>2.3809523809519999</v>
      </c>
      <c r="T2743" s="1">
        <v>21.428571428571001</v>
      </c>
      <c r="U2743" s="8">
        <v>119.04761904761899</v>
      </c>
    </row>
    <row r="2744" spans="4:21" x14ac:dyDescent="0.2">
      <c r="D2744" s="59"/>
      <c r="E2744" s="5" t="s">
        <v>59</v>
      </c>
      <c r="F2744" s="51" t="str">
        <f t="shared" si="3"/>
        <v>*</v>
      </c>
      <c r="G2744" s="4">
        <v>35</v>
      </c>
      <c r="H2744" s="17" t="s">
        <v>160</v>
      </c>
      <c r="I2744" s="1">
        <v>2.8571428571430002</v>
      </c>
      <c r="J2744" s="1">
        <v>5.7142857142860004</v>
      </c>
      <c r="K2744" s="2" t="s">
        <v>160</v>
      </c>
      <c r="L2744" s="1">
        <v>8.5714285714289993</v>
      </c>
      <c r="M2744" s="1">
        <v>8.5714285714289993</v>
      </c>
      <c r="N2744" s="2" t="s">
        <v>160</v>
      </c>
      <c r="O2744" s="1">
        <v>2.8571428571430002</v>
      </c>
      <c r="P2744" s="1">
        <v>5.7142857142860004</v>
      </c>
      <c r="Q2744" s="1">
        <v>5.7142857142860004</v>
      </c>
      <c r="R2744" s="1">
        <v>80</v>
      </c>
      <c r="S2744" s="1">
        <v>2.8571428571430002</v>
      </c>
      <c r="T2744" s="1">
        <v>17.142857142857</v>
      </c>
      <c r="U2744" s="8">
        <v>122.857142857143</v>
      </c>
    </row>
    <row r="2745" spans="4:21" x14ac:dyDescent="0.2">
      <c r="D2745" s="59"/>
      <c r="E2745" s="5" t="s">
        <v>60</v>
      </c>
      <c r="F2745" s="51" t="str">
        <f t="shared" si="3"/>
        <v/>
      </c>
      <c r="G2745" s="4">
        <v>603</v>
      </c>
      <c r="H2745" s="10">
        <v>5.8043117744610004</v>
      </c>
      <c r="I2745" s="1">
        <v>9.4527363184080002</v>
      </c>
      <c r="J2745" s="1">
        <v>5.3067993366500001</v>
      </c>
      <c r="K2745" s="1">
        <v>1.1608623548920001</v>
      </c>
      <c r="L2745" s="1">
        <v>9.7844112769489993</v>
      </c>
      <c r="M2745" s="1">
        <v>13.101160862355</v>
      </c>
      <c r="N2745" s="1">
        <v>2.3217247097840001</v>
      </c>
      <c r="O2745" s="1">
        <v>4.477611940299</v>
      </c>
      <c r="P2745" s="1">
        <v>4.477611940299</v>
      </c>
      <c r="Q2745" s="1">
        <v>1.492537313433</v>
      </c>
      <c r="R2745" s="1">
        <v>70.812603648424997</v>
      </c>
      <c r="S2745" s="1">
        <v>0.82918739635200001</v>
      </c>
      <c r="T2745" s="1">
        <v>28.358208955224001</v>
      </c>
      <c r="U2745" s="8">
        <v>129.02155887230501</v>
      </c>
    </row>
    <row r="2746" spans="4:21" ht="26" x14ac:dyDescent="0.2">
      <c r="D2746" s="59"/>
      <c r="E2746" s="5" t="s">
        <v>61</v>
      </c>
      <c r="F2746" s="51" t="str">
        <f t="shared" si="3"/>
        <v/>
      </c>
      <c r="G2746" s="4">
        <v>133</v>
      </c>
      <c r="H2746" s="10">
        <v>2.255639097744</v>
      </c>
      <c r="I2746" s="1">
        <v>10.526315789473999</v>
      </c>
      <c r="J2746" s="1">
        <v>4.511278195489</v>
      </c>
      <c r="K2746" s="1">
        <v>1.503759398496</v>
      </c>
      <c r="L2746" s="1">
        <v>6.0150375939850003</v>
      </c>
      <c r="M2746" s="1">
        <v>11.278195488722</v>
      </c>
      <c r="N2746" s="1">
        <v>0.75187969924800002</v>
      </c>
      <c r="O2746" s="1">
        <v>3.7593984962409999</v>
      </c>
      <c r="P2746" s="1">
        <v>6.766917293233</v>
      </c>
      <c r="Q2746" s="1">
        <v>3.0075187969920001</v>
      </c>
      <c r="R2746" s="1">
        <v>73.684210526315994</v>
      </c>
      <c r="S2746" s="1">
        <v>0.75187969924800002</v>
      </c>
      <c r="T2746" s="1">
        <v>25.563909774435999</v>
      </c>
      <c r="U2746" s="8">
        <v>124.81203007518801</v>
      </c>
    </row>
    <row r="2747" spans="4:21" ht="26" x14ac:dyDescent="0.2">
      <c r="D2747" s="59"/>
      <c r="E2747" s="5" t="s">
        <v>65</v>
      </c>
      <c r="F2747" s="51" t="str">
        <f t="shared" si="3"/>
        <v>*</v>
      </c>
      <c r="G2747" s="4">
        <v>13</v>
      </c>
      <c r="H2747" s="10">
        <v>23.076923076922998</v>
      </c>
      <c r="I2747" s="1">
        <v>15.384615384615</v>
      </c>
      <c r="J2747" s="2" t="s">
        <v>160</v>
      </c>
      <c r="K2747" s="2" t="s">
        <v>160</v>
      </c>
      <c r="L2747" s="1">
        <v>15.384615384615</v>
      </c>
      <c r="M2747" s="1">
        <v>7.6923076923079998</v>
      </c>
      <c r="N2747" s="1">
        <v>7.6923076923079998</v>
      </c>
      <c r="O2747" s="2" t="s">
        <v>160</v>
      </c>
      <c r="P2747" s="2" t="s">
        <v>160</v>
      </c>
      <c r="Q2747" s="2" t="s">
        <v>160</v>
      </c>
      <c r="R2747" s="1">
        <v>69.230769230768999</v>
      </c>
      <c r="S2747" s="2" t="s">
        <v>160</v>
      </c>
      <c r="T2747" s="1">
        <v>30.769230769231001</v>
      </c>
      <c r="U2747" s="8">
        <v>138.461538461538</v>
      </c>
    </row>
    <row r="2748" spans="4:21" x14ac:dyDescent="0.2">
      <c r="D2748" s="59"/>
      <c r="E2748" s="5" t="s">
        <v>23</v>
      </c>
      <c r="F2748" s="51" t="str">
        <f t="shared" si="3"/>
        <v>*</v>
      </c>
      <c r="G2748" s="4">
        <v>3</v>
      </c>
      <c r="H2748" s="17" t="s">
        <v>160</v>
      </c>
      <c r="I2748" s="2" t="s">
        <v>160</v>
      </c>
      <c r="J2748" s="2" t="s">
        <v>160</v>
      </c>
      <c r="K2748" s="2" t="s">
        <v>160</v>
      </c>
      <c r="L2748" s="2" t="s">
        <v>160</v>
      </c>
      <c r="M2748" s="2" t="s">
        <v>160</v>
      </c>
      <c r="N2748" s="2" t="s">
        <v>160</v>
      </c>
      <c r="O2748" s="2" t="s">
        <v>160</v>
      </c>
      <c r="P2748" s="2" t="s">
        <v>160</v>
      </c>
      <c r="Q2748" s="2" t="s">
        <v>160</v>
      </c>
      <c r="R2748" s="1">
        <v>100</v>
      </c>
      <c r="S2748" s="2" t="s">
        <v>160</v>
      </c>
      <c r="T2748" s="2" t="s">
        <v>160</v>
      </c>
      <c r="U2748" s="8">
        <v>100</v>
      </c>
    </row>
    <row r="2749" spans="4:21" ht="26" x14ac:dyDescent="0.2">
      <c r="D2749" s="59"/>
      <c r="E2749" s="5" t="s">
        <v>66</v>
      </c>
      <c r="F2749" s="51" t="str">
        <f t="shared" si="3"/>
        <v/>
      </c>
      <c r="G2749" s="4">
        <v>871</v>
      </c>
      <c r="H2749" s="10">
        <v>5.3960964408730003</v>
      </c>
      <c r="I2749" s="1">
        <v>9.2996555683119997</v>
      </c>
      <c r="J2749" s="1">
        <v>5.3960964408730003</v>
      </c>
      <c r="K2749" s="1">
        <v>1.148105625718</v>
      </c>
      <c r="L2749" s="1">
        <v>9.2996555683119997</v>
      </c>
      <c r="M2749" s="1">
        <v>12.055109070034</v>
      </c>
      <c r="N2749" s="1">
        <v>1.722158438576</v>
      </c>
      <c r="O2749" s="1">
        <v>4.2479908151550001</v>
      </c>
      <c r="P2749" s="1">
        <v>4.7072330654419998</v>
      </c>
      <c r="Q2749" s="1">
        <v>1.9517795637199999</v>
      </c>
      <c r="R2749" s="1">
        <v>71.986222732491001</v>
      </c>
      <c r="S2749" s="1">
        <v>1.0332950631460001</v>
      </c>
      <c r="T2749" s="1">
        <v>26.980482204363</v>
      </c>
      <c r="U2749" s="8">
        <v>128.24339839265201</v>
      </c>
    </row>
    <row r="2750" spans="4:21" x14ac:dyDescent="0.2">
      <c r="D2750" s="58" t="s">
        <v>67</v>
      </c>
      <c r="E2750" s="7" t="s">
        <v>68</v>
      </c>
      <c r="F2750" s="50" t="str">
        <f t="shared" si="3"/>
        <v/>
      </c>
      <c r="G2750" s="6">
        <v>416</v>
      </c>
      <c r="H2750" s="14">
        <v>4.8076923076920002</v>
      </c>
      <c r="I2750" s="3">
        <v>9.1346153846149996</v>
      </c>
      <c r="J2750" s="3">
        <v>4.8076923076920002</v>
      </c>
      <c r="K2750" s="3">
        <v>1.201923076923</v>
      </c>
      <c r="L2750" s="3">
        <v>9.375</v>
      </c>
      <c r="M2750" s="3">
        <v>12.740384615385</v>
      </c>
      <c r="N2750" s="3">
        <v>1.442307692308</v>
      </c>
      <c r="O2750" s="3">
        <v>4.3269230769230003</v>
      </c>
      <c r="P2750" s="3">
        <v>4.3269230769230003</v>
      </c>
      <c r="Q2750" s="3">
        <v>1.923076923077</v>
      </c>
      <c r="R2750" s="3">
        <v>71.153846153846004</v>
      </c>
      <c r="S2750" s="3">
        <v>1.682692307692</v>
      </c>
      <c r="T2750" s="3">
        <v>27.163461538461998</v>
      </c>
      <c r="U2750" s="13">
        <v>126.92307692307701</v>
      </c>
    </row>
    <row r="2751" spans="4:21" x14ac:dyDescent="0.2">
      <c r="D2751" s="59"/>
      <c r="E2751" s="5" t="s">
        <v>69</v>
      </c>
      <c r="F2751" s="51" t="str">
        <f t="shared" si="3"/>
        <v/>
      </c>
      <c r="G2751" s="4">
        <v>147</v>
      </c>
      <c r="H2751" s="10">
        <v>4.7619047619049999</v>
      </c>
      <c r="I2751" s="1">
        <v>10.204081632653001</v>
      </c>
      <c r="J2751" s="1">
        <v>4.0816326530609999</v>
      </c>
      <c r="K2751" s="2" t="s">
        <v>160</v>
      </c>
      <c r="L2751" s="1">
        <v>8.8435374149660007</v>
      </c>
      <c r="M2751" s="1">
        <v>9.5238095238099998</v>
      </c>
      <c r="N2751" s="1">
        <v>1.360544217687</v>
      </c>
      <c r="O2751" s="1">
        <v>3.4013605442179999</v>
      </c>
      <c r="P2751" s="1">
        <v>4.0816326530609999</v>
      </c>
      <c r="Q2751" s="1">
        <v>1.360544217687</v>
      </c>
      <c r="R2751" s="1">
        <v>78.231292517007006</v>
      </c>
      <c r="S2751" s="1">
        <v>1.360544217687</v>
      </c>
      <c r="T2751" s="1">
        <v>20.408163265306001</v>
      </c>
      <c r="U2751" s="8">
        <v>127.21088435374099</v>
      </c>
    </row>
    <row r="2752" spans="4:21" ht="26" x14ac:dyDescent="0.2">
      <c r="D2752" s="59"/>
      <c r="E2752" s="5" t="s">
        <v>70</v>
      </c>
      <c r="F2752" s="51" t="str">
        <f t="shared" si="3"/>
        <v/>
      </c>
      <c r="G2752" s="4">
        <v>417</v>
      </c>
      <c r="H2752" s="10">
        <v>6.2350119904080001</v>
      </c>
      <c r="I2752" s="1">
        <v>9.3525179856119998</v>
      </c>
      <c r="J2752" s="1">
        <v>7.1942446043170003</v>
      </c>
      <c r="K2752" s="1">
        <v>0.95923261390900005</v>
      </c>
      <c r="L2752" s="1">
        <v>9.3525179856119998</v>
      </c>
      <c r="M2752" s="1">
        <v>11.990407673861</v>
      </c>
      <c r="N2752" s="1">
        <v>1.9184652278180001</v>
      </c>
      <c r="O2752" s="1">
        <v>4.0767386091129998</v>
      </c>
      <c r="P2752" s="1">
        <v>4.3165467625899998</v>
      </c>
      <c r="Q2752" s="1">
        <v>1.438848920863</v>
      </c>
      <c r="R2752" s="1">
        <v>72.182254196643001</v>
      </c>
      <c r="S2752" s="1">
        <v>0.95923261390900005</v>
      </c>
      <c r="T2752" s="1">
        <v>26.858513189448001</v>
      </c>
      <c r="U2752" s="8">
        <v>129.97601918465199</v>
      </c>
    </row>
    <row r="2753" spans="4:21" ht="26" x14ac:dyDescent="0.2">
      <c r="D2753" s="59"/>
      <c r="E2753" s="5" t="s">
        <v>71</v>
      </c>
      <c r="F2753" s="51" t="str">
        <f t="shared" si="3"/>
        <v/>
      </c>
      <c r="G2753" s="4">
        <v>56</v>
      </c>
      <c r="H2753" s="10">
        <v>7.1428571428570002</v>
      </c>
      <c r="I2753" s="1">
        <v>5.3571428571429998</v>
      </c>
      <c r="J2753" s="1">
        <v>7.1428571428570002</v>
      </c>
      <c r="K2753" s="1">
        <v>5.3571428571429998</v>
      </c>
      <c r="L2753" s="1">
        <v>7.1428571428570002</v>
      </c>
      <c r="M2753" s="1">
        <v>14.285714285714</v>
      </c>
      <c r="N2753" s="1">
        <v>3.5714285714290002</v>
      </c>
      <c r="O2753" s="1">
        <v>3.5714285714290002</v>
      </c>
      <c r="P2753" s="1">
        <v>3.5714285714290002</v>
      </c>
      <c r="Q2753" s="2" t="s">
        <v>160</v>
      </c>
      <c r="R2753" s="1">
        <v>71.428571428571004</v>
      </c>
      <c r="S2753" s="2" t="s">
        <v>160</v>
      </c>
      <c r="T2753" s="1">
        <v>28.571428571428999</v>
      </c>
      <c r="U2753" s="8">
        <v>128.57142857142901</v>
      </c>
    </row>
    <row r="2754" spans="4:21" x14ac:dyDescent="0.2">
      <c r="D2754" s="59"/>
      <c r="E2754" s="5" t="s">
        <v>72</v>
      </c>
      <c r="F2754" s="51" t="str">
        <f t="shared" si="3"/>
        <v/>
      </c>
      <c r="G2754" s="4">
        <v>276</v>
      </c>
      <c r="H2754" s="10">
        <v>5.7971014492749999</v>
      </c>
      <c r="I2754" s="1">
        <v>10.507246376812001</v>
      </c>
      <c r="J2754" s="1">
        <v>5.7971014492749999</v>
      </c>
      <c r="K2754" s="1">
        <v>1.449275362319</v>
      </c>
      <c r="L2754" s="1">
        <v>9.4202898550719993</v>
      </c>
      <c r="M2754" s="1">
        <v>16.304347826087</v>
      </c>
      <c r="N2754" s="1">
        <v>2.898550724638</v>
      </c>
      <c r="O2754" s="1">
        <v>5.4347826086959996</v>
      </c>
      <c r="P2754" s="1">
        <v>4.7101449275359997</v>
      </c>
      <c r="Q2754" s="1">
        <v>0.36231884058000002</v>
      </c>
      <c r="R2754" s="1">
        <v>72.101449275362</v>
      </c>
      <c r="S2754" s="1">
        <v>1.449275362319</v>
      </c>
      <c r="T2754" s="1">
        <v>26.449275362319</v>
      </c>
      <c r="U2754" s="8">
        <v>136.231884057971</v>
      </c>
    </row>
    <row r="2755" spans="4:21" x14ac:dyDescent="0.2">
      <c r="D2755" s="59"/>
      <c r="E2755" s="5" t="s">
        <v>73</v>
      </c>
      <c r="F2755" s="51" t="str">
        <f t="shared" si="3"/>
        <v/>
      </c>
      <c r="G2755" s="4">
        <v>162</v>
      </c>
      <c r="H2755" s="10">
        <v>4.3209876543209997</v>
      </c>
      <c r="I2755" s="1">
        <v>9.8765432098769992</v>
      </c>
      <c r="J2755" s="1">
        <v>3.7037037037039999</v>
      </c>
      <c r="K2755" s="1">
        <v>0.61728395061700003</v>
      </c>
      <c r="L2755" s="1">
        <v>12.345679012346</v>
      </c>
      <c r="M2755" s="1">
        <v>14.197530864198001</v>
      </c>
      <c r="N2755" s="1">
        <v>3.086419753086</v>
      </c>
      <c r="O2755" s="1">
        <v>4.9382716049380004</v>
      </c>
      <c r="P2755" s="1">
        <v>4.3209876543209997</v>
      </c>
      <c r="Q2755" s="1">
        <v>0.61728395061700003</v>
      </c>
      <c r="R2755" s="1">
        <v>74.074074074074005</v>
      </c>
      <c r="S2755" s="1">
        <v>1.851851851852</v>
      </c>
      <c r="T2755" s="1">
        <v>24.074074074074002</v>
      </c>
      <c r="U2755" s="8">
        <v>133.950617283951</v>
      </c>
    </row>
    <row r="2756" spans="4:21" ht="26" x14ac:dyDescent="0.2">
      <c r="D2756" s="59"/>
      <c r="E2756" s="5" t="s">
        <v>74</v>
      </c>
      <c r="F2756" s="51" t="str">
        <f t="shared" si="3"/>
        <v/>
      </c>
      <c r="G2756" s="4">
        <v>394</v>
      </c>
      <c r="H2756" s="10">
        <v>6.0913705583760001</v>
      </c>
      <c r="I2756" s="1">
        <v>9.6446700507610004</v>
      </c>
      <c r="J2756" s="1">
        <v>6.0913705583760001</v>
      </c>
      <c r="K2756" s="1">
        <v>1.0152284263960001</v>
      </c>
      <c r="L2756" s="1">
        <v>10.406091370558</v>
      </c>
      <c r="M2756" s="1">
        <v>10.659898477157</v>
      </c>
      <c r="N2756" s="1">
        <v>2.2842639593910001</v>
      </c>
      <c r="O2756" s="1">
        <v>3.8071065989849999</v>
      </c>
      <c r="P2756" s="1">
        <v>5.5837563451780001</v>
      </c>
      <c r="Q2756" s="1">
        <v>2.2842639593910001</v>
      </c>
      <c r="R2756" s="1">
        <v>72.335025380711002</v>
      </c>
      <c r="S2756" s="1">
        <v>0.50761421319800004</v>
      </c>
      <c r="T2756" s="1">
        <v>27.157360406091001</v>
      </c>
      <c r="U2756" s="8">
        <v>130.71065989847699</v>
      </c>
    </row>
    <row r="2757" spans="4:21" x14ac:dyDescent="0.2">
      <c r="D2757" s="59"/>
      <c r="E2757" s="5" t="s">
        <v>36</v>
      </c>
      <c r="F2757" s="51" t="str">
        <f t="shared" si="3"/>
        <v>*</v>
      </c>
      <c r="G2757" s="4">
        <v>24</v>
      </c>
      <c r="H2757" s="17" t="s">
        <v>160</v>
      </c>
      <c r="I2757" s="2" t="s">
        <v>160</v>
      </c>
      <c r="J2757" s="1">
        <v>4.166666666667</v>
      </c>
      <c r="K2757" s="2" t="s">
        <v>160</v>
      </c>
      <c r="L2757" s="1">
        <v>4.166666666667</v>
      </c>
      <c r="M2757" s="1">
        <v>12.5</v>
      </c>
      <c r="N2757" s="2" t="s">
        <v>160</v>
      </c>
      <c r="O2757" s="2" t="s">
        <v>160</v>
      </c>
      <c r="P2757" s="2" t="s">
        <v>160</v>
      </c>
      <c r="Q2757" s="1">
        <v>8.333333333333</v>
      </c>
      <c r="R2757" s="1">
        <v>75</v>
      </c>
      <c r="S2757" s="1">
        <v>4.166666666667</v>
      </c>
      <c r="T2757" s="1">
        <v>20.833333333333002</v>
      </c>
      <c r="U2757" s="8">
        <v>108.333333333333</v>
      </c>
    </row>
    <row r="2758" spans="4:21" x14ac:dyDescent="0.2">
      <c r="D2758" s="59"/>
      <c r="E2758" s="5" t="s">
        <v>23</v>
      </c>
      <c r="F2758" s="51" t="str">
        <f t="shared" si="3"/>
        <v>*</v>
      </c>
      <c r="G2758" s="4">
        <v>5</v>
      </c>
      <c r="H2758" s="17" t="s">
        <v>160</v>
      </c>
      <c r="I2758" s="2" t="s">
        <v>160</v>
      </c>
      <c r="J2758" s="2" t="s">
        <v>160</v>
      </c>
      <c r="K2758" s="2" t="s">
        <v>160</v>
      </c>
      <c r="L2758" s="2" t="s">
        <v>160</v>
      </c>
      <c r="M2758" s="2" t="s">
        <v>160</v>
      </c>
      <c r="N2758" s="2" t="s">
        <v>160</v>
      </c>
      <c r="O2758" s="1">
        <v>20</v>
      </c>
      <c r="P2758" s="2" t="s">
        <v>160</v>
      </c>
      <c r="Q2758" s="2" t="s">
        <v>160</v>
      </c>
      <c r="R2758" s="1">
        <v>80</v>
      </c>
      <c r="S2758" s="2" t="s">
        <v>160</v>
      </c>
      <c r="T2758" s="1">
        <v>20</v>
      </c>
      <c r="U2758" s="8">
        <v>100</v>
      </c>
    </row>
    <row r="2759" spans="4:21" ht="26" x14ac:dyDescent="0.2">
      <c r="D2759" s="58" t="s">
        <v>75</v>
      </c>
      <c r="E2759" s="7" t="s">
        <v>76</v>
      </c>
      <c r="F2759" s="50" t="str">
        <f t="shared" si="3"/>
        <v>*</v>
      </c>
      <c r="G2759" s="6">
        <v>29</v>
      </c>
      <c r="H2759" s="14">
        <v>13.793103448276</v>
      </c>
      <c r="I2759" s="3">
        <v>6.8965517241379999</v>
      </c>
      <c r="J2759" s="9" t="s">
        <v>160</v>
      </c>
      <c r="K2759" s="3">
        <v>6.8965517241379999</v>
      </c>
      <c r="L2759" s="3">
        <v>10.344827586207</v>
      </c>
      <c r="M2759" s="3">
        <v>24.137931034483</v>
      </c>
      <c r="N2759" s="9" t="s">
        <v>160</v>
      </c>
      <c r="O2759" s="9" t="s">
        <v>160</v>
      </c>
      <c r="P2759" s="3">
        <v>6.8965517241379999</v>
      </c>
      <c r="Q2759" s="9" t="s">
        <v>160</v>
      </c>
      <c r="R2759" s="3">
        <v>65.517241379309993</v>
      </c>
      <c r="S2759" s="9" t="s">
        <v>160</v>
      </c>
      <c r="T2759" s="3">
        <v>34.482758620689999</v>
      </c>
      <c r="U2759" s="13">
        <v>134.48275862068999</v>
      </c>
    </row>
    <row r="2760" spans="4:21" x14ac:dyDescent="0.2">
      <c r="D2760" s="59"/>
      <c r="E2760" s="5" t="s">
        <v>77</v>
      </c>
      <c r="F2760" s="51" t="str">
        <f t="shared" si="3"/>
        <v/>
      </c>
      <c r="G2760" s="4">
        <v>54</v>
      </c>
      <c r="H2760" s="10">
        <v>3.7037037037039999</v>
      </c>
      <c r="I2760" s="1">
        <v>7.4074074074069998</v>
      </c>
      <c r="J2760" s="1">
        <v>7.4074074074069998</v>
      </c>
      <c r="K2760" s="1">
        <v>3.7037037037039999</v>
      </c>
      <c r="L2760" s="1">
        <v>11.111111111111001</v>
      </c>
      <c r="M2760" s="1">
        <v>9.2592592592590002</v>
      </c>
      <c r="N2760" s="1">
        <v>1.851851851852</v>
      </c>
      <c r="O2760" s="1">
        <v>1.851851851852</v>
      </c>
      <c r="P2760" s="1">
        <v>1.851851851852</v>
      </c>
      <c r="Q2760" s="1">
        <v>1.851851851852</v>
      </c>
      <c r="R2760" s="1">
        <v>70.370370370369997</v>
      </c>
      <c r="S2760" s="1">
        <v>3.7037037037039999</v>
      </c>
      <c r="T2760" s="1">
        <v>25.925925925925998</v>
      </c>
      <c r="U2760" s="8">
        <v>124.07407407407401</v>
      </c>
    </row>
    <row r="2761" spans="4:21" x14ac:dyDescent="0.2">
      <c r="D2761" s="59"/>
      <c r="E2761" s="5" t="s">
        <v>78</v>
      </c>
      <c r="F2761" s="51" t="str">
        <f t="shared" ref="F2761:F2824" si="4">IF(G2761=0,"",IF(G2761&lt;=49,"*",""))</f>
        <v/>
      </c>
      <c r="G2761" s="4">
        <v>77</v>
      </c>
      <c r="H2761" s="10">
        <v>7.792207792208</v>
      </c>
      <c r="I2761" s="1">
        <v>10.38961038961</v>
      </c>
      <c r="J2761" s="1">
        <v>6.4935064935059996</v>
      </c>
      <c r="K2761" s="1">
        <v>3.896103896104</v>
      </c>
      <c r="L2761" s="1">
        <v>10.38961038961</v>
      </c>
      <c r="M2761" s="1">
        <v>15.584415584416</v>
      </c>
      <c r="N2761" s="1">
        <v>2.5974025974030002</v>
      </c>
      <c r="O2761" s="1">
        <v>3.896103896104</v>
      </c>
      <c r="P2761" s="1">
        <v>2.5974025974030002</v>
      </c>
      <c r="Q2761" s="2" t="s">
        <v>160</v>
      </c>
      <c r="R2761" s="1">
        <v>67.532467532468004</v>
      </c>
      <c r="S2761" s="1">
        <v>1.298701298701</v>
      </c>
      <c r="T2761" s="1">
        <v>31.168831168831002</v>
      </c>
      <c r="U2761" s="8">
        <v>132.46753246753201</v>
      </c>
    </row>
    <row r="2762" spans="4:21" ht="26" x14ac:dyDescent="0.2">
      <c r="D2762" s="59"/>
      <c r="E2762" s="5" t="s">
        <v>79</v>
      </c>
      <c r="F2762" s="51" t="str">
        <f t="shared" si="4"/>
        <v>*</v>
      </c>
      <c r="G2762" s="4">
        <v>9</v>
      </c>
      <c r="H2762" s="10">
        <v>11.111111111111001</v>
      </c>
      <c r="I2762" s="1">
        <v>22.222222222222001</v>
      </c>
      <c r="J2762" s="2" t="s">
        <v>160</v>
      </c>
      <c r="K2762" s="2" t="s">
        <v>160</v>
      </c>
      <c r="L2762" s="1">
        <v>11.111111111111001</v>
      </c>
      <c r="M2762" s="2" t="s">
        <v>160</v>
      </c>
      <c r="N2762" s="2" t="s">
        <v>160</v>
      </c>
      <c r="O2762" s="2" t="s">
        <v>160</v>
      </c>
      <c r="P2762" s="2" t="s">
        <v>160</v>
      </c>
      <c r="Q2762" s="2" t="s">
        <v>160</v>
      </c>
      <c r="R2762" s="1">
        <v>66.666666666666998</v>
      </c>
      <c r="S2762" s="2" t="s">
        <v>160</v>
      </c>
      <c r="T2762" s="1">
        <v>33.333333333333002</v>
      </c>
      <c r="U2762" s="8">
        <v>111.111111111111</v>
      </c>
    </row>
    <row r="2763" spans="4:21" ht="26" x14ac:dyDescent="0.2">
      <c r="D2763" s="59"/>
      <c r="E2763" s="5" t="s">
        <v>80</v>
      </c>
      <c r="F2763" s="51" t="str">
        <f t="shared" si="4"/>
        <v>*</v>
      </c>
      <c r="G2763" s="4">
        <v>26</v>
      </c>
      <c r="H2763" s="10">
        <v>7.6923076923079998</v>
      </c>
      <c r="I2763" s="1">
        <v>3.8461538461539999</v>
      </c>
      <c r="J2763" s="1">
        <v>3.8461538461539999</v>
      </c>
      <c r="K2763" s="2" t="s">
        <v>160</v>
      </c>
      <c r="L2763" s="1">
        <v>3.8461538461539999</v>
      </c>
      <c r="M2763" s="2" t="s">
        <v>160</v>
      </c>
      <c r="N2763" s="2" t="s">
        <v>160</v>
      </c>
      <c r="O2763" s="2" t="s">
        <v>160</v>
      </c>
      <c r="P2763" s="2" t="s">
        <v>160</v>
      </c>
      <c r="Q2763" s="2" t="s">
        <v>160</v>
      </c>
      <c r="R2763" s="1">
        <v>88.461538461537998</v>
      </c>
      <c r="S2763" s="2" t="s">
        <v>160</v>
      </c>
      <c r="T2763" s="1">
        <v>11.538461538462</v>
      </c>
      <c r="U2763" s="8">
        <v>107.69230769230801</v>
      </c>
    </row>
    <row r="2764" spans="4:21" ht="26" x14ac:dyDescent="0.2">
      <c r="D2764" s="59"/>
      <c r="E2764" s="5" t="s">
        <v>81</v>
      </c>
      <c r="F2764" s="51" t="str">
        <f t="shared" si="4"/>
        <v>*</v>
      </c>
      <c r="G2764" s="4">
        <v>38</v>
      </c>
      <c r="H2764" s="10">
        <v>2.6315789473679998</v>
      </c>
      <c r="I2764" s="1">
        <v>7.8947368421049999</v>
      </c>
      <c r="J2764" s="1">
        <v>5.2631578947369997</v>
      </c>
      <c r="K2764" s="2" t="s">
        <v>160</v>
      </c>
      <c r="L2764" s="1">
        <v>5.2631578947369997</v>
      </c>
      <c r="M2764" s="1">
        <v>2.6315789473679998</v>
      </c>
      <c r="N2764" s="1">
        <v>2.6315789473679998</v>
      </c>
      <c r="O2764" s="2" t="s">
        <v>160</v>
      </c>
      <c r="P2764" s="2" t="s">
        <v>160</v>
      </c>
      <c r="Q2764" s="2" t="s">
        <v>160</v>
      </c>
      <c r="R2764" s="1">
        <v>84.210526315788996</v>
      </c>
      <c r="S2764" s="2" t="s">
        <v>160</v>
      </c>
      <c r="T2764" s="1">
        <v>15.789473684211</v>
      </c>
      <c r="U2764" s="8">
        <v>110.526315789474</v>
      </c>
    </row>
    <row r="2765" spans="4:21" ht="26" x14ac:dyDescent="0.2">
      <c r="D2765" s="59"/>
      <c r="E2765" s="5" t="s">
        <v>82</v>
      </c>
      <c r="F2765" s="51" t="str">
        <f t="shared" si="4"/>
        <v>*</v>
      </c>
      <c r="G2765" s="4">
        <v>35</v>
      </c>
      <c r="H2765" s="10">
        <v>8.5714285714289993</v>
      </c>
      <c r="I2765" s="1">
        <v>20</v>
      </c>
      <c r="J2765" s="1">
        <v>8.5714285714289993</v>
      </c>
      <c r="K2765" s="2" t="s">
        <v>160</v>
      </c>
      <c r="L2765" s="1">
        <v>11.428571428571001</v>
      </c>
      <c r="M2765" s="1">
        <v>14.285714285714</v>
      </c>
      <c r="N2765" s="2" t="s">
        <v>160</v>
      </c>
      <c r="O2765" s="1">
        <v>2.8571428571430002</v>
      </c>
      <c r="P2765" s="1">
        <v>2.8571428571430002</v>
      </c>
      <c r="Q2765" s="1">
        <v>5.7142857142860004</v>
      </c>
      <c r="R2765" s="1">
        <v>68.571428571428996</v>
      </c>
      <c r="S2765" s="2" t="s">
        <v>160</v>
      </c>
      <c r="T2765" s="1">
        <v>31.428571428571001</v>
      </c>
      <c r="U2765" s="8">
        <v>142.857142857143</v>
      </c>
    </row>
    <row r="2766" spans="4:21" ht="26" x14ac:dyDescent="0.2">
      <c r="D2766" s="59"/>
      <c r="E2766" s="5" t="s">
        <v>83</v>
      </c>
      <c r="F2766" s="51" t="str">
        <f t="shared" si="4"/>
        <v>*</v>
      </c>
      <c r="G2766" s="4">
        <v>11</v>
      </c>
      <c r="H2766" s="10">
        <v>9.0909090909089993</v>
      </c>
      <c r="I2766" s="1">
        <v>18.181818181817999</v>
      </c>
      <c r="J2766" s="1">
        <v>9.0909090909089993</v>
      </c>
      <c r="K2766" s="1">
        <v>9.0909090909089993</v>
      </c>
      <c r="L2766" s="2" t="s">
        <v>160</v>
      </c>
      <c r="M2766" s="1">
        <v>9.0909090909089993</v>
      </c>
      <c r="N2766" s="1">
        <v>9.0909090909089993</v>
      </c>
      <c r="O2766" s="1">
        <v>9.0909090909089993</v>
      </c>
      <c r="P2766" s="2" t="s">
        <v>160</v>
      </c>
      <c r="Q2766" s="2" t="s">
        <v>160</v>
      </c>
      <c r="R2766" s="1">
        <v>72.727272727273004</v>
      </c>
      <c r="S2766" s="2" t="s">
        <v>160</v>
      </c>
      <c r="T2766" s="1">
        <v>27.272727272727</v>
      </c>
      <c r="U2766" s="8">
        <v>145.45454545454501</v>
      </c>
    </row>
    <row r="2767" spans="4:21" x14ac:dyDescent="0.2">
      <c r="D2767" s="59"/>
      <c r="E2767" s="5" t="s">
        <v>84</v>
      </c>
      <c r="F2767" s="51" t="str">
        <f t="shared" si="4"/>
        <v>*</v>
      </c>
      <c r="G2767" s="4">
        <v>14</v>
      </c>
      <c r="H2767" s="10">
        <v>7.1428571428570002</v>
      </c>
      <c r="I2767" s="2" t="s">
        <v>160</v>
      </c>
      <c r="J2767" s="1">
        <v>7.1428571428570002</v>
      </c>
      <c r="K2767" s="2" t="s">
        <v>160</v>
      </c>
      <c r="L2767" s="1">
        <v>7.1428571428570002</v>
      </c>
      <c r="M2767" s="2" t="s">
        <v>160</v>
      </c>
      <c r="N2767" s="2" t="s">
        <v>160</v>
      </c>
      <c r="O2767" s="2" t="s">
        <v>160</v>
      </c>
      <c r="P2767" s="1">
        <v>7.1428571428570002</v>
      </c>
      <c r="Q2767" s="2" t="s">
        <v>160</v>
      </c>
      <c r="R2767" s="1">
        <v>85.714285714286007</v>
      </c>
      <c r="S2767" s="2" t="s">
        <v>160</v>
      </c>
      <c r="T2767" s="1">
        <v>14.285714285714</v>
      </c>
      <c r="U2767" s="8">
        <v>114.28571428571399</v>
      </c>
    </row>
    <row r="2768" spans="4:21" x14ac:dyDescent="0.2">
      <c r="D2768" s="59"/>
      <c r="E2768" s="5" t="s">
        <v>85</v>
      </c>
      <c r="F2768" s="51" t="str">
        <f t="shared" si="4"/>
        <v>*</v>
      </c>
      <c r="G2768" s="4">
        <v>3</v>
      </c>
      <c r="H2768" s="10">
        <v>33.333333333333002</v>
      </c>
      <c r="I2768" s="1">
        <v>33.333333333333002</v>
      </c>
      <c r="J2768" s="1">
        <v>33.333333333333002</v>
      </c>
      <c r="K2768" s="2" t="s">
        <v>160</v>
      </c>
      <c r="L2768" s="1">
        <v>33.333333333333002</v>
      </c>
      <c r="M2768" s="2" t="s">
        <v>160</v>
      </c>
      <c r="N2768" s="2" t="s">
        <v>160</v>
      </c>
      <c r="O2768" s="2" t="s">
        <v>160</v>
      </c>
      <c r="P2768" s="2" t="s">
        <v>160</v>
      </c>
      <c r="Q2768" s="2" t="s">
        <v>160</v>
      </c>
      <c r="R2768" s="2" t="s">
        <v>160</v>
      </c>
      <c r="S2768" s="2" t="s">
        <v>160</v>
      </c>
      <c r="T2768" s="1">
        <v>100</v>
      </c>
      <c r="U2768" s="8">
        <v>133.333333333333</v>
      </c>
    </row>
    <row r="2769" spans="4:21" x14ac:dyDescent="0.2">
      <c r="D2769" s="59"/>
      <c r="E2769" s="5" t="s">
        <v>86</v>
      </c>
      <c r="F2769" s="51" t="str">
        <f t="shared" si="4"/>
        <v/>
      </c>
      <c r="G2769" s="4">
        <v>78</v>
      </c>
      <c r="H2769" s="10">
        <v>5.1282051282049999</v>
      </c>
      <c r="I2769" s="1">
        <v>5.1282051282049999</v>
      </c>
      <c r="J2769" s="1">
        <v>1.2820512820509999</v>
      </c>
      <c r="K2769" s="1">
        <v>3.8461538461539999</v>
      </c>
      <c r="L2769" s="1">
        <v>6.4102564102560002</v>
      </c>
      <c r="M2769" s="1">
        <v>14.102564102563999</v>
      </c>
      <c r="N2769" s="1">
        <v>3.8461538461539999</v>
      </c>
      <c r="O2769" s="1">
        <v>6.4102564102560002</v>
      </c>
      <c r="P2769" s="1">
        <v>2.564102564103</v>
      </c>
      <c r="Q2769" s="2" t="s">
        <v>160</v>
      </c>
      <c r="R2769" s="1">
        <v>71.794871794871995</v>
      </c>
      <c r="S2769" s="1">
        <v>1.2820512820509999</v>
      </c>
      <c r="T2769" s="1">
        <v>26.923076923077002</v>
      </c>
      <c r="U2769" s="8">
        <v>121.79487179487199</v>
      </c>
    </row>
    <row r="2770" spans="4:21" ht="26" x14ac:dyDescent="0.2">
      <c r="D2770" s="59"/>
      <c r="E2770" s="5" t="s">
        <v>87</v>
      </c>
      <c r="F2770" s="51" t="str">
        <f t="shared" si="4"/>
        <v/>
      </c>
      <c r="G2770" s="4">
        <v>101</v>
      </c>
      <c r="H2770" s="10">
        <v>6.9306930693069999</v>
      </c>
      <c r="I2770" s="1">
        <v>8.9108910891090005</v>
      </c>
      <c r="J2770" s="1">
        <v>8.9108910891090005</v>
      </c>
      <c r="K2770" s="1">
        <v>2.970297029703</v>
      </c>
      <c r="L2770" s="1">
        <v>8.9108910891090005</v>
      </c>
      <c r="M2770" s="1">
        <v>8.9108910891090005</v>
      </c>
      <c r="N2770" s="1">
        <v>3.9603960396039999</v>
      </c>
      <c r="O2770" s="1">
        <v>1.9801980198019999</v>
      </c>
      <c r="P2770" s="1">
        <v>4.9504950495050002</v>
      </c>
      <c r="Q2770" s="1">
        <v>0.99009900990099997</v>
      </c>
      <c r="R2770" s="1">
        <v>72.277227722771997</v>
      </c>
      <c r="S2770" s="1">
        <v>0.99009900990099997</v>
      </c>
      <c r="T2770" s="1">
        <v>26.732673267327002</v>
      </c>
      <c r="U2770" s="8">
        <v>130.69306930693099</v>
      </c>
    </row>
    <row r="2771" spans="4:21" x14ac:dyDescent="0.2">
      <c r="D2771" s="59"/>
      <c r="E2771" s="5" t="s">
        <v>36</v>
      </c>
      <c r="F2771" s="51" t="str">
        <f t="shared" si="4"/>
        <v>*</v>
      </c>
      <c r="G2771" s="4">
        <v>38</v>
      </c>
      <c r="H2771" s="10">
        <v>13.157894736842</v>
      </c>
      <c r="I2771" s="1">
        <v>2.6315789473679998</v>
      </c>
      <c r="J2771" s="1">
        <v>7.8947368421049999</v>
      </c>
      <c r="K2771" s="1">
        <v>2.6315789473679998</v>
      </c>
      <c r="L2771" s="1">
        <v>7.8947368421049999</v>
      </c>
      <c r="M2771" s="1">
        <v>15.789473684211</v>
      </c>
      <c r="N2771" s="2" t="s">
        <v>160</v>
      </c>
      <c r="O2771" s="2" t="s">
        <v>160</v>
      </c>
      <c r="P2771" s="1">
        <v>5.2631578947369997</v>
      </c>
      <c r="Q2771" s="1">
        <v>7.8947368421049999</v>
      </c>
      <c r="R2771" s="1">
        <v>76.315789473684006</v>
      </c>
      <c r="S2771" s="2" t="s">
        <v>160</v>
      </c>
      <c r="T2771" s="1">
        <v>23.684210526316001</v>
      </c>
      <c r="U2771" s="8">
        <v>139.47368421052599</v>
      </c>
    </row>
    <row r="2772" spans="4:21" ht="26" x14ac:dyDescent="0.2">
      <c r="D2772" s="59"/>
      <c r="E2772" s="5" t="s">
        <v>88</v>
      </c>
      <c r="F2772" s="51" t="str">
        <f t="shared" si="4"/>
        <v/>
      </c>
      <c r="G2772" s="4">
        <v>222</v>
      </c>
      <c r="H2772" s="10">
        <v>4.9549549549550003</v>
      </c>
      <c r="I2772" s="1">
        <v>11.711711711712001</v>
      </c>
      <c r="J2772" s="1">
        <v>6.7567567567570004</v>
      </c>
      <c r="K2772" s="1">
        <v>0.90090090090099995</v>
      </c>
      <c r="L2772" s="1">
        <v>9.9099099099100005</v>
      </c>
      <c r="M2772" s="1">
        <v>11.711711711712001</v>
      </c>
      <c r="N2772" s="1">
        <v>1.351351351351</v>
      </c>
      <c r="O2772" s="1">
        <v>6.7567567567570004</v>
      </c>
      <c r="P2772" s="1">
        <v>5.8558558558560003</v>
      </c>
      <c r="Q2772" s="1">
        <v>2.7027027027030002</v>
      </c>
      <c r="R2772" s="1">
        <v>72.072072072072004</v>
      </c>
      <c r="S2772" s="1">
        <v>0.90090090090099995</v>
      </c>
      <c r="T2772" s="1">
        <v>27.027027027027</v>
      </c>
      <c r="U2772" s="8">
        <v>135.58558558558599</v>
      </c>
    </row>
    <row r="2773" spans="4:21" x14ac:dyDescent="0.2">
      <c r="D2773" s="59"/>
      <c r="E2773" s="5" t="s">
        <v>89</v>
      </c>
      <c r="F2773" s="51" t="str">
        <f t="shared" si="4"/>
        <v/>
      </c>
      <c r="G2773" s="4">
        <v>356</v>
      </c>
      <c r="H2773" s="10">
        <v>5.61797752809</v>
      </c>
      <c r="I2773" s="1">
        <v>9.8314606741570003</v>
      </c>
      <c r="J2773" s="1">
        <v>3.9325842696629998</v>
      </c>
      <c r="K2773" s="1">
        <v>0.84269662921300004</v>
      </c>
      <c r="L2773" s="1">
        <v>11.23595505618</v>
      </c>
      <c r="M2773" s="1">
        <v>12.921348314607</v>
      </c>
      <c r="N2773" s="1">
        <v>1.9662921348310001</v>
      </c>
      <c r="O2773" s="1">
        <v>3.651685393258</v>
      </c>
      <c r="P2773" s="1">
        <v>4.4943820224720001</v>
      </c>
      <c r="Q2773" s="1">
        <v>1.6853932584269999</v>
      </c>
      <c r="R2773" s="1">
        <v>70.786516853932994</v>
      </c>
      <c r="S2773" s="1">
        <v>1.123595505618</v>
      </c>
      <c r="T2773" s="1">
        <v>28.089887640449</v>
      </c>
      <c r="U2773" s="8">
        <v>128.08988764044901</v>
      </c>
    </row>
    <row r="2774" spans="4:21" x14ac:dyDescent="0.2">
      <c r="D2774" s="59"/>
      <c r="E2774" s="5" t="s">
        <v>23</v>
      </c>
      <c r="F2774" s="51" t="str">
        <f t="shared" si="4"/>
        <v>*</v>
      </c>
      <c r="G2774" s="4">
        <v>8</v>
      </c>
      <c r="H2774" s="17" t="s">
        <v>160</v>
      </c>
      <c r="I2774" s="1">
        <v>25</v>
      </c>
      <c r="J2774" s="1">
        <v>12.5</v>
      </c>
      <c r="K2774" s="2" t="s">
        <v>160</v>
      </c>
      <c r="L2774" s="2" t="s">
        <v>160</v>
      </c>
      <c r="M2774" s="1">
        <v>25</v>
      </c>
      <c r="N2774" s="2" t="s">
        <v>160</v>
      </c>
      <c r="O2774" s="1">
        <v>12.5</v>
      </c>
      <c r="P2774" s="1">
        <v>25</v>
      </c>
      <c r="Q2774" s="2" t="s">
        <v>160</v>
      </c>
      <c r="R2774" s="1">
        <v>62.5</v>
      </c>
      <c r="S2774" s="2" t="s">
        <v>160</v>
      </c>
      <c r="T2774" s="1">
        <v>37.5</v>
      </c>
      <c r="U2774" s="8">
        <v>162.5</v>
      </c>
    </row>
    <row r="2775" spans="4:21" ht="26" x14ac:dyDescent="0.2">
      <c r="D2775" s="59"/>
      <c r="E2775" s="5" t="s">
        <v>90</v>
      </c>
      <c r="F2775" s="51" t="str">
        <f t="shared" si="4"/>
        <v/>
      </c>
      <c r="G2775" s="4">
        <v>301</v>
      </c>
      <c r="H2775" s="10">
        <v>6.3122923588040001</v>
      </c>
      <c r="I2775" s="1">
        <v>6.6445182724249996</v>
      </c>
      <c r="J2775" s="1">
        <v>5.6478405315610001</v>
      </c>
      <c r="K2775" s="1">
        <v>1.6611295681060001</v>
      </c>
      <c r="L2775" s="1">
        <v>6.9767441860470001</v>
      </c>
      <c r="M2775" s="1">
        <v>10.631229235879999</v>
      </c>
      <c r="N2775" s="1">
        <v>1.9933554817279999</v>
      </c>
      <c r="O2775" s="1">
        <v>2.6578073089699998</v>
      </c>
      <c r="P2775" s="1">
        <v>3.3222591362129998</v>
      </c>
      <c r="Q2775" s="1">
        <v>1.6611295681060001</v>
      </c>
      <c r="R2775" s="1">
        <v>73.754152823919995</v>
      </c>
      <c r="S2775" s="1">
        <v>0.99667774086399996</v>
      </c>
      <c r="T2775" s="1">
        <v>25.249169435216</v>
      </c>
      <c r="U2775" s="8">
        <v>122.25913621262499</v>
      </c>
    </row>
    <row r="2776" spans="4:21" ht="26" x14ac:dyDescent="0.2">
      <c r="D2776" s="58" t="s">
        <v>91</v>
      </c>
      <c r="E2776" s="7" t="s">
        <v>92</v>
      </c>
      <c r="F2776" s="50" t="str">
        <f t="shared" si="4"/>
        <v/>
      </c>
      <c r="G2776" s="6">
        <v>60</v>
      </c>
      <c r="H2776" s="14">
        <v>1.666666666667</v>
      </c>
      <c r="I2776" s="3">
        <v>10</v>
      </c>
      <c r="J2776" s="3">
        <v>5</v>
      </c>
      <c r="K2776" s="9" t="s">
        <v>160</v>
      </c>
      <c r="L2776" s="3">
        <v>8.333333333333</v>
      </c>
      <c r="M2776" s="3">
        <v>8.333333333333</v>
      </c>
      <c r="N2776" s="9" t="s">
        <v>160</v>
      </c>
      <c r="O2776" s="3">
        <v>5</v>
      </c>
      <c r="P2776" s="3">
        <v>1.666666666667</v>
      </c>
      <c r="Q2776" s="9" t="s">
        <v>160</v>
      </c>
      <c r="R2776" s="3">
        <v>78.333333333333002</v>
      </c>
      <c r="S2776" s="9" t="s">
        <v>160</v>
      </c>
      <c r="T2776" s="3">
        <v>21.666666666666998</v>
      </c>
      <c r="U2776" s="13">
        <v>118.333333333333</v>
      </c>
    </row>
    <row r="2777" spans="4:21" ht="39" x14ac:dyDescent="0.2">
      <c r="D2777" s="59"/>
      <c r="E2777" s="5" t="s">
        <v>93</v>
      </c>
      <c r="F2777" s="51" t="str">
        <f t="shared" si="4"/>
        <v/>
      </c>
      <c r="G2777" s="4">
        <v>359</v>
      </c>
      <c r="H2777" s="10">
        <v>4.4568245125350003</v>
      </c>
      <c r="I2777" s="1">
        <v>7.2423398328689998</v>
      </c>
      <c r="J2777" s="1">
        <v>6.6852367688019996</v>
      </c>
      <c r="K2777" s="1">
        <v>0.83565459610000004</v>
      </c>
      <c r="L2777" s="1">
        <v>7.2423398328689998</v>
      </c>
      <c r="M2777" s="1">
        <v>11.977715877436999</v>
      </c>
      <c r="N2777" s="1">
        <v>1.6713091922009999</v>
      </c>
      <c r="O2777" s="1">
        <v>3.3426183844009998</v>
      </c>
      <c r="P2777" s="1">
        <v>3.8997214484680001</v>
      </c>
      <c r="Q2777" s="1">
        <v>1.392757660167</v>
      </c>
      <c r="R2777" s="1">
        <v>71.030640668524001</v>
      </c>
      <c r="S2777" s="1">
        <v>1.392757660167</v>
      </c>
      <c r="T2777" s="1">
        <v>27.576601671309</v>
      </c>
      <c r="U2777" s="8">
        <v>121.16991643454</v>
      </c>
    </row>
    <row r="2778" spans="4:21" ht="39" x14ac:dyDescent="0.2">
      <c r="D2778" s="59"/>
      <c r="E2778" s="5" t="s">
        <v>94</v>
      </c>
      <c r="F2778" s="51" t="str">
        <f t="shared" si="4"/>
        <v/>
      </c>
      <c r="G2778" s="4">
        <v>700</v>
      </c>
      <c r="H2778" s="10">
        <v>5.5714285714290002</v>
      </c>
      <c r="I2778" s="1">
        <v>8.7142857142859995</v>
      </c>
      <c r="J2778" s="1">
        <v>5.4285714285709998</v>
      </c>
      <c r="K2778" s="1">
        <v>1</v>
      </c>
      <c r="L2778" s="1">
        <v>8.7142857142859995</v>
      </c>
      <c r="M2778" s="1">
        <v>11.714285714286</v>
      </c>
      <c r="N2778" s="1">
        <v>2.1428571428569998</v>
      </c>
      <c r="O2778" s="1">
        <v>4.1428571428570002</v>
      </c>
      <c r="P2778" s="1">
        <v>3.8571428571430002</v>
      </c>
      <c r="Q2778" s="1">
        <v>1.4285714285710001</v>
      </c>
      <c r="R2778" s="1">
        <v>72</v>
      </c>
      <c r="S2778" s="1">
        <v>1.142857142857</v>
      </c>
      <c r="T2778" s="1">
        <v>26.857142857143</v>
      </c>
      <c r="U2778" s="8">
        <v>125.857142857143</v>
      </c>
    </row>
    <row r="2779" spans="4:21" ht="39" x14ac:dyDescent="0.2">
      <c r="D2779" s="59"/>
      <c r="E2779" s="5" t="s">
        <v>95</v>
      </c>
      <c r="F2779" s="51" t="str">
        <f t="shared" si="4"/>
        <v/>
      </c>
      <c r="G2779" s="4">
        <v>506</v>
      </c>
      <c r="H2779" s="10">
        <v>4.3478260869570002</v>
      </c>
      <c r="I2779" s="1">
        <v>8.3003952569169996</v>
      </c>
      <c r="J2779" s="1">
        <v>5.3359683794470003</v>
      </c>
      <c r="K2779" s="1">
        <v>1.185770750988</v>
      </c>
      <c r="L2779" s="1">
        <v>7.3122529644269996</v>
      </c>
      <c r="M2779" s="1">
        <v>10.276679841897</v>
      </c>
      <c r="N2779" s="1">
        <v>1.185770750988</v>
      </c>
      <c r="O2779" s="1">
        <v>4.1501976284579998</v>
      </c>
      <c r="P2779" s="1">
        <v>3.557312252964</v>
      </c>
      <c r="Q2779" s="1">
        <v>1.3833992094859999</v>
      </c>
      <c r="R2779" s="1">
        <v>74.308300395257007</v>
      </c>
      <c r="S2779" s="1">
        <v>1.3833992094859999</v>
      </c>
      <c r="T2779" s="1">
        <v>24.308300395257</v>
      </c>
      <c r="U2779" s="8">
        <v>122.727272727273</v>
      </c>
    </row>
    <row r="2780" spans="4:21" ht="39" x14ac:dyDescent="0.2">
      <c r="D2780" s="59"/>
      <c r="E2780" s="5" t="s">
        <v>96</v>
      </c>
      <c r="F2780" s="51" t="str">
        <f t="shared" si="4"/>
        <v/>
      </c>
      <c r="G2780" s="4">
        <v>228</v>
      </c>
      <c r="H2780" s="10">
        <v>3.947368421053</v>
      </c>
      <c r="I2780" s="1">
        <v>8.333333333333</v>
      </c>
      <c r="J2780" s="1">
        <v>6.5789473684209998</v>
      </c>
      <c r="K2780" s="1">
        <v>1.7543859649119999</v>
      </c>
      <c r="L2780" s="1">
        <v>7.0175438596489998</v>
      </c>
      <c r="M2780" s="1">
        <v>10.526315789473999</v>
      </c>
      <c r="N2780" s="1">
        <v>0.87719298245599997</v>
      </c>
      <c r="O2780" s="1">
        <v>3.947368421053</v>
      </c>
      <c r="P2780" s="1">
        <v>2.1929824561400002</v>
      </c>
      <c r="Q2780" s="1">
        <v>0.87719298245599997</v>
      </c>
      <c r="R2780" s="1">
        <v>71.929824561404004</v>
      </c>
      <c r="S2780" s="1">
        <v>0.87719298245599997</v>
      </c>
      <c r="T2780" s="1">
        <v>27.192982456140001</v>
      </c>
      <c r="U2780" s="8">
        <v>118.859649122807</v>
      </c>
    </row>
    <row r="2781" spans="4:21" ht="39" x14ac:dyDescent="0.2">
      <c r="D2781" s="59"/>
      <c r="E2781" s="5" t="s">
        <v>97</v>
      </c>
      <c r="F2781" s="51" t="str">
        <f t="shared" si="4"/>
        <v/>
      </c>
      <c r="G2781" s="4">
        <v>57</v>
      </c>
      <c r="H2781" s="10">
        <v>5.2631578947369997</v>
      </c>
      <c r="I2781" s="1">
        <v>14.035087719298</v>
      </c>
      <c r="J2781" s="1">
        <v>12.280701754386</v>
      </c>
      <c r="K2781" s="2" t="s">
        <v>160</v>
      </c>
      <c r="L2781" s="1">
        <v>8.7719298245609991</v>
      </c>
      <c r="M2781" s="1">
        <v>12.280701754386</v>
      </c>
      <c r="N2781" s="2" t="s">
        <v>160</v>
      </c>
      <c r="O2781" s="1">
        <v>7.0175438596489998</v>
      </c>
      <c r="P2781" s="1">
        <v>7.0175438596489998</v>
      </c>
      <c r="Q2781" s="2" t="s">
        <v>160</v>
      </c>
      <c r="R2781" s="1">
        <v>64.912280701754</v>
      </c>
      <c r="S2781" s="1">
        <v>3.508771929825</v>
      </c>
      <c r="T2781" s="1">
        <v>31.578947368421002</v>
      </c>
      <c r="U2781" s="8">
        <v>135.08771929824599</v>
      </c>
    </row>
    <row r="2782" spans="4:21" ht="39" x14ac:dyDescent="0.2">
      <c r="D2782" s="59"/>
      <c r="E2782" s="5" t="s">
        <v>98</v>
      </c>
      <c r="F2782" s="51" t="str">
        <f t="shared" si="4"/>
        <v/>
      </c>
      <c r="G2782" s="4">
        <v>299</v>
      </c>
      <c r="H2782" s="10">
        <v>4.6822742474919998</v>
      </c>
      <c r="I2782" s="1">
        <v>8.3612040133779999</v>
      </c>
      <c r="J2782" s="1">
        <v>6.020066889632</v>
      </c>
      <c r="K2782" s="1">
        <v>1.3377926421399999</v>
      </c>
      <c r="L2782" s="1">
        <v>9.0301003344480009</v>
      </c>
      <c r="M2782" s="1">
        <v>10.702341137124</v>
      </c>
      <c r="N2782" s="1">
        <v>0.33444816053499998</v>
      </c>
      <c r="O2782" s="1">
        <v>4.3478260869570002</v>
      </c>
      <c r="P2782" s="1">
        <v>3.010033444816</v>
      </c>
      <c r="Q2782" s="1">
        <v>1.6722408026760001</v>
      </c>
      <c r="R2782" s="1">
        <v>72.240802675585002</v>
      </c>
      <c r="S2782" s="1">
        <v>0.66889632106999997</v>
      </c>
      <c r="T2782" s="1">
        <v>27.090301003343999</v>
      </c>
      <c r="U2782" s="8">
        <v>122.408026755853</v>
      </c>
    </row>
    <row r="2783" spans="4:21" ht="39" x14ac:dyDescent="0.2">
      <c r="D2783" s="59"/>
      <c r="E2783" s="5" t="s">
        <v>99</v>
      </c>
      <c r="F2783" s="51" t="str">
        <f t="shared" si="4"/>
        <v/>
      </c>
      <c r="G2783" s="4">
        <v>176</v>
      </c>
      <c r="H2783" s="10">
        <v>3.9772727272730002</v>
      </c>
      <c r="I2783" s="1">
        <v>7.9545454545450003</v>
      </c>
      <c r="J2783" s="1">
        <v>6.8181818181820004</v>
      </c>
      <c r="K2783" s="1">
        <v>2.2727272727269998</v>
      </c>
      <c r="L2783" s="1">
        <v>9.0909090909089993</v>
      </c>
      <c r="M2783" s="1">
        <v>12.5</v>
      </c>
      <c r="N2783" s="2" t="s">
        <v>160</v>
      </c>
      <c r="O2783" s="1">
        <v>3.9772727272730002</v>
      </c>
      <c r="P2783" s="1">
        <v>2.2727272727269998</v>
      </c>
      <c r="Q2783" s="1">
        <v>1.7045454545450001</v>
      </c>
      <c r="R2783" s="1">
        <v>72.727272727273004</v>
      </c>
      <c r="S2783" s="1">
        <v>0.56818181818199998</v>
      </c>
      <c r="T2783" s="1">
        <v>26.704545454544999</v>
      </c>
      <c r="U2783" s="8">
        <v>123.863636363636</v>
      </c>
    </row>
    <row r="2784" spans="4:21" x14ac:dyDescent="0.2">
      <c r="D2784" s="59"/>
      <c r="E2784" s="5" t="s">
        <v>100</v>
      </c>
      <c r="F2784" s="51" t="str">
        <f t="shared" si="4"/>
        <v/>
      </c>
      <c r="G2784" s="4">
        <v>123</v>
      </c>
      <c r="H2784" s="10">
        <v>6.5040650406499996</v>
      </c>
      <c r="I2784" s="1">
        <v>13.008130081300999</v>
      </c>
      <c r="J2784" s="1">
        <v>5.6910569105690003</v>
      </c>
      <c r="K2784" s="1">
        <v>1.6260162601629999</v>
      </c>
      <c r="L2784" s="1">
        <v>14.634146341463</v>
      </c>
      <c r="M2784" s="1">
        <v>15.447154471545</v>
      </c>
      <c r="N2784" s="1">
        <v>0.81300813008100004</v>
      </c>
      <c r="O2784" s="1">
        <v>4.8780487804880002</v>
      </c>
      <c r="P2784" s="1">
        <v>9.7560975609760003</v>
      </c>
      <c r="Q2784" s="1">
        <v>3.2520325203249998</v>
      </c>
      <c r="R2784" s="1">
        <v>68.292682926829002</v>
      </c>
      <c r="S2784" s="2" t="s">
        <v>160</v>
      </c>
      <c r="T2784" s="1">
        <v>31.707317073171001</v>
      </c>
      <c r="U2784" s="8">
        <v>143.90243902438999</v>
      </c>
    </row>
    <row r="2785" spans="4:21" x14ac:dyDescent="0.2">
      <c r="D2785" s="59"/>
      <c r="E2785" s="5" t="s">
        <v>23</v>
      </c>
      <c r="F2785" s="51" t="str">
        <f t="shared" si="4"/>
        <v>*</v>
      </c>
      <c r="G2785" s="4">
        <v>4</v>
      </c>
      <c r="H2785" s="10">
        <v>25</v>
      </c>
      <c r="I2785" s="1">
        <v>25</v>
      </c>
      <c r="J2785" s="1">
        <v>25</v>
      </c>
      <c r="K2785" s="2" t="s">
        <v>160</v>
      </c>
      <c r="L2785" s="1">
        <v>50</v>
      </c>
      <c r="M2785" s="1">
        <v>25</v>
      </c>
      <c r="N2785" s="2" t="s">
        <v>160</v>
      </c>
      <c r="O2785" s="2" t="s">
        <v>160</v>
      </c>
      <c r="P2785" s="2" t="s">
        <v>160</v>
      </c>
      <c r="Q2785" s="1">
        <v>50</v>
      </c>
      <c r="R2785" s="1">
        <v>50</v>
      </c>
      <c r="S2785" s="2" t="s">
        <v>160</v>
      </c>
      <c r="T2785" s="1">
        <v>50</v>
      </c>
      <c r="U2785" s="8">
        <v>250</v>
      </c>
    </row>
    <row r="2786" spans="4:21" ht="26" x14ac:dyDescent="0.2">
      <c r="D2786" s="59"/>
      <c r="E2786" s="5" t="s">
        <v>101</v>
      </c>
      <c r="F2786" s="51" t="str">
        <f t="shared" si="4"/>
        <v/>
      </c>
      <c r="G2786" s="4">
        <v>750</v>
      </c>
      <c r="H2786" s="10">
        <v>5.4666666666669999</v>
      </c>
      <c r="I2786" s="1">
        <v>8.666666666667</v>
      </c>
      <c r="J2786" s="1">
        <v>5.2</v>
      </c>
      <c r="K2786" s="1">
        <v>1.0666666666669999</v>
      </c>
      <c r="L2786" s="1">
        <v>8.4</v>
      </c>
      <c r="M2786" s="1">
        <v>11.466666666667001</v>
      </c>
      <c r="N2786" s="1">
        <v>2</v>
      </c>
      <c r="O2786" s="1">
        <v>4.1333333333329998</v>
      </c>
      <c r="P2786" s="1">
        <v>3.7333333333329999</v>
      </c>
      <c r="Q2786" s="1">
        <v>1.4666666666670001</v>
      </c>
      <c r="R2786" s="1">
        <v>72.533333333333005</v>
      </c>
      <c r="S2786" s="1">
        <v>1.2</v>
      </c>
      <c r="T2786" s="1">
        <v>26.266666666667</v>
      </c>
      <c r="U2786" s="8">
        <v>125.333333333333</v>
      </c>
    </row>
    <row r="2787" spans="4:21" ht="26" x14ac:dyDescent="0.2">
      <c r="D2787" s="59"/>
      <c r="E2787" s="5" t="s">
        <v>102</v>
      </c>
      <c r="F2787" s="51" t="str">
        <f t="shared" si="4"/>
        <v/>
      </c>
      <c r="G2787" s="4">
        <v>392</v>
      </c>
      <c r="H2787" s="10">
        <v>4.5918367346939997</v>
      </c>
      <c r="I2787" s="1">
        <v>8.6734693877550004</v>
      </c>
      <c r="J2787" s="1">
        <v>6.1224489795919999</v>
      </c>
      <c r="K2787" s="1">
        <v>1.785714285714</v>
      </c>
      <c r="L2787" s="1">
        <v>8.1632653061219997</v>
      </c>
      <c r="M2787" s="1">
        <v>10.714285714286</v>
      </c>
      <c r="N2787" s="1">
        <v>0.76530612244899998</v>
      </c>
      <c r="O2787" s="1">
        <v>3.826530612245</v>
      </c>
      <c r="P2787" s="1">
        <v>3.3163265306119998</v>
      </c>
      <c r="Q2787" s="1">
        <v>1.530612244898</v>
      </c>
      <c r="R2787" s="1">
        <v>71.683673469387998</v>
      </c>
      <c r="S2787" s="1">
        <v>1.0204081632649999</v>
      </c>
      <c r="T2787" s="1">
        <v>27.295918367346999</v>
      </c>
      <c r="U2787" s="8">
        <v>122.19387755101999</v>
      </c>
    </row>
    <row r="2788" spans="4:21" x14ac:dyDescent="0.2">
      <c r="D2788" s="58" t="s">
        <v>103</v>
      </c>
      <c r="E2788" s="7" t="s">
        <v>104</v>
      </c>
      <c r="F2788" s="50" t="str">
        <f t="shared" si="4"/>
        <v/>
      </c>
      <c r="G2788" s="6">
        <v>221</v>
      </c>
      <c r="H2788" s="14">
        <v>2.262443438914</v>
      </c>
      <c r="I2788" s="3">
        <v>7.6923076923079998</v>
      </c>
      <c r="J2788" s="3">
        <v>1.357466063348</v>
      </c>
      <c r="K2788" s="3">
        <v>0.452488687783</v>
      </c>
      <c r="L2788" s="3">
        <v>5.8823529411760003</v>
      </c>
      <c r="M2788" s="3">
        <v>6.3348416289590004</v>
      </c>
      <c r="N2788" s="3">
        <v>0.904977375566</v>
      </c>
      <c r="O2788" s="3">
        <v>0.904977375566</v>
      </c>
      <c r="P2788" s="3">
        <v>1.8099547511309999</v>
      </c>
      <c r="Q2788" s="3">
        <v>0.904977375566</v>
      </c>
      <c r="R2788" s="3">
        <v>81.900452488688003</v>
      </c>
      <c r="S2788" s="3">
        <v>1.357466063348</v>
      </c>
      <c r="T2788" s="3">
        <v>16.742081447964001</v>
      </c>
      <c r="U2788" s="13">
        <v>111.764705882353</v>
      </c>
    </row>
    <row r="2789" spans="4:21" x14ac:dyDescent="0.2">
      <c r="D2789" s="59"/>
      <c r="E2789" s="5" t="s">
        <v>105</v>
      </c>
      <c r="F2789" s="51" t="str">
        <f t="shared" si="4"/>
        <v/>
      </c>
      <c r="G2789" s="4">
        <v>274</v>
      </c>
      <c r="H2789" s="10">
        <v>6.9343065693429997</v>
      </c>
      <c r="I2789" s="1">
        <v>5.4744525547449996</v>
      </c>
      <c r="J2789" s="1">
        <v>6.5693430656930003</v>
      </c>
      <c r="K2789" s="1">
        <v>1.459854014599</v>
      </c>
      <c r="L2789" s="1">
        <v>9.1240875912410004</v>
      </c>
      <c r="M2789" s="1">
        <v>10.583941605839</v>
      </c>
      <c r="N2789" s="1">
        <v>1.824817518248</v>
      </c>
      <c r="O2789" s="1">
        <v>1.824817518248</v>
      </c>
      <c r="P2789" s="1">
        <v>2.554744525547</v>
      </c>
      <c r="Q2789" s="1">
        <v>1.459854014599</v>
      </c>
      <c r="R2789" s="1">
        <v>71.897810218977995</v>
      </c>
      <c r="S2789" s="1">
        <v>1.459854014599</v>
      </c>
      <c r="T2789" s="1">
        <v>26.642335766422999</v>
      </c>
      <c r="U2789" s="8">
        <v>121.167883211679</v>
      </c>
    </row>
    <row r="2790" spans="4:21" x14ac:dyDescent="0.2">
      <c r="D2790" s="59"/>
      <c r="E2790" s="5" t="s">
        <v>106</v>
      </c>
      <c r="F2790" s="51" t="str">
        <f t="shared" si="4"/>
        <v/>
      </c>
      <c r="G2790" s="4">
        <v>276</v>
      </c>
      <c r="H2790" s="10">
        <v>4.3478260869570002</v>
      </c>
      <c r="I2790" s="1">
        <v>11.594202898551</v>
      </c>
      <c r="J2790" s="1">
        <v>7.6086956521740001</v>
      </c>
      <c r="K2790" s="1">
        <v>1.086956521739</v>
      </c>
      <c r="L2790" s="1">
        <v>12.318840579710001</v>
      </c>
      <c r="M2790" s="1">
        <v>14.855072463768</v>
      </c>
      <c r="N2790" s="1">
        <v>1.811594202899</v>
      </c>
      <c r="O2790" s="1">
        <v>6.8840579710140002</v>
      </c>
      <c r="P2790" s="1">
        <v>6.8840579710140002</v>
      </c>
      <c r="Q2790" s="1">
        <v>3.2608695652169999</v>
      </c>
      <c r="R2790" s="1">
        <v>67.753623188405996</v>
      </c>
      <c r="S2790" s="2" t="s">
        <v>160</v>
      </c>
      <c r="T2790" s="1">
        <v>32.246376811593997</v>
      </c>
      <c r="U2790" s="8">
        <v>138.405797101449</v>
      </c>
    </row>
    <row r="2791" spans="4:21" x14ac:dyDescent="0.2">
      <c r="D2791" s="59"/>
      <c r="E2791" s="5" t="s">
        <v>107</v>
      </c>
      <c r="F2791" s="51" t="str">
        <f t="shared" si="4"/>
        <v/>
      </c>
      <c r="G2791" s="4">
        <v>96</v>
      </c>
      <c r="H2791" s="10">
        <v>13.541666666667</v>
      </c>
      <c r="I2791" s="1">
        <v>15.625</v>
      </c>
      <c r="J2791" s="1">
        <v>3.125</v>
      </c>
      <c r="K2791" s="1">
        <v>1.041666666667</v>
      </c>
      <c r="L2791" s="1">
        <v>11.458333333333</v>
      </c>
      <c r="M2791" s="1">
        <v>18.75</v>
      </c>
      <c r="N2791" s="1">
        <v>4.166666666667</v>
      </c>
      <c r="O2791" s="1">
        <v>8.333333333333</v>
      </c>
      <c r="P2791" s="1">
        <v>9.375</v>
      </c>
      <c r="Q2791" s="1">
        <v>1.041666666667</v>
      </c>
      <c r="R2791" s="1">
        <v>66.666666666666998</v>
      </c>
      <c r="S2791" s="2" t="s">
        <v>160</v>
      </c>
      <c r="T2791" s="1">
        <v>33.333333333333002</v>
      </c>
      <c r="U2791" s="8">
        <v>153.125</v>
      </c>
    </row>
    <row r="2792" spans="4:21" x14ac:dyDescent="0.2">
      <c r="D2792" s="59"/>
      <c r="E2792" s="5" t="s">
        <v>108</v>
      </c>
      <c r="F2792" s="51" t="str">
        <f t="shared" si="4"/>
        <v>*</v>
      </c>
      <c r="G2792" s="4">
        <v>18</v>
      </c>
      <c r="H2792" s="10">
        <v>5.5555555555560003</v>
      </c>
      <c r="I2792" s="1">
        <v>22.222222222222001</v>
      </c>
      <c r="J2792" s="1">
        <v>11.111111111111001</v>
      </c>
      <c r="K2792" s="1">
        <v>5.5555555555560003</v>
      </c>
      <c r="L2792" s="2" t="s">
        <v>160</v>
      </c>
      <c r="M2792" s="1">
        <v>22.222222222222001</v>
      </c>
      <c r="N2792" s="2" t="s">
        <v>160</v>
      </c>
      <c r="O2792" s="1">
        <v>16.666666666666998</v>
      </c>
      <c r="P2792" s="1">
        <v>11.111111111111001</v>
      </c>
      <c r="Q2792" s="1">
        <v>5.5555555555560003</v>
      </c>
      <c r="R2792" s="1">
        <v>50</v>
      </c>
      <c r="S2792" s="1">
        <v>5.5555555555560003</v>
      </c>
      <c r="T2792" s="1">
        <v>44.444444444444002</v>
      </c>
      <c r="U2792" s="8">
        <v>155.555555555556</v>
      </c>
    </row>
    <row r="2793" spans="4:21" x14ac:dyDescent="0.2">
      <c r="D2793" s="59"/>
      <c r="E2793" s="5" t="s">
        <v>23</v>
      </c>
      <c r="F2793" s="51" t="str">
        <f t="shared" si="4"/>
        <v>*</v>
      </c>
      <c r="G2793" s="4">
        <v>2</v>
      </c>
      <c r="H2793" s="17" t="s">
        <v>160</v>
      </c>
      <c r="I2793" s="2" t="s">
        <v>160</v>
      </c>
      <c r="J2793" s="2" t="s">
        <v>160</v>
      </c>
      <c r="K2793" s="2" t="s">
        <v>160</v>
      </c>
      <c r="L2793" s="2" t="s">
        <v>160</v>
      </c>
      <c r="M2793" s="2" t="s">
        <v>160</v>
      </c>
      <c r="N2793" s="2" t="s">
        <v>160</v>
      </c>
      <c r="O2793" s="2" t="s">
        <v>160</v>
      </c>
      <c r="P2793" s="2" t="s">
        <v>160</v>
      </c>
      <c r="Q2793" s="2" t="s">
        <v>160</v>
      </c>
      <c r="R2793" s="1">
        <v>50</v>
      </c>
      <c r="S2793" s="1">
        <v>50</v>
      </c>
      <c r="T2793" s="2" t="s">
        <v>160</v>
      </c>
      <c r="U2793" s="8">
        <v>100</v>
      </c>
    </row>
    <row r="2794" spans="4:21" x14ac:dyDescent="0.2">
      <c r="D2794" s="59"/>
      <c r="E2794" s="5" t="s">
        <v>109</v>
      </c>
      <c r="F2794" s="51" t="str">
        <f t="shared" si="4"/>
        <v/>
      </c>
      <c r="G2794" s="4">
        <v>495</v>
      </c>
      <c r="H2794" s="10">
        <v>4.8484848484849996</v>
      </c>
      <c r="I2794" s="1">
        <v>6.464646464646</v>
      </c>
      <c r="J2794" s="1">
        <v>4.2424242424239997</v>
      </c>
      <c r="K2794" s="1">
        <v>1.010101010101</v>
      </c>
      <c r="L2794" s="1">
        <v>7.6767676767679998</v>
      </c>
      <c r="M2794" s="1">
        <v>8.6868686868689995</v>
      </c>
      <c r="N2794" s="1">
        <v>1.414141414141</v>
      </c>
      <c r="O2794" s="1">
        <v>1.414141414141</v>
      </c>
      <c r="P2794" s="1">
        <v>2.2222222222219998</v>
      </c>
      <c r="Q2794" s="1">
        <v>1.2121212121210001</v>
      </c>
      <c r="R2794" s="1">
        <v>76.363636363636004</v>
      </c>
      <c r="S2794" s="1">
        <v>1.414141414141</v>
      </c>
      <c r="T2794" s="1">
        <v>22.222222222222001</v>
      </c>
      <c r="U2794" s="8">
        <v>116.969696969697</v>
      </c>
    </row>
    <row r="2795" spans="4:21" x14ac:dyDescent="0.2">
      <c r="D2795" s="59"/>
      <c r="E2795" s="5" t="s">
        <v>110</v>
      </c>
      <c r="F2795" s="51" t="str">
        <f t="shared" si="4"/>
        <v/>
      </c>
      <c r="G2795" s="4">
        <v>114</v>
      </c>
      <c r="H2795" s="10">
        <v>12.280701754386</v>
      </c>
      <c r="I2795" s="1">
        <v>16.666666666666998</v>
      </c>
      <c r="J2795" s="1">
        <v>4.3859649122809996</v>
      </c>
      <c r="K2795" s="1">
        <v>1.7543859649119999</v>
      </c>
      <c r="L2795" s="1">
        <v>9.6491228070179993</v>
      </c>
      <c r="M2795" s="1">
        <v>19.298245614035</v>
      </c>
      <c r="N2795" s="1">
        <v>3.508771929825</v>
      </c>
      <c r="O2795" s="1">
        <v>9.6491228070179993</v>
      </c>
      <c r="P2795" s="1">
        <v>9.6491228070179993</v>
      </c>
      <c r="Q2795" s="1">
        <v>1.7543859649119999</v>
      </c>
      <c r="R2795" s="1">
        <v>64.035087719298005</v>
      </c>
      <c r="S2795" s="1">
        <v>0.87719298245599997</v>
      </c>
      <c r="T2795" s="1">
        <v>35.087719298246</v>
      </c>
      <c r="U2795" s="8">
        <v>153.508771929825</v>
      </c>
    </row>
    <row r="2796" spans="4:21" x14ac:dyDescent="0.2">
      <c r="D2796" s="58" t="s">
        <v>111</v>
      </c>
      <c r="E2796" s="7" t="s">
        <v>112</v>
      </c>
      <c r="F2796" s="50" t="str">
        <f t="shared" si="4"/>
        <v/>
      </c>
      <c r="G2796" s="6">
        <v>161</v>
      </c>
      <c r="H2796" s="14">
        <v>6.8322981366460001</v>
      </c>
      <c r="I2796" s="3">
        <v>6.8322981366460001</v>
      </c>
      <c r="J2796" s="3">
        <v>5.5900621118010001</v>
      </c>
      <c r="K2796" s="3">
        <v>1.242236024845</v>
      </c>
      <c r="L2796" s="3">
        <v>8.6956521739130004</v>
      </c>
      <c r="M2796" s="3">
        <v>10.55900621118</v>
      </c>
      <c r="N2796" s="3">
        <v>2.4844720496889998</v>
      </c>
      <c r="O2796" s="3">
        <v>3.7267080745340002</v>
      </c>
      <c r="P2796" s="3">
        <v>2.4844720496889998</v>
      </c>
      <c r="Q2796" s="3">
        <v>0.62111801242200004</v>
      </c>
      <c r="R2796" s="3">
        <v>72.049689440994001</v>
      </c>
      <c r="S2796" s="9" t="s">
        <v>160</v>
      </c>
      <c r="T2796" s="3">
        <v>27.950310559005999</v>
      </c>
      <c r="U2796" s="13">
        <v>121.11801242236</v>
      </c>
    </row>
    <row r="2797" spans="4:21" ht="26" x14ac:dyDescent="0.2">
      <c r="D2797" s="59"/>
      <c r="E2797" s="5" t="s">
        <v>113</v>
      </c>
      <c r="F2797" s="51" t="str">
        <f t="shared" si="4"/>
        <v/>
      </c>
      <c r="G2797" s="4">
        <v>124</v>
      </c>
      <c r="H2797" s="10">
        <v>3.2258064516129998</v>
      </c>
      <c r="I2797" s="1">
        <v>6.4516129032259997</v>
      </c>
      <c r="J2797" s="1">
        <v>4.8387096774189997</v>
      </c>
      <c r="K2797" s="1">
        <v>1.6129032258060001</v>
      </c>
      <c r="L2797" s="1">
        <v>5.6451612903230002</v>
      </c>
      <c r="M2797" s="1">
        <v>8.0645161290320004</v>
      </c>
      <c r="N2797" s="1">
        <v>3.2258064516129998</v>
      </c>
      <c r="O2797" s="1">
        <v>1.6129032258060001</v>
      </c>
      <c r="P2797" s="1">
        <v>4.0322580645160002</v>
      </c>
      <c r="Q2797" s="1">
        <v>0.80645161290300005</v>
      </c>
      <c r="R2797" s="1">
        <v>79.032258064516</v>
      </c>
      <c r="S2797" s="1">
        <v>0.80645161290300005</v>
      </c>
      <c r="T2797" s="1">
        <v>20.161290322580999</v>
      </c>
      <c r="U2797" s="8">
        <v>119.354838709677</v>
      </c>
    </row>
    <row r="2798" spans="4:21" x14ac:dyDescent="0.2">
      <c r="D2798" s="59"/>
      <c r="E2798" s="5" t="s">
        <v>114</v>
      </c>
      <c r="F2798" s="51" t="str">
        <f t="shared" si="4"/>
        <v/>
      </c>
      <c r="G2798" s="4">
        <v>460</v>
      </c>
      <c r="H2798" s="10">
        <v>5.869565217391</v>
      </c>
      <c r="I2798" s="1">
        <v>8.6956521739130004</v>
      </c>
      <c r="J2798" s="1">
        <v>6.0869565217390003</v>
      </c>
      <c r="K2798" s="1">
        <v>1.086956521739</v>
      </c>
      <c r="L2798" s="1">
        <v>8.6956521739130004</v>
      </c>
      <c r="M2798" s="1">
        <v>11.95652173913</v>
      </c>
      <c r="N2798" s="1">
        <v>1.95652173913</v>
      </c>
      <c r="O2798" s="1">
        <v>4.130434782609</v>
      </c>
      <c r="P2798" s="1">
        <v>4.3478260869570002</v>
      </c>
      <c r="Q2798" s="1">
        <v>1.5217391304350001</v>
      </c>
      <c r="R2798" s="1">
        <v>72.826086956522005</v>
      </c>
      <c r="S2798" s="1">
        <v>1.7391304347829999</v>
      </c>
      <c r="T2798" s="1">
        <v>25.434782608696</v>
      </c>
      <c r="U2798" s="8">
        <v>128.91304347826099</v>
      </c>
    </row>
    <row r="2799" spans="4:21" x14ac:dyDescent="0.2">
      <c r="D2799" s="59"/>
      <c r="E2799" s="5" t="s">
        <v>115</v>
      </c>
      <c r="F2799" s="51" t="str">
        <f t="shared" si="4"/>
        <v/>
      </c>
      <c r="G2799" s="4">
        <v>188</v>
      </c>
      <c r="H2799" s="10">
        <v>5.3191489361700004</v>
      </c>
      <c r="I2799" s="1">
        <v>4.2553191489359996</v>
      </c>
      <c r="J2799" s="1">
        <v>3.7234042553190001</v>
      </c>
      <c r="K2799" s="1">
        <v>1.0638297872339999</v>
      </c>
      <c r="L2799" s="1">
        <v>7.4468085106380002</v>
      </c>
      <c r="M2799" s="1">
        <v>5.8510638297869999</v>
      </c>
      <c r="N2799" s="1">
        <v>1.5957446808510001</v>
      </c>
      <c r="O2799" s="1">
        <v>2.6595744680850002</v>
      </c>
      <c r="P2799" s="1">
        <v>3.1914893617020001</v>
      </c>
      <c r="Q2799" s="1">
        <v>0.53191489361699995</v>
      </c>
      <c r="R2799" s="1">
        <v>83.510638297872006</v>
      </c>
      <c r="S2799" s="1">
        <v>1.0638297872339999</v>
      </c>
      <c r="T2799" s="1">
        <v>15.425531914894</v>
      </c>
      <c r="U2799" s="8">
        <v>120.212765957447</v>
      </c>
    </row>
    <row r="2800" spans="4:21" x14ac:dyDescent="0.2">
      <c r="D2800" s="59"/>
      <c r="E2800" s="5" t="s">
        <v>116</v>
      </c>
      <c r="F2800" s="51" t="str">
        <f t="shared" si="4"/>
        <v/>
      </c>
      <c r="G2800" s="4">
        <v>410</v>
      </c>
      <c r="H2800" s="10">
        <v>5.6097560975610001</v>
      </c>
      <c r="I2800" s="1">
        <v>7.3170731707319998</v>
      </c>
      <c r="J2800" s="1">
        <v>4.3902439024389999</v>
      </c>
      <c r="K2800" s="1">
        <v>0.73170731707299996</v>
      </c>
      <c r="L2800" s="1">
        <v>7.80487804878</v>
      </c>
      <c r="M2800" s="1">
        <v>10.243902439024</v>
      </c>
      <c r="N2800" s="1">
        <v>1.219512195122</v>
      </c>
      <c r="O2800" s="1">
        <v>2.6829268292680002</v>
      </c>
      <c r="P2800" s="1">
        <v>2.9268292682929999</v>
      </c>
      <c r="Q2800" s="1">
        <v>0.97560975609800005</v>
      </c>
      <c r="R2800" s="1">
        <v>73.414634146341001</v>
      </c>
      <c r="S2800" s="1">
        <v>1.219512195122</v>
      </c>
      <c r="T2800" s="1">
        <v>25.365853658536999</v>
      </c>
      <c r="U2800" s="8">
        <v>118.53658536585399</v>
      </c>
    </row>
    <row r="2801" spans="4:21" ht="26" x14ac:dyDescent="0.2">
      <c r="D2801" s="59"/>
      <c r="E2801" s="5" t="s">
        <v>117</v>
      </c>
      <c r="F2801" s="51" t="str">
        <f t="shared" si="4"/>
        <v/>
      </c>
      <c r="G2801" s="4">
        <v>636</v>
      </c>
      <c r="H2801" s="10">
        <v>5.3459119496860001</v>
      </c>
      <c r="I2801" s="1">
        <v>8.8050314465409993</v>
      </c>
      <c r="J2801" s="1">
        <v>5.660377358491</v>
      </c>
      <c r="K2801" s="1">
        <v>0.94339622641499998</v>
      </c>
      <c r="L2801" s="1">
        <v>9.5911949685529994</v>
      </c>
      <c r="M2801" s="1">
        <v>11.006289308175999</v>
      </c>
      <c r="N2801" s="1">
        <v>1.415094339623</v>
      </c>
      <c r="O2801" s="1">
        <v>3.9308176100629999</v>
      </c>
      <c r="P2801" s="1">
        <v>4.4025157232699996</v>
      </c>
      <c r="Q2801" s="1">
        <v>1.7295597484280001</v>
      </c>
      <c r="R2801" s="1">
        <v>73.427672955974998</v>
      </c>
      <c r="S2801" s="1">
        <v>1.100628930818</v>
      </c>
      <c r="T2801" s="1">
        <v>25.471698113207999</v>
      </c>
      <c r="U2801" s="8">
        <v>127.358490566038</v>
      </c>
    </row>
    <row r="2802" spans="4:21" ht="26" x14ac:dyDescent="0.2">
      <c r="D2802" s="59"/>
      <c r="E2802" s="5" t="s">
        <v>118</v>
      </c>
      <c r="F2802" s="51" t="str">
        <f t="shared" si="4"/>
        <v/>
      </c>
      <c r="G2802" s="4">
        <v>569</v>
      </c>
      <c r="H2802" s="10">
        <v>4.3936731107210001</v>
      </c>
      <c r="I2802" s="1">
        <v>8.7873462214410001</v>
      </c>
      <c r="J2802" s="1">
        <v>4.9209138840069997</v>
      </c>
      <c r="K2802" s="1">
        <v>0.878734622144</v>
      </c>
      <c r="L2802" s="1">
        <v>9.8418277680139994</v>
      </c>
      <c r="M2802" s="1">
        <v>11.599297012301999</v>
      </c>
      <c r="N2802" s="1">
        <v>1.757469244288</v>
      </c>
      <c r="O2802" s="1">
        <v>3.6906854130050002</v>
      </c>
      <c r="P2802" s="1">
        <v>3.8664323374339999</v>
      </c>
      <c r="Q2802" s="1">
        <v>0.878734622144</v>
      </c>
      <c r="R2802" s="1">
        <v>73.637961335677005</v>
      </c>
      <c r="S2802" s="1">
        <v>1.054481546573</v>
      </c>
      <c r="T2802" s="1">
        <v>25.307557117750001</v>
      </c>
      <c r="U2802" s="8">
        <v>125.30755711774999</v>
      </c>
    </row>
    <row r="2803" spans="4:21" ht="26" x14ac:dyDescent="0.2">
      <c r="D2803" s="59"/>
      <c r="E2803" s="5" t="s">
        <v>119</v>
      </c>
      <c r="F2803" s="51" t="str">
        <f t="shared" si="4"/>
        <v/>
      </c>
      <c r="G2803" s="4">
        <v>400</v>
      </c>
      <c r="H2803" s="10">
        <v>4.75</v>
      </c>
      <c r="I2803" s="1">
        <v>10</v>
      </c>
      <c r="J2803" s="1">
        <v>4.5</v>
      </c>
      <c r="K2803" s="1">
        <v>1</v>
      </c>
      <c r="L2803" s="1">
        <v>9.75</v>
      </c>
      <c r="M2803" s="1">
        <v>12.25</v>
      </c>
      <c r="N2803" s="1">
        <v>2.25</v>
      </c>
      <c r="O2803" s="1">
        <v>4.5</v>
      </c>
      <c r="P2803" s="1">
        <v>3.75</v>
      </c>
      <c r="Q2803" s="1">
        <v>2.25</v>
      </c>
      <c r="R2803" s="1">
        <v>72.5</v>
      </c>
      <c r="S2803" s="1">
        <v>1.75</v>
      </c>
      <c r="T2803" s="1">
        <v>25.75</v>
      </c>
      <c r="U2803" s="8">
        <v>129.25</v>
      </c>
    </row>
    <row r="2804" spans="4:21" ht="26" x14ac:dyDescent="0.2">
      <c r="D2804" s="59"/>
      <c r="E2804" s="5" t="s">
        <v>120</v>
      </c>
      <c r="F2804" s="51" t="str">
        <f t="shared" si="4"/>
        <v/>
      </c>
      <c r="G2804" s="4">
        <v>143</v>
      </c>
      <c r="H2804" s="10">
        <v>2.797202797203</v>
      </c>
      <c r="I2804" s="1">
        <v>4.8951048951049998</v>
      </c>
      <c r="J2804" s="1">
        <v>4.1958041958040004</v>
      </c>
      <c r="K2804" s="1">
        <v>0.69930069930100003</v>
      </c>
      <c r="L2804" s="1">
        <v>4.8951048951049998</v>
      </c>
      <c r="M2804" s="1">
        <v>4.1958041958040004</v>
      </c>
      <c r="N2804" s="1">
        <v>2.0979020979020002</v>
      </c>
      <c r="O2804" s="1">
        <v>2.797202797203</v>
      </c>
      <c r="P2804" s="1">
        <v>2.0979020979020002</v>
      </c>
      <c r="Q2804" s="1">
        <v>0.69930069930100003</v>
      </c>
      <c r="R2804" s="1">
        <v>82.517482517483003</v>
      </c>
      <c r="S2804" s="1">
        <v>1.398601398601</v>
      </c>
      <c r="T2804" s="1">
        <v>16.083916083916002</v>
      </c>
      <c r="U2804" s="8">
        <v>113.286713286713</v>
      </c>
    </row>
    <row r="2805" spans="4:21" x14ac:dyDescent="0.2">
      <c r="D2805" s="59"/>
      <c r="E2805" s="5" t="s">
        <v>121</v>
      </c>
      <c r="F2805" s="51" t="str">
        <f t="shared" si="4"/>
        <v/>
      </c>
      <c r="G2805" s="4">
        <v>473</v>
      </c>
      <c r="H2805" s="10">
        <v>5.285412262156</v>
      </c>
      <c r="I2805" s="1">
        <v>9.0909090909089993</v>
      </c>
      <c r="J2805" s="1">
        <v>5.4968287526430002</v>
      </c>
      <c r="K2805" s="1">
        <v>0.84566596194499999</v>
      </c>
      <c r="L2805" s="1">
        <v>8.4566596194500008</v>
      </c>
      <c r="M2805" s="1">
        <v>12.473572938688999</v>
      </c>
      <c r="N2805" s="1">
        <v>1.69133192389</v>
      </c>
      <c r="O2805" s="1">
        <v>3.594080338266</v>
      </c>
      <c r="P2805" s="1">
        <v>3.8054968287530002</v>
      </c>
      <c r="Q2805" s="1">
        <v>0.84566596194499999</v>
      </c>
      <c r="R2805" s="1">
        <v>73.995771670189995</v>
      </c>
      <c r="S2805" s="1">
        <v>1.69133192389</v>
      </c>
      <c r="T2805" s="1">
        <v>24.31289640592</v>
      </c>
      <c r="U2805" s="8">
        <v>127.272727272727</v>
      </c>
    </row>
    <row r="2806" spans="4:21" x14ac:dyDescent="0.2">
      <c r="D2806" s="59"/>
      <c r="E2806" s="5" t="s">
        <v>122</v>
      </c>
      <c r="F2806" s="51" t="str">
        <f t="shared" si="4"/>
        <v/>
      </c>
      <c r="G2806" s="4">
        <v>416</v>
      </c>
      <c r="H2806" s="10">
        <v>3.8461538461539999</v>
      </c>
      <c r="I2806" s="1">
        <v>7.9326923076920002</v>
      </c>
      <c r="J2806" s="1">
        <v>5.5288461538459996</v>
      </c>
      <c r="K2806" s="1">
        <v>0.96153846153800004</v>
      </c>
      <c r="L2806" s="1">
        <v>7.9326923076920002</v>
      </c>
      <c r="M2806" s="1">
        <v>12.259615384615</v>
      </c>
      <c r="N2806" s="1">
        <v>1.682692307692</v>
      </c>
      <c r="O2806" s="1">
        <v>4.3269230769230003</v>
      </c>
      <c r="P2806" s="1">
        <v>4.8076923076920002</v>
      </c>
      <c r="Q2806" s="1">
        <v>1.201923076923</v>
      </c>
      <c r="R2806" s="1">
        <v>74.519230769231001</v>
      </c>
      <c r="S2806" s="1">
        <v>0.96153846153800004</v>
      </c>
      <c r="T2806" s="1">
        <v>24.519230769231001</v>
      </c>
      <c r="U2806" s="8">
        <v>125.961538461538</v>
      </c>
    </row>
    <row r="2807" spans="4:21" x14ac:dyDescent="0.2">
      <c r="D2807" s="59"/>
      <c r="E2807" s="5" t="s">
        <v>123</v>
      </c>
      <c r="F2807" s="51" t="str">
        <f t="shared" si="4"/>
        <v/>
      </c>
      <c r="G2807" s="4">
        <v>234</v>
      </c>
      <c r="H2807" s="10">
        <v>6.8376068376069998</v>
      </c>
      <c r="I2807" s="1">
        <v>7.2649572649570002</v>
      </c>
      <c r="J2807" s="1">
        <v>6.8376068376069998</v>
      </c>
      <c r="K2807" s="1">
        <v>2.1367521367519999</v>
      </c>
      <c r="L2807" s="1">
        <v>7.6923076923079998</v>
      </c>
      <c r="M2807" s="1">
        <v>11.111111111111001</v>
      </c>
      <c r="N2807" s="1">
        <v>2.564102564103</v>
      </c>
      <c r="O2807" s="1">
        <v>4.2735042735039999</v>
      </c>
      <c r="P2807" s="1">
        <v>4.2735042735039999</v>
      </c>
      <c r="Q2807" s="1">
        <v>1.2820512820509999</v>
      </c>
      <c r="R2807" s="1">
        <v>73.076923076922995</v>
      </c>
      <c r="S2807" s="1">
        <v>0.85470085470099999</v>
      </c>
      <c r="T2807" s="1">
        <v>26.068376068376001</v>
      </c>
      <c r="U2807" s="8">
        <v>128.20512820512801</v>
      </c>
    </row>
    <row r="2808" spans="4:21" x14ac:dyDescent="0.2">
      <c r="D2808" s="59"/>
      <c r="E2808" s="5" t="s">
        <v>124</v>
      </c>
      <c r="F2808" s="51" t="str">
        <f t="shared" si="4"/>
        <v/>
      </c>
      <c r="G2808" s="4">
        <v>552</v>
      </c>
      <c r="H2808" s="10">
        <v>3.9855072463769998</v>
      </c>
      <c r="I2808" s="1">
        <v>9.2391304347830001</v>
      </c>
      <c r="J2808" s="1">
        <v>5.4347826086959996</v>
      </c>
      <c r="K2808" s="1">
        <v>1.086956521739</v>
      </c>
      <c r="L2808" s="1">
        <v>10.326086956521999</v>
      </c>
      <c r="M2808" s="1">
        <v>12.681159420289999</v>
      </c>
      <c r="N2808" s="1">
        <v>1.9927536231880001</v>
      </c>
      <c r="O2808" s="1">
        <v>3.9855072463769998</v>
      </c>
      <c r="P2808" s="1">
        <v>4.166666666667</v>
      </c>
      <c r="Q2808" s="1">
        <v>1.811594202899</v>
      </c>
      <c r="R2808" s="1">
        <v>72.463768115942003</v>
      </c>
      <c r="S2808" s="1">
        <v>1.086956521739</v>
      </c>
      <c r="T2808" s="1">
        <v>26.449275362319</v>
      </c>
      <c r="U2808" s="8">
        <v>128.26086956521701</v>
      </c>
    </row>
    <row r="2809" spans="4:21" x14ac:dyDescent="0.2">
      <c r="D2809" s="59"/>
      <c r="E2809" s="5" t="s">
        <v>125</v>
      </c>
      <c r="F2809" s="51" t="str">
        <f t="shared" si="4"/>
        <v/>
      </c>
      <c r="G2809" s="4">
        <v>213</v>
      </c>
      <c r="H2809" s="10">
        <v>5.6338028169010004</v>
      </c>
      <c r="I2809" s="1">
        <v>6.5727699530520001</v>
      </c>
      <c r="J2809" s="1">
        <v>5.1643192488259997</v>
      </c>
      <c r="K2809" s="1">
        <v>1.4084507042250001</v>
      </c>
      <c r="L2809" s="1">
        <v>9.3896713615019998</v>
      </c>
      <c r="M2809" s="1">
        <v>9.8591549295770005</v>
      </c>
      <c r="N2809" s="1">
        <v>1.4084507042250001</v>
      </c>
      <c r="O2809" s="1">
        <v>3.7558685446009998</v>
      </c>
      <c r="P2809" s="1">
        <v>6.5727699530520001</v>
      </c>
      <c r="Q2809" s="1">
        <v>1.8779342723000001</v>
      </c>
      <c r="R2809" s="1">
        <v>76.995305164319007</v>
      </c>
      <c r="S2809" s="1">
        <v>1.4084507042250001</v>
      </c>
      <c r="T2809" s="1">
        <v>21.596244131454998</v>
      </c>
      <c r="U2809" s="8">
        <v>130.046948356808</v>
      </c>
    </row>
    <row r="2810" spans="4:21" x14ac:dyDescent="0.2">
      <c r="D2810" s="59"/>
      <c r="E2810" s="5" t="s">
        <v>126</v>
      </c>
      <c r="F2810" s="51" t="str">
        <f t="shared" si="4"/>
        <v/>
      </c>
      <c r="G2810" s="4">
        <v>243</v>
      </c>
      <c r="H2810" s="10">
        <v>5.3497942386829997</v>
      </c>
      <c r="I2810" s="1">
        <v>8.6419753086419995</v>
      </c>
      <c r="J2810" s="1">
        <v>6.1728395061730001</v>
      </c>
      <c r="K2810" s="1">
        <v>0.82304526748999995</v>
      </c>
      <c r="L2810" s="1">
        <v>9.8765432098769992</v>
      </c>
      <c r="M2810" s="1">
        <v>16.049382716048999</v>
      </c>
      <c r="N2810" s="1">
        <v>3.2921810699590002</v>
      </c>
      <c r="O2810" s="1">
        <v>5.3497942386829997</v>
      </c>
      <c r="P2810" s="1">
        <v>4.9382716049380004</v>
      </c>
      <c r="Q2810" s="1">
        <v>2.057613168724</v>
      </c>
      <c r="R2810" s="1">
        <v>72.427983539094996</v>
      </c>
      <c r="S2810" s="1">
        <v>0.41152263374499998</v>
      </c>
      <c r="T2810" s="1">
        <v>27.16049382716</v>
      </c>
      <c r="U2810" s="8">
        <v>135.390946502058</v>
      </c>
    </row>
    <row r="2811" spans="4:21" ht="26" x14ac:dyDescent="0.2">
      <c r="D2811" s="59"/>
      <c r="E2811" s="5" t="s">
        <v>127</v>
      </c>
      <c r="F2811" s="51" t="str">
        <f t="shared" si="4"/>
        <v/>
      </c>
      <c r="G2811" s="4">
        <v>169</v>
      </c>
      <c r="H2811" s="10">
        <v>4.7337278106509997</v>
      </c>
      <c r="I2811" s="1">
        <v>10.650887573964001</v>
      </c>
      <c r="J2811" s="1">
        <v>7.1005917159759999</v>
      </c>
      <c r="K2811" s="1">
        <v>1.775147928994</v>
      </c>
      <c r="L2811" s="1">
        <v>10.650887573964001</v>
      </c>
      <c r="M2811" s="1">
        <v>13.609467455620999</v>
      </c>
      <c r="N2811" s="1">
        <v>2.9585798816570001</v>
      </c>
      <c r="O2811" s="1">
        <v>5.3254437869820004</v>
      </c>
      <c r="P2811" s="1">
        <v>3.550295857988</v>
      </c>
      <c r="Q2811" s="1">
        <v>1.1834319526629999</v>
      </c>
      <c r="R2811" s="1">
        <v>69.822485207100996</v>
      </c>
      <c r="S2811" s="1">
        <v>1.1834319526629999</v>
      </c>
      <c r="T2811" s="1">
        <v>28.994082840236999</v>
      </c>
      <c r="U2811" s="8">
        <v>132.54437869822499</v>
      </c>
    </row>
    <row r="2812" spans="4:21" x14ac:dyDescent="0.2">
      <c r="D2812" s="59"/>
      <c r="E2812" s="5" t="s">
        <v>36</v>
      </c>
      <c r="F2812" s="51" t="str">
        <f t="shared" si="4"/>
        <v>*</v>
      </c>
      <c r="G2812" s="4">
        <v>18</v>
      </c>
      <c r="H2812" s="10">
        <v>27.777777777777999</v>
      </c>
      <c r="I2812" s="1">
        <v>22.222222222222001</v>
      </c>
      <c r="J2812" s="1">
        <v>5.5555555555560003</v>
      </c>
      <c r="K2812" s="2" t="s">
        <v>160</v>
      </c>
      <c r="L2812" s="1">
        <v>16.666666666666998</v>
      </c>
      <c r="M2812" s="1">
        <v>11.111111111111001</v>
      </c>
      <c r="N2812" s="1">
        <v>5.5555555555560003</v>
      </c>
      <c r="O2812" s="1">
        <v>5.5555555555560003</v>
      </c>
      <c r="P2812" s="1">
        <v>11.111111111111001</v>
      </c>
      <c r="Q2812" s="1">
        <v>11.111111111111001</v>
      </c>
      <c r="R2812" s="1">
        <v>61.111111111111001</v>
      </c>
      <c r="S2812" s="2" t="s">
        <v>160</v>
      </c>
      <c r="T2812" s="1">
        <v>38.888888888888999</v>
      </c>
      <c r="U2812" s="8">
        <v>177.777777777778</v>
      </c>
    </row>
    <row r="2813" spans="4:21" x14ac:dyDescent="0.2">
      <c r="D2813" s="59"/>
      <c r="E2813" s="5" t="s">
        <v>128</v>
      </c>
      <c r="F2813" s="51" t="str">
        <f t="shared" si="4"/>
        <v>*</v>
      </c>
      <c r="G2813" s="4">
        <v>10</v>
      </c>
      <c r="H2813" s="17" t="s">
        <v>160</v>
      </c>
      <c r="I2813" s="1">
        <v>10</v>
      </c>
      <c r="J2813" s="2" t="s">
        <v>160</v>
      </c>
      <c r="K2813" s="2" t="s">
        <v>160</v>
      </c>
      <c r="L2813" s="1">
        <v>10</v>
      </c>
      <c r="M2813" s="2" t="s">
        <v>160</v>
      </c>
      <c r="N2813" s="2" t="s">
        <v>160</v>
      </c>
      <c r="O2813" s="2" t="s">
        <v>160</v>
      </c>
      <c r="P2813" s="1">
        <v>10</v>
      </c>
      <c r="Q2813" s="2" t="s">
        <v>160</v>
      </c>
      <c r="R2813" s="1">
        <v>80</v>
      </c>
      <c r="S2813" s="2" t="s">
        <v>160</v>
      </c>
      <c r="T2813" s="1">
        <v>20</v>
      </c>
      <c r="U2813" s="8">
        <v>110</v>
      </c>
    </row>
    <row r="2814" spans="4:21" x14ac:dyDescent="0.2">
      <c r="D2814" s="59"/>
      <c r="E2814" s="5" t="s">
        <v>23</v>
      </c>
      <c r="F2814" s="51" t="str">
        <f t="shared" si="4"/>
        <v>*</v>
      </c>
      <c r="G2814" s="4">
        <v>3</v>
      </c>
      <c r="H2814" s="10">
        <v>33.333333333333002</v>
      </c>
      <c r="I2814" s="1">
        <v>33.333333333333002</v>
      </c>
      <c r="J2814" s="1">
        <v>33.333333333333002</v>
      </c>
      <c r="K2814" s="2" t="s">
        <v>160</v>
      </c>
      <c r="L2814" s="1">
        <v>33.333333333333002</v>
      </c>
      <c r="M2814" s="1">
        <v>33.333333333333002</v>
      </c>
      <c r="N2814" s="1">
        <v>33.333333333333002</v>
      </c>
      <c r="O2814" s="1">
        <v>33.333333333333002</v>
      </c>
      <c r="P2814" s="2" t="s">
        <v>160</v>
      </c>
      <c r="Q2814" s="1">
        <v>66.666666666666998</v>
      </c>
      <c r="R2814" s="1">
        <v>33.333333333333002</v>
      </c>
      <c r="S2814" s="2" t="s">
        <v>160</v>
      </c>
      <c r="T2814" s="1">
        <v>66.666666666666998</v>
      </c>
      <c r="U2814" s="8">
        <v>333.33333333333297</v>
      </c>
    </row>
    <row r="2815" spans="4:21" x14ac:dyDescent="0.2">
      <c r="D2815" s="58" t="s">
        <v>129</v>
      </c>
      <c r="E2815" s="7" t="s">
        <v>130</v>
      </c>
      <c r="F2815" s="50" t="str">
        <f t="shared" si="4"/>
        <v/>
      </c>
      <c r="G2815" s="6">
        <v>449</v>
      </c>
      <c r="H2815" s="14">
        <v>2.8953229398659999</v>
      </c>
      <c r="I2815" s="3">
        <v>6.013363028953</v>
      </c>
      <c r="J2815" s="3">
        <v>2.8953229398659999</v>
      </c>
      <c r="K2815" s="3">
        <v>0.89086859688200004</v>
      </c>
      <c r="L2815" s="3">
        <v>6.013363028953</v>
      </c>
      <c r="M2815" s="3">
        <v>6.9042316258350001</v>
      </c>
      <c r="N2815" s="3">
        <v>0.89086859688200004</v>
      </c>
      <c r="O2815" s="3">
        <v>2.0044543429839998</v>
      </c>
      <c r="P2815" s="3">
        <v>1.559020044543</v>
      </c>
      <c r="Q2815" s="3">
        <v>1.113585746102</v>
      </c>
      <c r="R2815" s="3">
        <v>80.178173719376005</v>
      </c>
      <c r="S2815" s="3">
        <v>1.7817371937640001</v>
      </c>
      <c r="T2815" s="3">
        <v>18.04008908686</v>
      </c>
      <c r="U2815" s="13">
        <v>113.140311804009</v>
      </c>
    </row>
    <row r="2816" spans="4:21" x14ac:dyDescent="0.2">
      <c r="D2816" s="59"/>
      <c r="E2816" s="5" t="s">
        <v>131</v>
      </c>
      <c r="F2816" s="51" t="str">
        <f t="shared" si="4"/>
        <v/>
      </c>
      <c r="G2816" s="4">
        <v>358</v>
      </c>
      <c r="H2816" s="10">
        <v>6.9832402234639996</v>
      </c>
      <c r="I2816" s="1">
        <v>9.7765363128490002</v>
      </c>
      <c r="J2816" s="1">
        <v>6.9832402234639996</v>
      </c>
      <c r="K2816" s="1">
        <v>0.83798882681599995</v>
      </c>
      <c r="L2816" s="1">
        <v>11.173184357542</v>
      </c>
      <c r="M2816" s="1">
        <v>15.642458100559001</v>
      </c>
      <c r="N2816" s="1">
        <v>2.2346368715080001</v>
      </c>
      <c r="O2816" s="1">
        <v>4.4692737430170002</v>
      </c>
      <c r="P2816" s="1">
        <v>6.7039106145250003</v>
      </c>
      <c r="Q2816" s="1">
        <v>1.9553072625700001</v>
      </c>
      <c r="R2816" s="1">
        <v>68.156424581005993</v>
      </c>
      <c r="S2816" s="2" t="s">
        <v>160</v>
      </c>
      <c r="T2816" s="1">
        <v>31.843575418994</v>
      </c>
      <c r="U2816" s="8">
        <v>134.916201117318</v>
      </c>
    </row>
    <row r="2817" spans="4:21" x14ac:dyDescent="0.2">
      <c r="D2817" s="59"/>
      <c r="E2817" s="5" t="s">
        <v>132</v>
      </c>
      <c r="F2817" s="51" t="str">
        <f t="shared" si="4"/>
        <v/>
      </c>
      <c r="G2817" s="4">
        <v>60</v>
      </c>
      <c r="H2817" s="10">
        <v>13.333333333333</v>
      </c>
      <c r="I2817" s="1">
        <v>28.333333333333002</v>
      </c>
      <c r="J2817" s="1">
        <v>15</v>
      </c>
      <c r="K2817" s="1">
        <v>5</v>
      </c>
      <c r="L2817" s="1">
        <v>26.666666666666998</v>
      </c>
      <c r="M2817" s="1">
        <v>26.666666666666998</v>
      </c>
      <c r="N2817" s="1">
        <v>6.666666666667</v>
      </c>
      <c r="O2817" s="1">
        <v>13.333333333333</v>
      </c>
      <c r="P2817" s="1">
        <v>15</v>
      </c>
      <c r="Q2817" s="1">
        <v>6.666666666667</v>
      </c>
      <c r="R2817" s="1">
        <v>41.666666666666998</v>
      </c>
      <c r="S2817" s="2" t="s">
        <v>160</v>
      </c>
      <c r="T2817" s="1">
        <v>58.333333333333002</v>
      </c>
      <c r="U2817" s="8">
        <v>198.333333333333</v>
      </c>
    </row>
    <row r="2818" spans="4:21" x14ac:dyDescent="0.2">
      <c r="D2818" s="59"/>
      <c r="E2818" s="5" t="s">
        <v>133</v>
      </c>
      <c r="F2818" s="51" t="str">
        <f t="shared" si="4"/>
        <v>*</v>
      </c>
      <c r="G2818" s="4">
        <v>18</v>
      </c>
      <c r="H2818" s="10">
        <v>22.222222222222001</v>
      </c>
      <c r="I2818" s="1">
        <v>22.222222222222001</v>
      </c>
      <c r="J2818" s="2" t="s">
        <v>160</v>
      </c>
      <c r="K2818" s="2" t="s">
        <v>160</v>
      </c>
      <c r="L2818" s="2" t="s">
        <v>160</v>
      </c>
      <c r="M2818" s="1">
        <v>16.666666666666998</v>
      </c>
      <c r="N2818" s="2" t="s">
        <v>160</v>
      </c>
      <c r="O2818" s="1">
        <v>16.666666666666998</v>
      </c>
      <c r="P2818" s="1">
        <v>5.5555555555560003</v>
      </c>
      <c r="Q2818" s="1">
        <v>5.5555555555560003</v>
      </c>
      <c r="R2818" s="1">
        <v>50</v>
      </c>
      <c r="S2818" s="1">
        <v>5.5555555555560003</v>
      </c>
      <c r="T2818" s="1">
        <v>44.444444444444002</v>
      </c>
      <c r="U2818" s="8">
        <v>144.444444444444</v>
      </c>
    </row>
    <row r="2819" spans="4:21" x14ac:dyDescent="0.2">
      <c r="D2819" s="59"/>
      <c r="E2819" s="5" t="s">
        <v>23</v>
      </c>
      <c r="F2819" s="51" t="str">
        <f t="shared" si="4"/>
        <v>*</v>
      </c>
      <c r="G2819" s="4">
        <v>2</v>
      </c>
      <c r="H2819" s="17" t="s">
        <v>160</v>
      </c>
      <c r="I2819" s="2" t="s">
        <v>160</v>
      </c>
      <c r="J2819" s="2" t="s">
        <v>160</v>
      </c>
      <c r="K2819" s="2" t="s">
        <v>160</v>
      </c>
      <c r="L2819" s="2" t="s">
        <v>160</v>
      </c>
      <c r="M2819" s="2" t="s">
        <v>160</v>
      </c>
      <c r="N2819" s="2" t="s">
        <v>160</v>
      </c>
      <c r="O2819" s="1">
        <v>50</v>
      </c>
      <c r="P2819" s="2" t="s">
        <v>160</v>
      </c>
      <c r="Q2819" s="2" t="s">
        <v>160</v>
      </c>
      <c r="R2819" s="1">
        <v>50</v>
      </c>
      <c r="S2819" s="2" t="s">
        <v>160</v>
      </c>
      <c r="T2819" s="1">
        <v>50</v>
      </c>
      <c r="U2819" s="8">
        <v>100</v>
      </c>
    </row>
    <row r="2820" spans="4:21" x14ac:dyDescent="0.2">
      <c r="D2820" s="59"/>
      <c r="E2820" s="5" t="s">
        <v>134</v>
      </c>
      <c r="F2820" s="51" t="str">
        <f t="shared" si="4"/>
        <v/>
      </c>
      <c r="G2820" s="4">
        <v>807</v>
      </c>
      <c r="H2820" s="10">
        <v>4.7087980173480002</v>
      </c>
      <c r="I2820" s="1">
        <v>7.6827757125150002</v>
      </c>
      <c r="J2820" s="1">
        <v>4.7087980173480002</v>
      </c>
      <c r="K2820" s="1">
        <v>0.86741016109000002</v>
      </c>
      <c r="L2820" s="1">
        <v>8.3023543990089994</v>
      </c>
      <c r="M2820" s="1">
        <v>10.780669144980999</v>
      </c>
      <c r="N2820" s="1">
        <v>1.4869888475840001</v>
      </c>
      <c r="O2820" s="1">
        <v>3.0978934324659999</v>
      </c>
      <c r="P2820" s="1">
        <v>3.8413878562580002</v>
      </c>
      <c r="Q2820" s="1">
        <v>1.4869888475840001</v>
      </c>
      <c r="R2820" s="1">
        <v>74.845105328377002</v>
      </c>
      <c r="S2820" s="1">
        <v>0.99132589838899998</v>
      </c>
      <c r="T2820" s="1">
        <v>24.163568773234001</v>
      </c>
      <c r="U2820" s="8">
        <v>122.800495662949</v>
      </c>
    </row>
    <row r="2821" spans="4:21" x14ac:dyDescent="0.2">
      <c r="D2821" s="59"/>
      <c r="E2821" s="5" t="s">
        <v>135</v>
      </c>
      <c r="F2821" s="51" t="str">
        <f t="shared" si="4"/>
        <v/>
      </c>
      <c r="G2821" s="4">
        <v>78</v>
      </c>
      <c r="H2821" s="10">
        <v>15.384615384615</v>
      </c>
      <c r="I2821" s="1">
        <v>26.923076923077002</v>
      </c>
      <c r="J2821" s="1">
        <v>11.538461538462</v>
      </c>
      <c r="K2821" s="1">
        <v>3.8461538461539999</v>
      </c>
      <c r="L2821" s="1">
        <v>20.512820512821001</v>
      </c>
      <c r="M2821" s="1">
        <v>24.358974358973999</v>
      </c>
      <c r="N2821" s="1">
        <v>5.1282051282049999</v>
      </c>
      <c r="O2821" s="1">
        <v>14.102564102563999</v>
      </c>
      <c r="P2821" s="1">
        <v>12.820512820513001</v>
      </c>
      <c r="Q2821" s="1">
        <v>6.4102564102560002</v>
      </c>
      <c r="R2821" s="1">
        <v>43.589743589744003</v>
      </c>
      <c r="S2821" s="1">
        <v>1.2820512820509999</v>
      </c>
      <c r="T2821" s="1">
        <v>55.128205128205003</v>
      </c>
      <c r="U2821" s="8">
        <v>185.897435897436</v>
      </c>
    </row>
    <row r="2822" spans="4:21" x14ac:dyDescent="0.2">
      <c r="D2822" s="58" t="s">
        <v>136</v>
      </c>
      <c r="E2822" s="7" t="s">
        <v>137</v>
      </c>
      <c r="F2822" s="50" t="str">
        <f t="shared" si="4"/>
        <v/>
      </c>
      <c r="G2822" s="6">
        <v>380</v>
      </c>
      <c r="H2822" s="14">
        <v>8.4210526315790002</v>
      </c>
      <c r="I2822" s="3">
        <v>13.157894736842</v>
      </c>
      <c r="J2822" s="3">
        <v>7.1052631578950001</v>
      </c>
      <c r="K2822" s="3">
        <v>1.3157894736839999</v>
      </c>
      <c r="L2822" s="3">
        <v>12.368421052632</v>
      </c>
      <c r="M2822" s="3">
        <v>16.315789473683999</v>
      </c>
      <c r="N2822" s="3">
        <v>2.1052631578950001</v>
      </c>
      <c r="O2822" s="3">
        <v>6.0526315789470004</v>
      </c>
      <c r="P2822" s="3">
        <v>6.5789473684209998</v>
      </c>
      <c r="Q2822" s="3">
        <v>2.3684210526320002</v>
      </c>
      <c r="R2822" s="3">
        <v>63.421052631579002</v>
      </c>
      <c r="S2822" s="3">
        <v>1.3157894736839999</v>
      </c>
      <c r="T2822" s="3">
        <v>35.263157894736999</v>
      </c>
      <c r="U2822" s="13">
        <v>140.52631578947401</v>
      </c>
    </row>
    <row r="2823" spans="4:21" x14ac:dyDescent="0.2">
      <c r="D2823" s="59"/>
      <c r="E2823" s="5" t="s">
        <v>138</v>
      </c>
      <c r="F2823" s="51" t="str">
        <f t="shared" si="4"/>
        <v/>
      </c>
      <c r="G2823" s="4">
        <v>299</v>
      </c>
      <c r="H2823" s="10">
        <v>3.010033444816</v>
      </c>
      <c r="I2823" s="1">
        <v>6.6889632107020001</v>
      </c>
      <c r="J2823" s="1">
        <v>4.3478260869570002</v>
      </c>
      <c r="K2823" s="1">
        <v>1.6722408026760001</v>
      </c>
      <c r="L2823" s="1">
        <v>7.0234113712369997</v>
      </c>
      <c r="M2823" s="1">
        <v>8.3612040133779999</v>
      </c>
      <c r="N2823" s="1">
        <v>1.3377926421399999</v>
      </c>
      <c r="O2823" s="1">
        <v>2.0066889632109999</v>
      </c>
      <c r="P2823" s="1">
        <v>2.0066889632109999</v>
      </c>
      <c r="Q2823" s="1">
        <v>2.0066889632109999</v>
      </c>
      <c r="R2823" s="1">
        <v>79.264214046823</v>
      </c>
      <c r="S2823" s="1">
        <v>0.33444816053499998</v>
      </c>
      <c r="T2823" s="1">
        <v>20.401337792642</v>
      </c>
      <c r="U2823" s="8">
        <v>118.060200668896</v>
      </c>
    </row>
    <row r="2824" spans="4:21" x14ac:dyDescent="0.2">
      <c r="D2824" s="59"/>
      <c r="E2824" s="5" t="s">
        <v>139</v>
      </c>
      <c r="F2824" s="51" t="str">
        <f t="shared" si="4"/>
        <v/>
      </c>
      <c r="G2824" s="4">
        <v>148</v>
      </c>
      <c r="H2824" s="10">
        <v>4.0540540540540002</v>
      </c>
      <c r="I2824" s="1">
        <v>6.0810810810809999</v>
      </c>
      <c r="J2824" s="1">
        <v>3.3783783783780001</v>
      </c>
      <c r="K2824" s="2" t="s">
        <v>160</v>
      </c>
      <c r="L2824" s="1">
        <v>8.1081081081080004</v>
      </c>
      <c r="M2824" s="1">
        <v>10.135135135135</v>
      </c>
      <c r="N2824" s="1">
        <v>2.7027027027030002</v>
      </c>
      <c r="O2824" s="1">
        <v>4.0540540540540002</v>
      </c>
      <c r="P2824" s="1">
        <v>3.3783783783780001</v>
      </c>
      <c r="Q2824" s="2" t="s">
        <v>160</v>
      </c>
      <c r="R2824" s="1">
        <v>77.702702702702993</v>
      </c>
      <c r="S2824" s="1">
        <v>0.67567567567599995</v>
      </c>
      <c r="T2824" s="1">
        <v>21.621621621622001</v>
      </c>
      <c r="U2824" s="8">
        <v>120.27027027027</v>
      </c>
    </row>
    <row r="2825" spans="4:21" x14ac:dyDescent="0.2">
      <c r="D2825" s="59"/>
      <c r="E2825" s="5" t="s">
        <v>128</v>
      </c>
      <c r="F2825" s="51" t="str">
        <f t="shared" ref="F2825:F2846" si="5">IF(G2825=0,"",IF(G2825&lt;=49,"*",""))</f>
        <v>*</v>
      </c>
      <c r="G2825" s="4">
        <v>38</v>
      </c>
      <c r="H2825" s="10">
        <v>5.2631578947369997</v>
      </c>
      <c r="I2825" s="1">
        <v>10.526315789473999</v>
      </c>
      <c r="J2825" s="1">
        <v>5.2631578947369997</v>
      </c>
      <c r="K2825" s="2" t="s">
        <v>160</v>
      </c>
      <c r="L2825" s="1">
        <v>7.8947368421049999</v>
      </c>
      <c r="M2825" s="1">
        <v>10.526315789473999</v>
      </c>
      <c r="N2825" s="2" t="s">
        <v>160</v>
      </c>
      <c r="O2825" s="1">
        <v>5.2631578947369997</v>
      </c>
      <c r="P2825" s="1">
        <v>10.526315789473999</v>
      </c>
      <c r="Q2825" s="1">
        <v>5.2631578947369997</v>
      </c>
      <c r="R2825" s="1">
        <v>68.421052631579002</v>
      </c>
      <c r="S2825" s="1">
        <v>5.2631578947369997</v>
      </c>
      <c r="T2825" s="1">
        <v>26.315789473683999</v>
      </c>
      <c r="U2825" s="8">
        <v>134.210526315789</v>
      </c>
    </row>
    <row r="2826" spans="4:21" x14ac:dyDescent="0.2">
      <c r="D2826" s="59"/>
      <c r="E2826" s="5" t="s">
        <v>23</v>
      </c>
      <c r="F2826" s="51" t="str">
        <f t="shared" si="5"/>
        <v>*</v>
      </c>
      <c r="G2826" s="4">
        <v>22</v>
      </c>
      <c r="H2826" s="10">
        <v>4.5454545454549997</v>
      </c>
      <c r="I2826" s="2" t="s">
        <v>160</v>
      </c>
      <c r="J2826" s="2" t="s">
        <v>160</v>
      </c>
      <c r="K2826" s="2" t="s">
        <v>160</v>
      </c>
      <c r="L2826" s="2" t="s">
        <v>160</v>
      </c>
      <c r="M2826" s="2" t="s">
        <v>160</v>
      </c>
      <c r="N2826" s="2" t="s">
        <v>160</v>
      </c>
      <c r="O2826" s="2" t="s">
        <v>160</v>
      </c>
      <c r="P2826" s="1">
        <v>4.5454545454549997</v>
      </c>
      <c r="Q2826" s="2" t="s">
        <v>160</v>
      </c>
      <c r="R2826" s="1">
        <v>90.909090909091006</v>
      </c>
      <c r="S2826" s="2" t="s">
        <v>160</v>
      </c>
      <c r="T2826" s="1">
        <v>9.0909090909089993</v>
      </c>
      <c r="U2826" s="8">
        <v>100</v>
      </c>
    </row>
    <row r="2827" spans="4:21" ht="26" x14ac:dyDescent="0.2">
      <c r="D2827" s="58" t="s">
        <v>140</v>
      </c>
      <c r="E2827" s="7" t="s">
        <v>141</v>
      </c>
      <c r="F2827" s="50" t="str">
        <f t="shared" si="5"/>
        <v>*</v>
      </c>
      <c r="G2827" s="6">
        <v>11</v>
      </c>
      <c r="H2827" s="32" t="s">
        <v>160</v>
      </c>
      <c r="I2827" s="9" t="s">
        <v>160</v>
      </c>
      <c r="J2827" s="3">
        <v>9.0909090909089993</v>
      </c>
      <c r="K2827" s="9" t="s">
        <v>160</v>
      </c>
      <c r="L2827" s="9" t="s">
        <v>160</v>
      </c>
      <c r="M2827" s="3">
        <v>9.0909090909089993</v>
      </c>
      <c r="N2827" s="9" t="s">
        <v>160</v>
      </c>
      <c r="O2827" s="9" t="s">
        <v>160</v>
      </c>
      <c r="P2827" s="9" t="s">
        <v>160</v>
      </c>
      <c r="Q2827" s="9" t="s">
        <v>160</v>
      </c>
      <c r="R2827" s="3">
        <v>81.818181818181998</v>
      </c>
      <c r="S2827" s="9" t="s">
        <v>160</v>
      </c>
      <c r="T2827" s="3">
        <v>18.181818181817999</v>
      </c>
      <c r="U2827" s="13">
        <v>100</v>
      </c>
    </row>
    <row r="2828" spans="4:21" ht="26" x14ac:dyDescent="0.2">
      <c r="D2828" s="59"/>
      <c r="E2828" s="5" t="s">
        <v>142</v>
      </c>
      <c r="F2828" s="51" t="str">
        <f t="shared" si="5"/>
        <v/>
      </c>
      <c r="G2828" s="4">
        <v>75</v>
      </c>
      <c r="H2828" s="10">
        <v>9.333333333333</v>
      </c>
      <c r="I2828" s="1">
        <v>6.666666666667</v>
      </c>
      <c r="J2828" s="1">
        <v>13.333333333333</v>
      </c>
      <c r="K2828" s="2" t="s">
        <v>160</v>
      </c>
      <c r="L2828" s="1">
        <v>9.333333333333</v>
      </c>
      <c r="M2828" s="1">
        <v>12</v>
      </c>
      <c r="N2828" s="1">
        <v>1.333333333333</v>
      </c>
      <c r="O2828" s="1">
        <v>5.333333333333</v>
      </c>
      <c r="P2828" s="1">
        <v>5.333333333333</v>
      </c>
      <c r="Q2828" s="2" t="s">
        <v>160</v>
      </c>
      <c r="R2828" s="1">
        <v>68</v>
      </c>
      <c r="S2828" s="1">
        <v>1.333333333333</v>
      </c>
      <c r="T2828" s="1">
        <v>30.666666666666998</v>
      </c>
      <c r="U2828" s="8">
        <v>132</v>
      </c>
    </row>
    <row r="2829" spans="4:21" ht="26" x14ac:dyDescent="0.2">
      <c r="D2829" s="59"/>
      <c r="E2829" s="5" t="s">
        <v>143</v>
      </c>
      <c r="F2829" s="51" t="str">
        <f t="shared" si="5"/>
        <v/>
      </c>
      <c r="G2829" s="4">
        <v>61</v>
      </c>
      <c r="H2829" s="10">
        <v>4.918032786885</v>
      </c>
      <c r="I2829" s="1">
        <v>4.918032786885</v>
      </c>
      <c r="J2829" s="1">
        <v>6.5573770491800003</v>
      </c>
      <c r="K2829" s="2" t="s">
        <v>160</v>
      </c>
      <c r="L2829" s="1">
        <v>9.83606557377</v>
      </c>
      <c r="M2829" s="1">
        <v>9.83606557377</v>
      </c>
      <c r="N2829" s="1">
        <v>1.6393442622950001</v>
      </c>
      <c r="O2829" s="1">
        <v>6.5573770491800003</v>
      </c>
      <c r="P2829" s="1">
        <v>4.918032786885</v>
      </c>
      <c r="Q2829" s="1">
        <v>1.6393442622950001</v>
      </c>
      <c r="R2829" s="1">
        <v>67.213114754098001</v>
      </c>
      <c r="S2829" s="1">
        <v>3.2786885245900002</v>
      </c>
      <c r="T2829" s="1">
        <v>29.508196721310998</v>
      </c>
      <c r="U2829" s="8">
        <v>121.31147540983601</v>
      </c>
    </row>
    <row r="2830" spans="4:21" ht="26" x14ac:dyDescent="0.2">
      <c r="D2830" s="59"/>
      <c r="E2830" s="5" t="s">
        <v>144</v>
      </c>
      <c r="F2830" s="51" t="str">
        <f t="shared" si="5"/>
        <v/>
      </c>
      <c r="G2830" s="4">
        <v>66</v>
      </c>
      <c r="H2830" s="10">
        <v>4.5454545454549997</v>
      </c>
      <c r="I2830" s="1">
        <v>4.5454545454549997</v>
      </c>
      <c r="J2830" s="1">
        <v>7.5757575757579998</v>
      </c>
      <c r="K2830" s="1">
        <v>1.5151515151520001</v>
      </c>
      <c r="L2830" s="1">
        <v>7.5757575757579998</v>
      </c>
      <c r="M2830" s="1">
        <v>1.5151515151520001</v>
      </c>
      <c r="N2830" s="1">
        <v>3.0303030303030001</v>
      </c>
      <c r="O2830" s="1">
        <v>3.0303030303030001</v>
      </c>
      <c r="P2830" s="1">
        <v>1.5151515151520001</v>
      </c>
      <c r="Q2830" s="1">
        <v>1.5151515151520001</v>
      </c>
      <c r="R2830" s="1">
        <v>83.333333333333002</v>
      </c>
      <c r="S2830" s="2" t="s">
        <v>160</v>
      </c>
      <c r="T2830" s="1">
        <v>16.666666666666998</v>
      </c>
      <c r="U2830" s="8">
        <v>119.69696969697</v>
      </c>
    </row>
    <row r="2831" spans="4:21" ht="26" x14ac:dyDescent="0.2">
      <c r="D2831" s="59"/>
      <c r="E2831" s="5" t="s">
        <v>145</v>
      </c>
      <c r="F2831" s="51" t="str">
        <f t="shared" si="5"/>
        <v/>
      </c>
      <c r="G2831" s="4">
        <v>631</v>
      </c>
      <c r="H2831" s="10">
        <v>5.2297939778130003</v>
      </c>
      <c r="I2831" s="1">
        <v>9.5087163232959995</v>
      </c>
      <c r="J2831" s="1">
        <v>5.2297939778130003</v>
      </c>
      <c r="K2831" s="1">
        <v>1.109350237718</v>
      </c>
      <c r="L2831" s="1">
        <v>9.1917591125199998</v>
      </c>
      <c r="M2831" s="1">
        <v>12.519809825674001</v>
      </c>
      <c r="N2831" s="1">
        <v>2.0602218700480002</v>
      </c>
      <c r="O2831" s="1">
        <v>4.2789223454830001</v>
      </c>
      <c r="P2831" s="1">
        <v>4.1204437400950003</v>
      </c>
      <c r="Q2831" s="1">
        <v>1.5847860538830001</v>
      </c>
      <c r="R2831" s="1">
        <v>70.998415213946004</v>
      </c>
      <c r="S2831" s="1">
        <v>1.109350237718</v>
      </c>
      <c r="T2831" s="1">
        <v>27.892234548335999</v>
      </c>
      <c r="U2831" s="8">
        <v>126.941362916006</v>
      </c>
    </row>
    <row r="2832" spans="4:21" ht="26" x14ac:dyDescent="0.2">
      <c r="D2832" s="59"/>
      <c r="E2832" s="5" t="s">
        <v>146</v>
      </c>
      <c r="F2832" s="51" t="str">
        <f t="shared" si="5"/>
        <v/>
      </c>
      <c r="G2832" s="4">
        <v>646</v>
      </c>
      <c r="H2832" s="10">
        <v>5.5727554179569996</v>
      </c>
      <c r="I2832" s="1">
        <v>10.371517027864</v>
      </c>
      <c r="J2832" s="1">
        <v>5.5727554179569996</v>
      </c>
      <c r="K2832" s="1">
        <v>1.2383900928789999</v>
      </c>
      <c r="L2832" s="1">
        <v>9.4427244582039993</v>
      </c>
      <c r="M2832" s="1">
        <v>12.538699690402</v>
      </c>
      <c r="N2832" s="1">
        <v>1.8575851393189999</v>
      </c>
      <c r="O2832" s="1">
        <v>4.1795665634669996</v>
      </c>
      <c r="P2832" s="1">
        <v>4.7987616099070003</v>
      </c>
      <c r="Q2832" s="1">
        <v>1.702786377709</v>
      </c>
      <c r="R2832" s="1">
        <v>70.743034055728003</v>
      </c>
      <c r="S2832" s="1">
        <v>1.2383900928789999</v>
      </c>
      <c r="T2832" s="1">
        <v>28.018575851392999</v>
      </c>
      <c r="U2832" s="8">
        <v>129.256965944272</v>
      </c>
    </row>
    <row r="2833" spans="2:22" ht="26" x14ac:dyDescent="0.2">
      <c r="D2833" s="59"/>
      <c r="E2833" s="5" t="s">
        <v>147</v>
      </c>
      <c r="F2833" s="51" t="str">
        <f t="shared" si="5"/>
        <v/>
      </c>
      <c r="G2833" s="4">
        <v>506</v>
      </c>
      <c r="H2833" s="10">
        <v>6.7193675889330002</v>
      </c>
      <c r="I2833" s="1">
        <v>11.264822134387</v>
      </c>
      <c r="J2833" s="1">
        <v>6.5217391304349999</v>
      </c>
      <c r="K2833" s="1">
        <v>1.185770750988</v>
      </c>
      <c r="L2833" s="1">
        <v>11.264822134387</v>
      </c>
      <c r="M2833" s="1">
        <v>14.624505928853999</v>
      </c>
      <c r="N2833" s="1">
        <v>2.5691699604739999</v>
      </c>
      <c r="O2833" s="1">
        <v>4.1501976284579998</v>
      </c>
      <c r="P2833" s="1">
        <v>5.9288537549409996</v>
      </c>
      <c r="Q2833" s="1">
        <v>1.5810276679840001</v>
      </c>
      <c r="R2833" s="1">
        <v>69.367588932806001</v>
      </c>
      <c r="S2833" s="1">
        <v>0.79051383399200004</v>
      </c>
      <c r="T2833" s="1">
        <v>29.841897233202001</v>
      </c>
      <c r="U2833" s="8">
        <v>135.96837944664</v>
      </c>
    </row>
    <row r="2834" spans="2:22" x14ac:dyDescent="0.2">
      <c r="D2834" s="59"/>
      <c r="E2834" s="5" t="s">
        <v>148</v>
      </c>
      <c r="F2834" s="51" t="str">
        <f t="shared" si="5"/>
        <v/>
      </c>
      <c r="G2834" s="4">
        <v>163</v>
      </c>
      <c r="H2834" s="10">
        <v>3.6809815950920002</v>
      </c>
      <c r="I2834" s="1">
        <v>7.3619631901840004</v>
      </c>
      <c r="J2834" s="1">
        <v>3.6809815950920002</v>
      </c>
      <c r="K2834" s="1">
        <v>0.61349693251500004</v>
      </c>
      <c r="L2834" s="1">
        <v>4.9079754601229997</v>
      </c>
      <c r="M2834" s="1">
        <v>10.429447852760999</v>
      </c>
      <c r="N2834" s="1">
        <v>0.61349693251500004</v>
      </c>
      <c r="O2834" s="1">
        <v>4.2944785276069997</v>
      </c>
      <c r="P2834" s="1">
        <v>1.2269938650309999</v>
      </c>
      <c r="Q2834" s="1">
        <v>0.61349693251500004</v>
      </c>
      <c r="R2834" s="1">
        <v>77.300613496932996</v>
      </c>
      <c r="S2834" s="1">
        <v>1.2269938650309999</v>
      </c>
      <c r="T2834" s="1">
        <v>21.472392638037</v>
      </c>
      <c r="U2834" s="8">
        <v>115.950920245399</v>
      </c>
    </row>
    <row r="2835" spans="2:22" ht="26" x14ac:dyDescent="0.2">
      <c r="D2835" s="59"/>
      <c r="E2835" s="5" t="s">
        <v>149</v>
      </c>
      <c r="F2835" s="51" t="str">
        <f t="shared" si="5"/>
        <v/>
      </c>
      <c r="G2835" s="4">
        <v>74</v>
      </c>
      <c r="H2835" s="10">
        <v>14.864864864865</v>
      </c>
      <c r="I2835" s="1">
        <v>33.783783783784003</v>
      </c>
      <c r="J2835" s="1">
        <v>16.216216216216001</v>
      </c>
      <c r="K2835" s="1">
        <v>5.4054054054050003</v>
      </c>
      <c r="L2835" s="1">
        <v>21.621621621622001</v>
      </c>
      <c r="M2835" s="1">
        <v>40.540540540541002</v>
      </c>
      <c r="N2835" s="1">
        <v>9.4594594594589996</v>
      </c>
      <c r="O2835" s="1">
        <v>10.810810810811001</v>
      </c>
      <c r="P2835" s="1">
        <v>18.918918918919001</v>
      </c>
      <c r="Q2835" s="1">
        <v>5.4054054054050003</v>
      </c>
      <c r="R2835" s="1">
        <v>36.486486486486001</v>
      </c>
      <c r="S2835" s="2" t="s">
        <v>160</v>
      </c>
      <c r="T2835" s="1">
        <v>63.513513513513999</v>
      </c>
      <c r="U2835" s="8">
        <v>213.513513513514</v>
      </c>
    </row>
    <row r="2836" spans="2:22" ht="26" x14ac:dyDescent="0.2">
      <c r="D2836" s="59"/>
      <c r="E2836" s="5" t="s">
        <v>150</v>
      </c>
      <c r="F2836" s="51" t="str">
        <f t="shared" si="5"/>
        <v/>
      </c>
      <c r="G2836" s="4">
        <v>63</v>
      </c>
      <c r="H2836" s="10">
        <v>14.285714285714</v>
      </c>
      <c r="I2836" s="1">
        <v>15.873015873016</v>
      </c>
      <c r="J2836" s="1">
        <v>9.5238095238099998</v>
      </c>
      <c r="K2836" s="1">
        <v>3.1746031746029999</v>
      </c>
      <c r="L2836" s="1">
        <v>14.285714285714</v>
      </c>
      <c r="M2836" s="1">
        <v>17.460317460317</v>
      </c>
      <c r="N2836" s="1">
        <v>3.1746031746029999</v>
      </c>
      <c r="O2836" s="1">
        <v>4.7619047619049999</v>
      </c>
      <c r="P2836" s="1">
        <v>11.111111111111001</v>
      </c>
      <c r="Q2836" s="1">
        <v>1.587301587302</v>
      </c>
      <c r="R2836" s="1">
        <v>60.317460317459997</v>
      </c>
      <c r="S2836" s="2" t="s">
        <v>160</v>
      </c>
      <c r="T2836" s="1">
        <v>39.682539682540003</v>
      </c>
      <c r="U2836" s="8">
        <v>155.555555555556</v>
      </c>
    </row>
    <row r="2837" spans="2:22" ht="26" x14ac:dyDescent="0.2">
      <c r="D2837" s="59"/>
      <c r="E2837" s="5" t="s">
        <v>151</v>
      </c>
      <c r="F2837" s="51" t="str">
        <f t="shared" si="5"/>
        <v>*</v>
      </c>
      <c r="G2837" s="4">
        <v>12</v>
      </c>
      <c r="H2837" s="10">
        <v>25</v>
      </c>
      <c r="I2837" s="1">
        <v>41.666666666666998</v>
      </c>
      <c r="J2837" s="1">
        <v>33.333333333333002</v>
      </c>
      <c r="K2837" s="1">
        <v>8.333333333333</v>
      </c>
      <c r="L2837" s="1">
        <v>33.333333333333002</v>
      </c>
      <c r="M2837" s="1">
        <v>33.333333333333002</v>
      </c>
      <c r="N2837" s="2" t="s">
        <v>160</v>
      </c>
      <c r="O2837" s="1">
        <v>25</v>
      </c>
      <c r="P2837" s="1">
        <v>41.666666666666998</v>
      </c>
      <c r="Q2837" s="1">
        <v>8.333333333333</v>
      </c>
      <c r="R2837" s="1">
        <v>25</v>
      </c>
      <c r="S2837" s="2" t="s">
        <v>160</v>
      </c>
      <c r="T2837" s="1">
        <v>75</v>
      </c>
      <c r="U2837" s="8">
        <v>275</v>
      </c>
    </row>
    <row r="2838" spans="2:22" ht="26" x14ac:dyDescent="0.2">
      <c r="D2838" s="59"/>
      <c r="E2838" s="5" t="s">
        <v>152</v>
      </c>
      <c r="F2838" s="51" t="str">
        <f t="shared" si="5"/>
        <v/>
      </c>
      <c r="G2838" s="4">
        <v>381</v>
      </c>
      <c r="H2838" s="10">
        <v>5.2493438320210002</v>
      </c>
      <c r="I2838" s="1">
        <v>8.9238845144360006</v>
      </c>
      <c r="J2838" s="1">
        <v>6.0367454068240001</v>
      </c>
      <c r="K2838" s="1">
        <v>1.574803149606</v>
      </c>
      <c r="L2838" s="1">
        <v>7.8740157480309998</v>
      </c>
      <c r="M2838" s="1">
        <v>11.811023622046999</v>
      </c>
      <c r="N2838" s="1">
        <v>1.8372703412069999</v>
      </c>
      <c r="O2838" s="1">
        <v>3.674540682415</v>
      </c>
      <c r="P2838" s="1">
        <v>3.9370078740159999</v>
      </c>
      <c r="Q2838" s="1">
        <v>1.0498687664040001</v>
      </c>
      <c r="R2838" s="1">
        <v>72.178477690289</v>
      </c>
      <c r="S2838" s="1">
        <v>1.312335958005</v>
      </c>
      <c r="T2838" s="1">
        <v>26.509186351705999</v>
      </c>
      <c r="U2838" s="8">
        <v>125.459317585302</v>
      </c>
    </row>
    <row r="2839" spans="2:22" x14ac:dyDescent="0.2">
      <c r="D2839" s="59"/>
      <c r="E2839" s="5" t="s">
        <v>153</v>
      </c>
      <c r="F2839" s="51" t="str">
        <f t="shared" si="5"/>
        <v/>
      </c>
      <c r="G2839" s="4">
        <v>67</v>
      </c>
      <c r="H2839" s="10">
        <v>2.985074626866</v>
      </c>
      <c r="I2839" s="1">
        <v>8.9552238805969999</v>
      </c>
      <c r="J2839" s="1">
        <v>7.4626865671639999</v>
      </c>
      <c r="K2839" s="1">
        <v>1.492537313433</v>
      </c>
      <c r="L2839" s="1">
        <v>13.432835820896001</v>
      </c>
      <c r="M2839" s="1">
        <v>14.925373134328</v>
      </c>
      <c r="N2839" s="1">
        <v>4.477611940299</v>
      </c>
      <c r="O2839" s="1">
        <v>5.9701492537309999</v>
      </c>
      <c r="P2839" s="1">
        <v>5.9701492537309999</v>
      </c>
      <c r="Q2839" s="1">
        <v>1.492537313433</v>
      </c>
      <c r="R2839" s="1">
        <v>73.134328358209004</v>
      </c>
      <c r="S2839" s="2" t="s">
        <v>160</v>
      </c>
      <c r="T2839" s="1">
        <v>26.865671641791</v>
      </c>
      <c r="U2839" s="8">
        <v>140.29850746268701</v>
      </c>
    </row>
    <row r="2840" spans="2:22" ht="26" x14ac:dyDescent="0.2">
      <c r="D2840" s="59"/>
      <c r="E2840" s="5" t="s">
        <v>154</v>
      </c>
      <c r="F2840" s="51" t="str">
        <f t="shared" si="5"/>
        <v/>
      </c>
      <c r="G2840" s="4">
        <v>97</v>
      </c>
      <c r="H2840" s="10">
        <v>7.2164948453609998</v>
      </c>
      <c r="I2840" s="1">
        <v>3.0927835051549999</v>
      </c>
      <c r="J2840" s="1">
        <v>4.1237113402060004</v>
      </c>
      <c r="K2840" s="2" t="s">
        <v>160</v>
      </c>
      <c r="L2840" s="1">
        <v>11.340206185567</v>
      </c>
      <c r="M2840" s="1">
        <v>8.2474226804120008</v>
      </c>
      <c r="N2840" s="1">
        <v>1.0309278350519999</v>
      </c>
      <c r="O2840" s="1">
        <v>3.0927835051549999</v>
      </c>
      <c r="P2840" s="1">
        <v>3.0927835051549999</v>
      </c>
      <c r="Q2840" s="1">
        <v>2.0618556701030002</v>
      </c>
      <c r="R2840" s="1">
        <v>75.257731958763003</v>
      </c>
      <c r="S2840" s="2" t="s">
        <v>160</v>
      </c>
      <c r="T2840" s="1">
        <v>24.742268041237001</v>
      </c>
      <c r="U2840" s="8">
        <v>118.556701030928</v>
      </c>
    </row>
    <row r="2841" spans="2:22" x14ac:dyDescent="0.2">
      <c r="D2841" s="59"/>
      <c r="E2841" s="5" t="s">
        <v>23</v>
      </c>
      <c r="F2841" s="51" t="str">
        <f t="shared" si="5"/>
        <v>*</v>
      </c>
      <c r="G2841" s="4">
        <v>10</v>
      </c>
      <c r="H2841" s="17" t="s">
        <v>160</v>
      </c>
      <c r="I2841" s="1">
        <v>20</v>
      </c>
      <c r="J2841" s="2" t="s">
        <v>160</v>
      </c>
      <c r="K2841" s="2" t="s">
        <v>160</v>
      </c>
      <c r="L2841" s="1">
        <v>10</v>
      </c>
      <c r="M2841" s="2" t="s">
        <v>160</v>
      </c>
      <c r="N2841" s="2" t="s">
        <v>160</v>
      </c>
      <c r="O2841" s="2" t="s">
        <v>160</v>
      </c>
      <c r="P2841" s="1">
        <v>10</v>
      </c>
      <c r="Q2841" s="1">
        <v>10</v>
      </c>
      <c r="R2841" s="1">
        <v>70</v>
      </c>
      <c r="S2841" s="1">
        <v>10</v>
      </c>
      <c r="T2841" s="1">
        <v>20</v>
      </c>
      <c r="U2841" s="8">
        <v>130</v>
      </c>
    </row>
    <row r="2842" spans="2:22" ht="26" x14ac:dyDescent="0.2">
      <c r="D2842" s="59"/>
      <c r="E2842" s="5" t="s">
        <v>155</v>
      </c>
      <c r="F2842" s="51" t="str">
        <f t="shared" si="5"/>
        <v/>
      </c>
      <c r="G2842" s="4">
        <v>780</v>
      </c>
      <c r="H2842" s="10">
        <v>5.5128205128210004</v>
      </c>
      <c r="I2842" s="1">
        <v>10</v>
      </c>
      <c r="J2842" s="1">
        <v>5.5128205128210004</v>
      </c>
      <c r="K2842" s="1">
        <v>1.2820512820509999</v>
      </c>
      <c r="L2842" s="1">
        <v>9.1025641025639992</v>
      </c>
      <c r="M2842" s="1">
        <v>12.564102564103001</v>
      </c>
      <c r="N2842" s="1">
        <v>1.923076923077</v>
      </c>
      <c r="O2842" s="1">
        <v>4.3589743589739998</v>
      </c>
      <c r="P2842" s="1">
        <v>4.7435897435900003</v>
      </c>
      <c r="Q2842" s="1">
        <v>1.7948717948720001</v>
      </c>
      <c r="R2842" s="1">
        <v>71.666666666666998</v>
      </c>
      <c r="S2842" s="1">
        <v>1.025641025641</v>
      </c>
      <c r="T2842" s="1">
        <v>27.307692307692001</v>
      </c>
      <c r="U2842" s="8">
        <v>129.48717948717899</v>
      </c>
    </row>
    <row r="2843" spans="2:22" ht="26" x14ac:dyDescent="0.2">
      <c r="D2843" s="59"/>
      <c r="E2843" s="5" t="s">
        <v>156</v>
      </c>
      <c r="F2843" s="51" t="str">
        <f t="shared" si="5"/>
        <v/>
      </c>
      <c r="G2843" s="4">
        <v>85</v>
      </c>
      <c r="H2843" s="10">
        <v>8.2352941176469994</v>
      </c>
      <c r="I2843" s="1">
        <v>5.8823529411760003</v>
      </c>
      <c r="J2843" s="1">
        <v>11.764705882353001</v>
      </c>
      <c r="K2843" s="2" t="s">
        <v>160</v>
      </c>
      <c r="L2843" s="1">
        <v>8.2352941176469994</v>
      </c>
      <c r="M2843" s="1">
        <v>11.764705882353001</v>
      </c>
      <c r="N2843" s="1">
        <v>1.1764705882349999</v>
      </c>
      <c r="O2843" s="1">
        <v>4.7058823529409999</v>
      </c>
      <c r="P2843" s="1">
        <v>4.7058823529409999</v>
      </c>
      <c r="Q2843" s="2" t="s">
        <v>160</v>
      </c>
      <c r="R2843" s="1">
        <v>70.588235294117993</v>
      </c>
      <c r="S2843" s="1">
        <v>1.1764705882349999</v>
      </c>
      <c r="T2843" s="1">
        <v>28.235294117647001</v>
      </c>
      <c r="U2843" s="8">
        <v>128.23529411764699</v>
      </c>
    </row>
    <row r="2844" spans="2:22" ht="26" x14ac:dyDescent="0.2">
      <c r="D2844" s="59"/>
      <c r="E2844" s="5" t="s">
        <v>157</v>
      </c>
      <c r="F2844" s="51" t="str">
        <f t="shared" si="5"/>
        <v/>
      </c>
      <c r="G2844" s="4">
        <v>118</v>
      </c>
      <c r="H2844" s="10">
        <v>5.0847457627120001</v>
      </c>
      <c r="I2844" s="1">
        <v>5.0847457627120001</v>
      </c>
      <c r="J2844" s="1">
        <v>7.6271186440680001</v>
      </c>
      <c r="K2844" s="1">
        <v>0.84745762711899997</v>
      </c>
      <c r="L2844" s="1">
        <v>8.4745762711860007</v>
      </c>
      <c r="M2844" s="1">
        <v>5.9322033898309998</v>
      </c>
      <c r="N2844" s="1">
        <v>2.542372881356</v>
      </c>
      <c r="O2844" s="1">
        <v>4.2372881355930003</v>
      </c>
      <c r="P2844" s="1">
        <v>3.3898305084749998</v>
      </c>
      <c r="Q2844" s="1">
        <v>1.6949152542370001</v>
      </c>
      <c r="R2844" s="1">
        <v>75.423728813558995</v>
      </c>
      <c r="S2844" s="1">
        <v>1.6949152542370001</v>
      </c>
      <c r="T2844" s="1">
        <v>22.881355932203</v>
      </c>
      <c r="U2844" s="8">
        <v>122.033898305085</v>
      </c>
    </row>
    <row r="2845" spans="2:22" ht="26" x14ac:dyDescent="0.2">
      <c r="D2845" s="59"/>
      <c r="E2845" s="5" t="s">
        <v>158</v>
      </c>
      <c r="F2845" s="51" t="str">
        <f t="shared" si="5"/>
        <v/>
      </c>
      <c r="G2845" s="4">
        <v>698</v>
      </c>
      <c r="H2845" s="10">
        <v>5.8739255014329999</v>
      </c>
      <c r="I2845" s="1">
        <v>10.458452722063001</v>
      </c>
      <c r="J2845" s="1">
        <v>5.4441260744989997</v>
      </c>
      <c r="K2845" s="1">
        <v>1.2893982808019999</v>
      </c>
      <c r="L2845" s="1">
        <v>9.3123209169049996</v>
      </c>
      <c r="M2845" s="1">
        <v>12.607449856734</v>
      </c>
      <c r="N2845" s="1">
        <v>2.0057306590259998</v>
      </c>
      <c r="O2845" s="1">
        <v>4.2979942693410003</v>
      </c>
      <c r="P2845" s="1">
        <v>4.87106017192</v>
      </c>
      <c r="Q2845" s="1">
        <v>1.7191977077359999</v>
      </c>
      <c r="R2845" s="1">
        <v>70.916905444126002</v>
      </c>
      <c r="S2845" s="1">
        <v>1.1461318051580001</v>
      </c>
      <c r="T2845" s="1">
        <v>27.936962750715999</v>
      </c>
      <c r="U2845" s="8">
        <v>129.94269340974199</v>
      </c>
    </row>
    <row r="2846" spans="2:22" ht="26" x14ac:dyDescent="0.2">
      <c r="D2846" s="60"/>
      <c r="E2846" s="30" t="s">
        <v>159</v>
      </c>
      <c r="F2846" s="52" t="str">
        <f t="shared" si="5"/>
        <v/>
      </c>
      <c r="G2846" s="21">
        <v>132</v>
      </c>
      <c r="H2846" s="36">
        <v>13.636363636364001</v>
      </c>
      <c r="I2846" s="18">
        <v>25</v>
      </c>
      <c r="J2846" s="18">
        <v>15.151515151515</v>
      </c>
      <c r="K2846" s="18">
        <v>3.7878787878789999</v>
      </c>
      <c r="L2846" s="18">
        <v>18.939393939394002</v>
      </c>
      <c r="M2846" s="18">
        <v>28.030303030302999</v>
      </c>
      <c r="N2846" s="18">
        <v>5.3030303030299999</v>
      </c>
      <c r="O2846" s="18">
        <v>9.0909090909089993</v>
      </c>
      <c r="P2846" s="18">
        <v>15.151515151515</v>
      </c>
      <c r="Q2846" s="18">
        <v>3.7878787878789999</v>
      </c>
      <c r="R2846" s="18">
        <v>48.484848484848001</v>
      </c>
      <c r="S2846" s="37" t="s">
        <v>160</v>
      </c>
      <c r="T2846" s="18">
        <v>51.515151515151999</v>
      </c>
      <c r="U2846" s="35">
        <v>186.363636363636</v>
      </c>
    </row>
    <row r="2847" spans="2:22" x14ac:dyDescent="0.2">
      <c r="D2847" s="45" t="s">
        <v>625</v>
      </c>
    </row>
    <row r="2848" spans="2:22" x14ac:dyDescent="0.2">
      <c r="B2848" s="24" t="str">
        <f xml:space="preserve"> HYPERLINK("#'目次'!B25", "[19]")</f>
        <v>[19]</v>
      </c>
      <c r="C2848" s="61" t="s">
        <v>308</v>
      </c>
      <c r="D2848" s="62"/>
      <c r="E2848" s="62"/>
      <c r="F2848" s="62"/>
      <c r="G2848" s="62"/>
      <c r="H2848" s="62"/>
      <c r="I2848" s="62"/>
      <c r="J2848" s="62"/>
      <c r="K2848" s="62"/>
      <c r="L2848" s="62"/>
      <c r="M2848" s="62"/>
      <c r="N2848" s="62"/>
      <c r="O2848" s="62"/>
      <c r="P2848" s="62"/>
      <c r="Q2848" s="62"/>
      <c r="R2848" s="62"/>
      <c r="S2848" s="62"/>
      <c r="T2848" s="62"/>
      <c r="U2848" s="62"/>
      <c r="V2848" s="62"/>
    </row>
    <row r="2851" spans="3:22" x14ac:dyDescent="0.2">
      <c r="C2851" s="61" t="s">
        <v>13</v>
      </c>
      <c r="D2851" s="62"/>
      <c r="E2851" s="62"/>
      <c r="F2851" s="62"/>
      <c r="G2851" s="62"/>
      <c r="H2851" s="62"/>
      <c r="I2851" s="62"/>
      <c r="J2851" s="62"/>
      <c r="K2851" s="62"/>
      <c r="L2851" s="62"/>
      <c r="M2851" s="62"/>
      <c r="N2851" s="62"/>
      <c r="O2851" s="62"/>
      <c r="P2851" s="62"/>
      <c r="Q2851" s="62"/>
      <c r="R2851" s="62"/>
      <c r="S2851" s="62"/>
      <c r="T2851" s="62"/>
      <c r="U2851" s="62"/>
      <c r="V2851" s="62"/>
    </row>
    <row r="2852" spans="3:22" ht="117" x14ac:dyDescent="0.2">
      <c r="D2852" s="63"/>
      <c r="E2852" s="64"/>
      <c r="F2852" s="64"/>
      <c r="G2852" s="27" t="s">
        <v>14</v>
      </c>
      <c r="H2852" s="26" t="s">
        <v>309</v>
      </c>
      <c r="I2852" s="11" t="s">
        <v>310</v>
      </c>
      <c r="J2852" s="11" t="s">
        <v>311</v>
      </c>
      <c r="K2852" s="11" t="s">
        <v>312</v>
      </c>
      <c r="L2852" s="11" t="s">
        <v>313</v>
      </c>
      <c r="M2852" s="11" t="s">
        <v>314</v>
      </c>
      <c r="N2852" s="11" t="s">
        <v>315</v>
      </c>
      <c r="O2852" s="11" t="s">
        <v>36</v>
      </c>
      <c r="P2852" s="11" t="s">
        <v>128</v>
      </c>
      <c r="Q2852" s="11" t="s">
        <v>23</v>
      </c>
      <c r="R2852" s="20" t="s">
        <v>248</v>
      </c>
    </row>
    <row r="2853" spans="3:22" x14ac:dyDescent="0.2">
      <c r="D2853" s="65"/>
      <c r="E2853" s="66"/>
      <c r="F2853" s="66"/>
      <c r="G2853" s="22"/>
      <c r="H2853" s="31"/>
      <c r="I2853" s="12"/>
      <c r="J2853" s="12"/>
      <c r="K2853" s="12"/>
      <c r="L2853" s="12"/>
      <c r="M2853" s="12"/>
      <c r="N2853" s="12"/>
      <c r="O2853" s="12"/>
      <c r="P2853" s="12"/>
      <c r="Q2853" s="12"/>
      <c r="R2853" s="29"/>
    </row>
    <row r="2854" spans="3:22" x14ac:dyDescent="0.2">
      <c r="D2854" s="23"/>
      <c r="E2854" s="28" t="s">
        <v>14</v>
      </c>
      <c r="F2854" s="49" t="s">
        <v>623</v>
      </c>
      <c r="G2854" s="25">
        <v>1043</v>
      </c>
      <c r="H2854" s="16">
        <v>41.131351869607002</v>
      </c>
      <c r="I2854" s="16">
        <v>50.527325023968999</v>
      </c>
      <c r="J2854" s="16">
        <v>39.117929050815</v>
      </c>
      <c r="K2854" s="16">
        <v>11.792905081496</v>
      </c>
      <c r="L2854" s="16">
        <v>5.2732502396929997</v>
      </c>
      <c r="M2854" s="16">
        <v>4.4103547459249999</v>
      </c>
      <c r="N2854" s="16">
        <v>8.0536912751679992</v>
      </c>
      <c r="O2854" s="16">
        <v>1.629913710451</v>
      </c>
      <c r="P2854" s="16">
        <v>4.2186001917549998</v>
      </c>
      <c r="Q2854" s="16">
        <v>0.95877277085299994</v>
      </c>
      <c r="R2854" s="34">
        <v>167.114093959732</v>
      </c>
    </row>
    <row r="2855" spans="3:22" x14ac:dyDescent="0.2">
      <c r="D2855" s="58" t="s">
        <v>18</v>
      </c>
      <c r="E2855" s="7" t="s">
        <v>19</v>
      </c>
      <c r="F2855" s="50" t="s">
        <v>623</v>
      </c>
      <c r="G2855" s="6">
        <v>342</v>
      </c>
      <c r="H2855" s="14">
        <v>42.397660818713</v>
      </c>
      <c r="I2855" s="3">
        <v>52.046783625731003</v>
      </c>
      <c r="J2855" s="3">
        <v>33.918128654970999</v>
      </c>
      <c r="K2855" s="3">
        <v>13.742690058479999</v>
      </c>
      <c r="L2855" s="3">
        <v>3.8011695906430001</v>
      </c>
      <c r="M2855" s="3">
        <v>5.5555555555560003</v>
      </c>
      <c r="N2855" s="3">
        <v>7.8947368421049999</v>
      </c>
      <c r="O2855" s="3">
        <v>0.29239766081899998</v>
      </c>
      <c r="P2855" s="3">
        <v>5.847953216374</v>
      </c>
      <c r="Q2855" s="3">
        <v>1.1695906432750001</v>
      </c>
      <c r="R2855" s="13">
        <v>166.666666666667</v>
      </c>
    </row>
    <row r="2856" spans="3:22" ht="26" x14ac:dyDescent="0.2">
      <c r="D2856" s="59"/>
      <c r="E2856" s="5" t="s">
        <v>20</v>
      </c>
      <c r="F2856" s="51" t="s">
        <v>623</v>
      </c>
      <c r="G2856" s="4">
        <v>620</v>
      </c>
      <c r="H2856" s="10">
        <v>40.483870967742</v>
      </c>
      <c r="I2856" s="1">
        <v>50.161290322581003</v>
      </c>
      <c r="J2856" s="1">
        <v>40.806451612902997</v>
      </c>
      <c r="K2856" s="1">
        <v>10.645161290322999</v>
      </c>
      <c r="L2856" s="1">
        <v>5.4838709677419999</v>
      </c>
      <c r="M2856" s="1">
        <v>3.7096774193550002</v>
      </c>
      <c r="N2856" s="1">
        <v>8.5483870967740003</v>
      </c>
      <c r="O2856" s="1">
        <v>2.2580645161290001</v>
      </c>
      <c r="P2856" s="1">
        <v>3.8709677419349999</v>
      </c>
      <c r="Q2856" s="1">
        <v>0.80645161290300005</v>
      </c>
      <c r="R2856" s="8">
        <v>166.77419354838699</v>
      </c>
    </row>
    <row r="2857" spans="3:22" ht="26" x14ac:dyDescent="0.2">
      <c r="D2857" s="59"/>
      <c r="E2857" s="5" t="s">
        <v>21</v>
      </c>
      <c r="F2857" s="51" t="s">
        <v>623</v>
      </c>
      <c r="G2857" s="4">
        <v>76</v>
      </c>
      <c r="H2857" s="10">
        <v>39.473684210526002</v>
      </c>
      <c r="I2857" s="1">
        <v>47.368421052632002</v>
      </c>
      <c r="J2857" s="1">
        <v>50</v>
      </c>
      <c r="K2857" s="1">
        <v>13.157894736842</v>
      </c>
      <c r="L2857" s="1">
        <v>10.526315789473999</v>
      </c>
      <c r="M2857" s="1">
        <v>3.947368421053</v>
      </c>
      <c r="N2857" s="1">
        <v>5.2631578947369997</v>
      </c>
      <c r="O2857" s="1">
        <v>2.6315789473679998</v>
      </c>
      <c r="P2857" s="2" t="s">
        <v>160</v>
      </c>
      <c r="Q2857" s="1">
        <v>1.3157894736839999</v>
      </c>
      <c r="R2857" s="8">
        <v>173.68421052631601</v>
      </c>
    </row>
    <row r="2858" spans="3:22" x14ac:dyDescent="0.2">
      <c r="D2858" s="59"/>
      <c r="E2858" s="5" t="s">
        <v>22</v>
      </c>
      <c r="F2858" s="51" t="s">
        <v>624</v>
      </c>
      <c r="G2858" s="4">
        <v>2</v>
      </c>
      <c r="H2858" s="10">
        <v>50</v>
      </c>
      <c r="I2858" s="2" t="s">
        <v>160</v>
      </c>
      <c r="J2858" s="1">
        <v>50</v>
      </c>
      <c r="K2858" s="2" t="s">
        <v>160</v>
      </c>
      <c r="L2858" s="2" t="s">
        <v>160</v>
      </c>
      <c r="M2858" s="2" t="s">
        <v>160</v>
      </c>
      <c r="N2858" s="2" t="s">
        <v>160</v>
      </c>
      <c r="O2858" s="2" t="s">
        <v>160</v>
      </c>
      <c r="P2858" s="2" t="s">
        <v>160</v>
      </c>
      <c r="Q2858" s="2" t="s">
        <v>160</v>
      </c>
      <c r="R2858" s="8">
        <v>100</v>
      </c>
    </row>
    <row r="2859" spans="3:22" x14ac:dyDescent="0.2">
      <c r="D2859" s="59"/>
      <c r="E2859" s="5" t="s">
        <v>23</v>
      </c>
      <c r="F2859" s="51" t="s">
        <v>624</v>
      </c>
      <c r="G2859" s="4">
        <v>3</v>
      </c>
      <c r="H2859" s="10">
        <v>66.666666666666998</v>
      </c>
      <c r="I2859" s="1">
        <v>66.666666666666998</v>
      </c>
      <c r="J2859" s="2" t="s">
        <v>160</v>
      </c>
      <c r="K2859" s="2" t="s">
        <v>160</v>
      </c>
      <c r="L2859" s="2" t="s">
        <v>160</v>
      </c>
      <c r="M2859" s="1">
        <v>33.333333333333002</v>
      </c>
      <c r="N2859" s="2" t="s">
        <v>160</v>
      </c>
      <c r="O2859" s="2" t="s">
        <v>160</v>
      </c>
      <c r="P2859" s="2" t="s">
        <v>160</v>
      </c>
      <c r="Q2859" s="2" t="s">
        <v>160</v>
      </c>
      <c r="R2859" s="8">
        <v>166.666666666667</v>
      </c>
    </row>
    <row r="2860" spans="3:22" x14ac:dyDescent="0.2">
      <c r="D2860" s="58" t="s">
        <v>24</v>
      </c>
      <c r="E2860" s="7" t="s">
        <v>25</v>
      </c>
      <c r="F2860" s="50" t="s">
        <v>623</v>
      </c>
      <c r="G2860" s="6">
        <v>765</v>
      </c>
      <c r="H2860" s="14">
        <v>43.267973856208997</v>
      </c>
      <c r="I2860" s="3">
        <v>53.333333333333002</v>
      </c>
      <c r="J2860" s="3">
        <v>41.960784313725</v>
      </c>
      <c r="K2860" s="3">
        <v>12.679738562092</v>
      </c>
      <c r="L2860" s="3">
        <v>4.9673202614380001</v>
      </c>
      <c r="M2860" s="3">
        <v>4.5751633986930003</v>
      </c>
      <c r="N2860" s="3">
        <v>6.666666666667</v>
      </c>
      <c r="O2860" s="3">
        <v>1.830065359477</v>
      </c>
      <c r="P2860" s="3">
        <v>3.0065359477119999</v>
      </c>
      <c r="Q2860" s="3">
        <v>0.91503267973900004</v>
      </c>
      <c r="R2860" s="13">
        <v>173.20261437908499</v>
      </c>
    </row>
    <row r="2861" spans="3:22" x14ac:dyDescent="0.2">
      <c r="D2861" s="59"/>
      <c r="E2861" s="5" t="s">
        <v>26</v>
      </c>
      <c r="F2861" s="51" t="s">
        <v>623</v>
      </c>
      <c r="G2861" s="4">
        <v>796</v>
      </c>
      <c r="H2861" s="10">
        <v>42.462311557789</v>
      </c>
      <c r="I2861" s="1">
        <v>53.266331658291001</v>
      </c>
      <c r="J2861" s="1">
        <v>40.829145728642999</v>
      </c>
      <c r="K2861" s="1">
        <v>12.437185929648001</v>
      </c>
      <c r="L2861" s="1">
        <v>5.2763819095480002</v>
      </c>
      <c r="M2861" s="1">
        <v>4.0201005025130003</v>
      </c>
      <c r="N2861" s="1">
        <v>6.909547738693</v>
      </c>
      <c r="O2861" s="1">
        <v>1.6331658291460001</v>
      </c>
      <c r="P2861" s="1">
        <v>3.5175879396980001</v>
      </c>
      <c r="Q2861" s="1">
        <v>1.1306532663319999</v>
      </c>
      <c r="R2861" s="8">
        <v>171.48241206030201</v>
      </c>
    </row>
    <row r="2862" spans="3:22" ht="26" x14ac:dyDescent="0.2">
      <c r="D2862" s="59"/>
      <c r="E2862" s="5" t="s">
        <v>27</v>
      </c>
      <c r="F2862" s="51" t="s">
        <v>623</v>
      </c>
      <c r="G2862" s="4">
        <v>683</v>
      </c>
      <c r="H2862" s="10">
        <v>42.752562225475998</v>
      </c>
      <c r="I2862" s="1">
        <v>53.440702781844998</v>
      </c>
      <c r="J2862" s="1">
        <v>42.606149341142</v>
      </c>
      <c r="K2862" s="1">
        <v>13.323572474378</v>
      </c>
      <c r="L2862" s="1">
        <v>4.8316251830160004</v>
      </c>
      <c r="M2862" s="1">
        <v>3.660322108346</v>
      </c>
      <c r="N2862" s="1">
        <v>6.442166910688</v>
      </c>
      <c r="O2862" s="1">
        <v>1.317715959004</v>
      </c>
      <c r="P2862" s="1">
        <v>3.513909224012</v>
      </c>
      <c r="Q2862" s="1">
        <v>1.464128843338</v>
      </c>
      <c r="R2862" s="8">
        <v>173.352855051245</v>
      </c>
    </row>
    <row r="2863" spans="3:22" x14ac:dyDescent="0.2">
      <c r="D2863" s="59"/>
      <c r="E2863" s="5" t="s">
        <v>28</v>
      </c>
      <c r="F2863" s="51" t="s">
        <v>623</v>
      </c>
      <c r="G2863" s="4">
        <v>438</v>
      </c>
      <c r="H2863" s="10">
        <v>42.922374429224</v>
      </c>
      <c r="I2863" s="1">
        <v>56.849315068492999</v>
      </c>
      <c r="J2863" s="1">
        <v>43.607305936072997</v>
      </c>
      <c r="K2863" s="1">
        <v>14.611872146119</v>
      </c>
      <c r="L2863" s="1">
        <v>5.4794520547949999</v>
      </c>
      <c r="M2863" s="1">
        <v>5.2511415525110001</v>
      </c>
      <c r="N2863" s="1">
        <v>6.6210045662099999</v>
      </c>
      <c r="O2863" s="1">
        <v>1.5981735159820001</v>
      </c>
      <c r="P2863" s="1">
        <v>2.7397260273969999</v>
      </c>
      <c r="Q2863" s="1">
        <v>1.1415525114159999</v>
      </c>
      <c r="R2863" s="8">
        <v>180.82191780821901</v>
      </c>
    </row>
    <row r="2864" spans="3:22" ht="26" x14ac:dyDescent="0.2">
      <c r="D2864" s="59"/>
      <c r="E2864" s="5" t="s">
        <v>29</v>
      </c>
      <c r="F2864" s="51" t="s">
        <v>623</v>
      </c>
      <c r="G2864" s="4">
        <v>680</v>
      </c>
      <c r="H2864" s="10">
        <v>44.852941176470999</v>
      </c>
      <c r="I2864" s="1">
        <v>53.823529411765001</v>
      </c>
      <c r="J2864" s="1">
        <v>41.470588235294002</v>
      </c>
      <c r="K2864" s="1">
        <v>12.794117647059</v>
      </c>
      <c r="L2864" s="1">
        <v>5.4411764705880001</v>
      </c>
      <c r="M2864" s="1">
        <v>4.7058823529409999</v>
      </c>
      <c r="N2864" s="1">
        <v>6.6176470588239997</v>
      </c>
      <c r="O2864" s="1">
        <v>1.3235294117650001</v>
      </c>
      <c r="P2864" s="1">
        <v>3.0882352941179998</v>
      </c>
      <c r="Q2864" s="1">
        <v>1.0294117647059999</v>
      </c>
      <c r="R2864" s="8">
        <v>175.14705882352899</v>
      </c>
    </row>
    <row r="2865" spans="4:18" x14ac:dyDescent="0.2">
      <c r="D2865" s="59"/>
      <c r="E2865" s="5" t="s">
        <v>30</v>
      </c>
      <c r="F2865" s="51" t="s">
        <v>623</v>
      </c>
      <c r="G2865" s="4">
        <v>242</v>
      </c>
      <c r="H2865" s="10">
        <v>44.628099173553998</v>
      </c>
      <c r="I2865" s="1">
        <v>59.090909090909001</v>
      </c>
      <c r="J2865" s="1">
        <v>42.975206611570002</v>
      </c>
      <c r="K2865" s="1">
        <v>19.008264462810001</v>
      </c>
      <c r="L2865" s="1">
        <v>6.1983471074379999</v>
      </c>
      <c r="M2865" s="1">
        <v>5.7851239669419998</v>
      </c>
      <c r="N2865" s="1">
        <v>6.6115702479339999</v>
      </c>
      <c r="O2865" s="1">
        <v>2.4793388429749998</v>
      </c>
      <c r="P2865" s="1">
        <v>2.0661157024789998</v>
      </c>
      <c r="Q2865" s="1">
        <v>0.82644628099200002</v>
      </c>
      <c r="R2865" s="8">
        <v>189.66942148760299</v>
      </c>
    </row>
    <row r="2866" spans="4:18" x14ac:dyDescent="0.2">
      <c r="D2866" s="59"/>
      <c r="E2866" s="5" t="s">
        <v>31</v>
      </c>
      <c r="F2866" s="51" t="s">
        <v>623</v>
      </c>
      <c r="G2866" s="4">
        <v>609</v>
      </c>
      <c r="H2866" s="10">
        <v>44.334975369458</v>
      </c>
      <c r="I2866" s="1">
        <v>56.814449917898003</v>
      </c>
      <c r="J2866" s="1">
        <v>37.602627257800002</v>
      </c>
      <c r="K2866" s="1">
        <v>13.628899835796</v>
      </c>
      <c r="L2866" s="1">
        <v>4.7619047619049999</v>
      </c>
      <c r="M2866" s="1">
        <v>4.269293924466</v>
      </c>
      <c r="N2866" s="1">
        <v>7.0607553366170004</v>
      </c>
      <c r="O2866" s="1">
        <v>1.477832512315</v>
      </c>
      <c r="P2866" s="1">
        <v>3.2840722495889998</v>
      </c>
      <c r="Q2866" s="1">
        <v>0.49261083743799999</v>
      </c>
      <c r="R2866" s="8">
        <v>173.727422003284</v>
      </c>
    </row>
    <row r="2867" spans="4:18" x14ac:dyDescent="0.2">
      <c r="D2867" s="59"/>
      <c r="E2867" s="5" t="s">
        <v>32</v>
      </c>
      <c r="F2867" s="51" t="s">
        <v>623</v>
      </c>
      <c r="G2867" s="4">
        <v>343</v>
      </c>
      <c r="H2867" s="10">
        <v>41.399416909621003</v>
      </c>
      <c r="I2867" s="1">
        <v>61.516034985422998</v>
      </c>
      <c r="J2867" s="1">
        <v>41.982507288630003</v>
      </c>
      <c r="K2867" s="1">
        <v>14.577259475219</v>
      </c>
      <c r="L2867" s="1">
        <v>5.8309037900870004</v>
      </c>
      <c r="M2867" s="1">
        <v>5.8309037900870004</v>
      </c>
      <c r="N2867" s="1">
        <v>5.8309037900870004</v>
      </c>
      <c r="O2867" s="1">
        <v>1.1661807580170001</v>
      </c>
      <c r="P2867" s="1">
        <v>3.206997084548</v>
      </c>
      <c r="Q2867" s="1">
        <v>0.58309037900899996</v>
      </c>
      <c r="R2867" s="8">
        <v>181.92419825072901</v>
      </c>
    </row>
    <row r="2868" spans="4:18" x14ac:dyDescent="0.2">
      <c r="D2868" s="59"/>
      <c r="E2868" s="5" t="s">
        <v>33</v>
      </c>
      <c r="F2868" s="51" t="s">
        <v>623</v>
      </c>
      <c r="G2868" s="4">
        <v>754</v>
      </c>
      <c r="H2868" s="10">
        <v>42.307692307692001</v>
      </c>
      <c r="I2868" s="1">
        <v>54.376657824934</v>
      </c>
      <c r="J2868" s="1">
        <v>39.522546419097999</v>
      </c>
      <c r="K2868" s="1">
        <v>13.395225464191</v>
      </c>
      <c r="L2868" s="1">
        <v>4.9071618037139997</v>
      </c>
      <c r="M2868" s="1">
        <v>5.0397877984079997</v>
      </c>
      <c r="N2868" s="1">
        <v>7.5596816976129997</v>
      </c>
      <c r="O2868" s="1">
        <v>1.5915119363400001</v>
      </c>
      <c r="P2868" s="1">
        <v>3.050397877984</v>
      </c>
      <c r="Q2868" s="1">
        <v>1.06100795756</v>
      </c>
      <c r="R2868" s="8">
        <v>172.811671087533</v>
      </c>
    </row>
    <row r="2869" spans="4:18" x14ac:dyDescent="0.2">
      <c r="D2869" s="59"/>
      <c r="E2869" s="5" t="s">
        <v>34</v>
      </c>
      <c r="F2869" s="51" t="s">
        <v>623</v>
      </c>
      <c r="G2869" s="4">
        <v>525</v>
      </c>
      <c r="H2869" s="10">
        <v>43.428571428570997</v>
      </c>
      <c r="I2869" s="1">
        <v>55.619047619047997</v>
      </c>
      <c r="J2869" s="1">
        <v>38.285714285714</v>
      </c>
      <c r="K2869" s="1">
        <v>15.047619047618999</v>
      </c>
      <c r="L2869" s="1">
        <v>4</v>
      </c>
      <c r="M2869" s="1">
        <v>6.2857142857139996</v>
      </c>
      <c r="N2869" s="1">
        <v>6.666666666667</v>
      </c>
      <c r="O2869" s="1">
        <v>1.52380952381</v>
      </c>
      <c r="P2869" s="1">
        <v>3.4285714285709998</v>
      </c>
      <c r="Q2869" s="1">
        <v>0.76190476190500001</v>
      </c>
      <c r="R2869" s="8">
        <v>175.04761904761901</v>
      </c>
    </row>
    <row r="2870" spans="4:18" x14ac:dyDescent="0.2">
      <c r="D2870" s="59"/>
      <c r="E2870" s="5" t="s">
        <v>35</v>
      </c>
      <c r="F2870" s="51" t="s">
        <v>623</v>
      </c>
      <c r="G2870" s="4">
        <v>142</v>
      </c>
      <c r="H2870" s="10">
        <v>44.366197183098997</v>
      </c>
      <c r="I2870" s="1">
        <v>55.633802816901003</v>
      </c>
      <c r="J2870" s="1">
        <v>38.028169014085002</v>
      </c>
      <c r="K2870" s="1">
        <v>14.084507042254</v>
      </c>
      <c r="L2870" s="1">
        <v>5.6338028169010004</v>
      </c>
      <c r="M2870" s="1">
        <v>8.4507042253520002</v>
      </c>
      <c r="N2870" s="1">
        <v>6.3380281690139997</v>
      </c>
      <c r="O2870" s="1">
        <v>2.8169014084509998</v>
      </c>
      <c r="P2870" s="1">
        <v>4.9295774647890003</v>
      </c>
      <c r="Q2870" s="1">
        <v>2.112676056338</v>
      </c>
      <c r="R2870" s="8">
        <v>182.39436619718299</v>
      </c>
    </row>
    <row r="2871" spans="4:18" x14ac:dyDescent="0.2">
      <c r="D2871" s="59"/>
      <c r="E2871" s="5" t="s">
        <v>36</v>
      </c>
      <c r="F2871" s="51" t="s">
        <v>624</v>
      </c>
      <c r="G2871" s="4">
        <v>18</v>
      </c>
      <c r="H2871" s="10">
        <v>38.888888888888999</v>
      </c>
      <c r="I2871" s="1">
        <v>55.555555555555998</v>
      </c>
      <c r="J2871" s="1">
        <v>44.444444444444002</v>
      </c>
      <c r="K2871" s="1">
        <v>5.5555555555560003</v>
      </c>
      <c r="L2871" s="1">
        <v>11.111111111111001</v>
      </c>
      <c r="M2871" s="2" t="s">
        <v>160</v>
      </c>
      <c r="N2871" s="2" t="s">
        <v>160</v>
      </c>
      <c r="O2871" s="1">
        <v>11.111111111111001</v>
      </c>
      <c r="P2871" s="1">
        <v>11.111111111111001</v>
      </c>
      <c r="Q2871" s="2" t="s">
        <v>160</v>
      </c>
      <c r="R2871" s="8">
        <v>177.777777777778</v>
      </c>
    </row>
    <row r="2872" spans="4:18" x14ac:dyDescent="0.2">
      <c r="D2872" s="59"/>
      <c r="E2872" s="5" t="s">
        <v>37</v>
      </c>
      <c r="F2872" s="51" t="s">
        <v>624</v>
      </c>
      <c r="G2872" s="4">
        <v>39</v>
      </c>
      <c r="H2872" s="10">
        <v>30.769230769231001</v>
      </c>
      <c r="I2872" s="1">
        <v>35.897435897435997</v>
      </c>
      <c r="J2872" s="1">
        <v>35.897435897435997</v>
      </c>
      <c r="K2872" s="1">
        <v>10.25641025641</v>
      </c>
      <c r="L2872" s="1">
        <v>7.6923076923079998</v>
      </c>
      <c r="M2872" s="2" t="s">
        <v>160</v>
      </c>
      <c r="N2872" s="1">
        <v>15.384615384615</v>
      </c>
      <c r="O2872" s="1">
        <v>2.564102564103</v>
      </c>
      <c r="P2872" s="1">
        <v>17.948717948717999</v>
      </c>
      <c r="Q2872" s="2" t="s">
        <v>160</v>
      </c>
      <c r="R2872" s="8">
        <v>156.41025641025601</v>
      </c>
    </row>
    <row r="2873" spans="4:18" x14ac:dyDescent="0.2">
      <c r="D2873" s="59"/>
      <c r="E2873" s="5" t="s">
        <v>23</v>
      </c>
      <c r="F2873" s="51" t="s">
        <v>624</v>
      </c>
      <c r="G2873" s="4">
        <v>4</v>
      </c>
      <c r="H2873" s="10">
        <v>25</v>
      </c>
      <c r="I2873" s="1">
        <v>75</v>
      </c>
      <c r="J2873" s="2" t="s">
        <v>160</v>
      </c>
      <c r="K2873" s="2" t="s">
        <v>160</v>
      </c>
      <c r="L2873" s="1">
        <v>25</v>
      </c>
      <c r="M2873" s="2" t="s">
        <v>160</v>
      </c>
      <c r="N2873" s="2" t="s">
        <v>160</v>
      </c>
      <c r="O2873" s="2" t="s">
        <v>160</v>
      </c>
      <c r="P2873" s="2" t="s">
        <v>160</v>
      </c>
      <c r="Q2873" s="2" t="s">
        <v>160</v>
      </c>
      <c r="R2873" s="8">
        <v>125</v>
      </c>
    </row>
    <row r="2874" spans="4:18" ht="26" x14ac:dyDescent="0.2">
      <c r="D2874" s="59"/>
      <c r="E2874" s="5" t="s">
        <v>38</v>
      </c>
      <c r="F2874" s="51" t="s">
        <v>623</v>
      </c>
      <c r="G2874" s="4">
        <v>1000</v>
      </c>
      <c r="H2874" s="10">
        <v>41.6</v>
      </c>
      <c r="I2874" s="1">
        <v>51</v>
      </c>
      <c r="J2874" s="1">
        <v>39.4</v>
      </c>
      <c r="K2874" s="1">
        <v>11.9</v>
      </c>
      <c r="L2874" s="1">
        <v>5.0999999999999996</v>
      </c>
      <c r="M2874" s="1">
        <v>4.5999999999999996</v>
      </c>
      <c r="N2874" s="1">
        <v>7.8</v>
      </c>
      <c r="O2874" s="1">
        <v>1.6</v>
      </c>
      <c r="P2874" s="1">
        <v>3.7</v>
      </c>
      <c r="Q2874" s="1">
        <v>1</v>
      </c>
      <c r="R2874" s="8">
        <v>167.7</v>
      </c>
    </row>
    <row r="2875" spans="4:18" ht="26" x14ac:dyDescent="0.2">
      <c r="D2875" s="58" t="s">
        <v>39</v>
      </c>
      <c r="E2875" s="7" t="s">
        <v>40</v>
      </c>
      <c r="F2875" s="50" t="s">
        <v>624</v>
      </c>
      <c r="G2875" s="6">
        <v>4</v>
      </c>
      <c r="H2875" s="14">
        <v>50</v>
      </c>
      <c r="I2875" s="3">
        <v>25</v>
      </c>
      <c r="J2875" s="3">
        <v>25</v>
      </c>
      <c r="K2875" s="3">
        <v>25</v>
      </c>
      <c r="L2875" s="9" t="s">
        <v>160</v>
      </c>
      <c r="M2875" s="9" t="s">
        <v>160</v>
      </c>
      <c r="N2875" s="3">
        <v>50</v>
      </c>
      <c r="O2875" s="9" t="s">
        <v>160</v>
      </c>
      <c r="P2875" s="9" t="s">
        <v>160</v>
      </c>
      <c r="Q2875" s="9" t="s">
        <v>160</v>
      </c>
      <c r="R2875" s="13">
        <v>175</v>
      </c>
    </row>
    <row r="2876" spans="4:18" ht="26" x14ac:dyDescent="0.2">
      <c r="D2876" s="59"/>
      <c r="E2876" s="5" t="s">
        <v>41</v>
      </c>
      <c r="F2876" s="51" t="s">
        <v>624</v>
      </c>
      <c r="G2876" s="4">
        <v>45</v>
      </c>
      <c r="H2876" s="10">
        <v>31.111111111111001</v>
      </c>
      <c r="I2876" s="1">
        <v>42.222222222222001</v>
      </c>
      <c r="J2876" s="1">
        <v>42.222222222222001</v>
      </c>
      <c r="K2876" s="1">
        <v>13.333333333333</v>
      </c>
      <c r="L2876" s="1">
        <v>6.666666666667</v>
      </c>
      <c r="M2876" s="1">
        <v>2.2222222222219998</v>
      </c>
      <c r="N2876" s="1">
        <v>11.111111111111001</v>
      </c>
      <c r="O2876" s="1">
        <v>4.4444444444439997</v>
      </c>
      <c r="P2876" s="1">
        <v>13.333333333333</v>
      </c>
      <c r="Q2876" s="1">
        <v>2.2222222222219998</v>
      </c>
      <c r="R2876" s="8">
        <v>168.888888888889</v>
      </c>
    </row>
    <row r="2877" spans="4:18" ht="26" x14ac:dyDescent="0.2">
      <c r="D2877" s="59"/>
      <c r="E2877" s="5" t="s">
        <v>42</v>
      </c>
      <c r="F2877" s="51" t="s">
        <v>623</v>
      </c>
      <c r="G2877" s="4">
        <v>275</v>
      </c>
      <c r="H2877" s="10">
        <v>36.727272727272997</v>
      </c>
      <c r="I2877" s="1">
        <v>44</v>
      </c>
      <c r="J2877" s="1">
        <v>37.454545454544999</v>
      </c>
      <c r="K2877" s="1">
        <v>12</v>
      </c>
      <c r="L2877" s="1">
        <v>6.1818181818179996</v>
      </c>
      <c r="M2877" s="1">
        <v>4</v>
      </c>
      <c r="N2877" s="1">
        <v>11.272727272727</v>
      </c>
      <c r="O2877" s="1">
        <v>1.818181818182</v>
      </c>
      <c r="P2877" s="1">
        <v>4.7272727272730002</v>
      </c>
      <c r="Q2877" s="1">
        <v>1.4545454545450001</v>
      </c>
      <c r="R2877" s="8">
        <v>159.636363636364</v>
      </c>
    </row>
    <row r="2878" spans="4:18" ht="26" x14ac:dyDescent="0.2">
      <c r="D2878" s="59"/>
      <c r="E2878" s="5" t="s">
        <v>43</v>
      </c>
      <c r="F2878" s="51" t="s">
        <v>623</v>
      </c>
      <c r="G2878" s="4">
        <v>245</v>
      </c>
      <c r="H2878" s="10">
        <v>41.224489795917997</v>
      </c>
      <c r="I2878" s="1">
        <v>52.244897959184001</v>
      </c>
      <c r="J2878" s="1">
        <v>40</v>
      </c>
      <c r="K2878" s="1">
        <v>10.612244897959</v>
      </c>
      <c r="L2878" s="1">
        <v>6.5306122448980002</v>
      </c>
      <c r="M2878" s="1">
        <v>1.632653061224</v>
      </c>
      <c r="N2878" s="1">
        <v>8.9795918367350005</v>
      </c>
      <c r="O2878" s="1">
        <v>2.040816326531</v>
      </c>
      <c r="P2878" s="1">
        <v>3.673469387755</v>
      </c>
      <c r="Q2878" s="2" t="s">
        <v>160</v>
      </c>
      <c r="R2878" s="8">
        <v>166.93877551020401</v>
      </c>
    </row>
    <row r="2879" spans="4:18" ht="26" x14ac:dyDescent="0.2">
      <c r="D2879" s="59"/>
      <c r="E2879" s="5" t="s">
        <v>44</v>
      </c>
      <c r="F2879" s="51" t="s">
        <v>623</v>
      </c>
      <c r="G2879" s="4">
        <v>167</v>
      </c>
      <c r="H2879" s="10">
        <v>43.11377245509</v>
      </c>
      <c r="I2879" s="1">
        <v>50.898203592813999</v>
      </c>
      <c r="J2879" s="1">
        <v>39.520958083831999</v>
      </c>
      <c r="K2879" s="1">
        <v>12.574850299401</v>
      </c>
      <c r="L2879" s="1">
        <v>4.1916167664669999</v>
      </c>
      <c r="M2879" s="1">
        <v>3.592814371257</v>
      </c>
      <c r="N2879" s="1">
        <v>5.9880239520960004</v>
      </c>
      <c r="O2879" s="1">
        <v>0.59880239521</v>
      </c>
      <c r="P2879" s="1">
        <v>3.592814371257</v>
      </c>
      <c r="Q2879" s="1">
        <v>1.796407185629</v>
      </c>
      <c r="R2879" s="8">
        <v>165.86826347305399</v>
      </c>
    </row>
    <row r="2880" spans="4:18" ht="26" x14ac:dyDescent="0.2">
      <c r="D2880" s="59"/>
      <c r="E2880" s="5" t="s">
        <v>45</v>
      </c>
      <c r="F2880" s="51" t="s">
        <v>623</v>
      </c>
      <c r="G2880" s="4">
        <v>90</v>
      </c>
      <c r="H2880" s="10">
        <v>50</v>
      </c>
      <c r="I2880" s="1">
        <v>58.888888888888999</v>
      </c>
      <c r="J2880" s="1">
        <v>37.777777777777999</v>
      </c>
      <c r="K2880" s="1">
        <v>8.8888888888889994</v>
      </c>
      <c r="L2880" s="1">
        <v>3.333333333333</v>
      </c>
      <c r="M2880" s="1">
        <v>3.333333333333</v>
      </c>
      <c r="N2880" s="1">
        <v>5.5555555555560003</v>
      </c>
      <c r="O2880" s="1">
        <v>1.1111111111109999</v>
      </c>
      <c r="P2880" s="1">
        <v>1.1111111111109999</v>
      </c>
      <c r="Q2880" s="2" t="s">
        <v>160</v>
      </c>
      <c r="R2880" s="8">
        <v>170</v>
      </c>
    </row>
    <row r="2881" spans="4:18" ht="26" x14ac:dyDescent="0.2">
      <c r="D2881" s="59"/>
      <c r="E2881" s="5" t="s">
        <v>46</v>
      </c>
      <c r="F2881" s="51" t="s">
        <v>624</v>
      </c>
      <c r="G2881" s="4">
        <v>46</v>
      </c>
      <c r="H2881" s="10">
        <v>50</v>
      </c>
      <c r="I2881" s="1">
        <v>54.347826086956999</v>
      </c>
      <c r="J2881" s="1">
        <v>41.304347826087003</v>
      </c>
      <c r="K2881" s="1">
        <v>6.5217391304349999</v>
      </c>
      <c r="L2881" s="1">
        <v>4.3478260869570002</v>
      </c>
      <c r="M2881" s="1">
        <v>4.3478260869570002</v>
      </c>
      <c r="N2881" s="1">
        <v>4.3478260869570002</v>
      </c>
      <c r="O2881" s="1">
        <v>2.1739130434780001</v>
      </c>
      <c r="P2881" s="1">
        <v>2.1739130434780001</v>
      </c>
      <c r="Q2881" s="1">
        <v>2.1739130434780001</v>
      </c>
      <c r="R2881" s="8">
        <v>171.73913043478299</v>
      </c>
    </row>
    <row r="2882" spans="4:18" ht="26" x14ac:dyDescent="0.2">
      <c r="D2882" s="59"/>
      <c r="E2882" s="5" t="s">
        <v>47</v>
      </c>
      <c r="F2882" s="51" t="s">
        <v>623</v>
      </c>
      <c r="G2882" s="4">
        <v>68</v>
      </c>
      <c r="H2882" s="10">
        <v>44.117647058823998</v>
      </c>
      <c r="I2882" s="1">
        <v>70.588235294117993</v>
      </c>
      <c r="J2882" s="1">
        <v>44.117647058823998</v>
      </c>
      <c r="K2882" s="1">
        <v>17.647058823529001</v>
      </c>
      <c r="L2882" s="1">
        <v>4.4117647058819998</v>
      </c>
      <c r="M2882" s="1">
        <v>11.764705882353001</v>
      </c>
      <c r="N2882" s="1">
        <v>2.9411764705880001</v>
      </c>
      <c r="O2882" s="1">
        <v>1.4705882352940001</v>
      </c>
      <c r="P2882" s="1">
        <v>1.4705882352940001</v>
      </c>
      <c r="Q2882" s="2" t="s">
        <v>160</v>
      </c>
      <c r="R2882" s="8">
        <v>198.529411764706</v>
      </c>
    </row>
    <row r="2883" spans="4:18" x14ac:dyDescent="0.2">
      <c r="D2883" s="59"/>
      <c r="E2883" s="5" t="s">
        <v>48</v>
      </c>
      <c r="F2883" s="51" t="s">
        <v>624</v>
      </c>
      <c r="G2883" s="4">
        <v>4</v>
      </c>
      <c r="H2883" s="10">
        <v>50</v>
      </c>
      <c r="I2883" s="2" t="s">
        <v>160</v>
      </c>
      <c r="J2883" s="1">
        <v>25</v>
      </c>
      <c r="K2883" s="2" t="s">
        <v>160</v>
      </c>
      <c r="L2883" s="1">
        <v>25</v>
      </c>
      <c r="M2883" s="2" t="s">
        <v>160</v>
      </c>
      <c r="N2883" s="2" t="s">
        <v>160</v>
      </c>
      <c r="O2883" s="2" t="s">
        <v>160</v>
      </c>
      <c r="P2883" s="2" t="s">
        <v>160</v>
      </c>
      <c r="Q2883" s="2" t="s">
        <v>160</v>
      </c>
      <c r="R2883" s="8">
        <v>100</v>
      </c>
    </row>
    <row r="2884" spans="4:18" x14ac:dyDescent="0.2">
      <c r="D2884" s="59"/>
      <c r="E2884" s="5" t="s">
        <v>23</v>
      </c>
      <c r="F2884" s="51" t="s">
        <v>623</v>
      </c>
      <c r="G2884" s="4">
        <v>99</v>
      </c>
      <c r="H2884" s="10">
        <v>39.393939393939</v>
      </c>
      <c r="I2884" s="1">
        <v>47.474747474746998</v>
      </c>
      <c r="J2884" s="1">
        <v>37.373737373737001</v>
      </c>
      <c r="K2884" s="1">
        <v>13.131313131313</v>
      </c>
      <c r="L2884" s="1">
        <v>3.0303030303030001</v>
      </c>
      <c r="M2884" s="1">
        <v>11.111111111111001</v>
      </c>
      <c r="N2884" s="1">
        <v>5.0505050505050004</v>
      </c>
      <c r="O2884" s="1">
        <v>1.010101010101</v>
      </c>
      <c r="P2884" s="1">
        <v>7.0707070707069999</v>
      </c>
      <c r="Q2884" s="1">
        <v>1.010101010101</v>
      </c>
      <c r="R2884" s="8">
        <v>165.65656565656599</v>
      </c>
    </row>
    <row r="2885" spans="4:18" x14ac:dyDescent="0.2">
      <c r="D2885" s="58" t="s">
        <v>49</v>
      </c>
      <c r="E2885" s="7" t="s">
        <v>50</v>
      </c>
      <c r="F2885" s="50" t="s">
        <v>624</v>
      </c>
      <c r="G2885" s="6">
        <v>39</v>
      </c>
      <c r="H2885" s="14">
        <v>41.025641025641001</v>
      </c>
      <c r="I2885" s="3">
        <v>43.589743589744003</v>
      </c>
      <c r="J2885" s="3">
        <v>35.897435897435997</v>
      </c>
      <c r="K2885" s="3">
        <v>10.25641025641</v>
      </c>
      <c r="L2885" s="3">
        <v>5.1282051282049999</v>
      </c>
      <c r="M2885" s="9" t="s">
        <v>160</v>
      </c>
      <c r="N2885" s="3">
        <v>10.25641025641</v>
      </c>
      <c r="O2885" s="3">
        <v>5.1282051282049999</v>
      </c>
      <c r="P2885" s="3">
        <v>10.25641025641</v>
      </c>
      <c r="Q2885" s="3">
        <v>5.1282051282049999</v>
      </c>
      <c r="R2885" s="13">
        <v>166.666666666667</v>
      </c>
    </row>
    <row r="2886" spans="4:18" x14ac:dyDescent="0.2">
      <c r="D2886" s="59"/>
      <c r="E2886" s="5" t="s">
        <v>51</v>
      </c>
      <c r="F2886" s="51" t="s">
        <v>623</v>
      </c>
      <c r="G2886" s="4">
        <v>185</v>
      </c>
      <c r="H2886" s="10">
        <v>37.837837837838002</v>
      </c>
      <c r="I2886" s="1">
        <v>47.567567567567998</v>
      </c>
      <c r="J2886" s="1">
        <v>41.621621621621998</v>
      </c>
      <c r="K2886" s="1">
        <v>10.810810810811001</v>
      </c>
      <c r="L2886" s="1">
        <v>7.0270270270269997</v>
      </c>
      <c r="M2886" s="1">
        <v>6.4864864864860001</v>
      </c>
      <c r="N2886" s="1">
        <v>8.6486486486490008</v>
      </c>
      <c r="O2886" s="1">
        <v>0.54054054054099998</v>
      </c>
      <c r="P2886" s="1">
        <v>5.9459459459459998</v>
      </c>
      <c r="Q2886" s="1">
        <v>1.0810810810810001</v>
      </c>
      <c r="R2886" s="8">
        <v>167.56756756756801</v>
      </c>
    </row>
    <row r="2887" spans="4:18" x14ac:dyDescent="0.2">
      <c r="D2887" s="59"/>
      <c r="E2887" s="5" t="s">
        <v>52</v>
      </c>
      <c r="F2887" s="51" t="s">
        <v>623</v>
      </c>
      <c r="G2887" s="4">
        <v>324</v>
      </c>
      <c r="H2887" s="10">
        <v>43.209876543210001</v>
      </c>
      <c r="I2887" s="1">
        <v>43.518518518519002</v>
      </c>
      <c r="J2887" s="1">
        <v>39.814814814815001</v>
      </c>
      <c r="K2887" s="1">
        <v>9.8765432098769992</v>
      </c>
      <c r="L2887" s="1">
        <v>4.9382716049380004</v>
      </c>
      <c r="M2887" s="1">
        <v>4.0123456790120002</v>
      </c>
      <c r="N2887" s="1">
        <v>9.5679012345679997</v>
      </c>
      <c r="O2887" s="1">
        <v>0.92592592592599998</v>
      </c>
      <c r="P2887" s="1">
        <v>4.3209876543209997</v>
      </c>
      <c r="Q2887" s="1">
        <v>0.30864197530900001</v>
      </c>
      <c r="R2887" s="8">
        <v>160.49382716049399</v>
      </c>
    </row>
    <row r="2888" spans="4:18" x14ac:dyDescent="0.2">
      <c r="D2888" s="59"/>
      <c r="E2888" s="5" t="s">
        <v>53</v>
      </c>
      <c r="F2888" s="51" t="s">
        <v>623</v>
      </c>
      <c r="G2888" s="4">
        <v>491</v>
      </c>
      <c r="H2888" s="10">
        <v>40.733197556008001</v>
      </c>
      <c r="I2888" s="1">
        <v>56.415478615071002</v>
      </c>
      <c r="J2888" s="1">
        <v>38.085539714867998</v>
      </c>
      <c r="K2888" s="1">
        <v>13.441955193483</v>
      </c>
      <c r="L2888" s="1">
        <v>4.8879837067210001</v>
      </c>
      <c r="M2888" s="1">
        <v>4.2769857433810001</v>
      </c>
      <c r="N2888" s="1">
        <v>6.7209775967410001</v>
      </c>
      <c r="O2888" s="1">
        <v>2.24032586558</v>
      </c>
      <c r="P2888" s="1">
        <v>3.0549898167010001</v>
      </c>
      <c r="Q2888" s="1">
        <v>1.0183299389</v>
      </c>
      <c r="R2888" s="8">
        <v>170.87576374745399</v>
      </c>
    </row>
    <row r="2889" spans="4:18" x14ac:dyDescent="0.2">
      <c r="D2889" s="59"/>
      <c r="E2889" s="5" t="s">
        <v>23</v>
      </c>
      <c r="F2889" s="51" t="s">
        <v>624</v>
      </c>
      <c r="G2889" s="4">
        <v>4</v>
      </c>
      <c r="H2889" s="10">
        <v>75</v>
      </c>
      <c r="I2889" s="1">
        <v>100</v>
      </c>
      <c r="J2889" s="1">
        <v>25</v>
      </c>
      <c r="K2889" s="1">
        <v>25</v>
      </c>
      <c r="L2889" s="2" t="s">
        <v>160</v>
      </c>
      <c r="M2889" s="2" t="s">
        <v>160</v>
      </c>
      <c r="N2889" s="2" t="s">
        <v>160</v>
      </c>
      <c r="O2889" s="2" t="s">
        <v>160</v>
      </c>
      <c r="P2889" s="2" t="s">
        <v>160</v>
      </c>
      <c r="Q2889" s="2" t="s">
        <v>160</v>
      </c>
      <c r="R2889" s="8">
        <v>225</v>
      </c>
    </row>
    <row r="2890" spans="4:18" x14ac:dyDescent="0.2">
      <c r="D2890" s="59"/>
      <c r="E2890" s="5" t="s">
        <v>54</v>
      </c>
      <c r="F2890" s="51" t="s">
        <v>623</v>
      </c>
      <c r="G2890" s="4">
        <v>224</v>
      </c>
      <c r="H2890" s="10">
        <v>38.392857142856997</v>
      </c>
      <c r="I2890" s="1">
        <v>46.875</v>
      </c>
      <c r="J2890" s="1">
        <v>40.625</v>
      </c>
      <c r="K2890" s="1">
        <v>10.714285714286</v>
      </c>
      <c r="L2890" s="1">
        <v>6.6964285714290002</v>
      </c>
      <c r="M2890" s="1">
        <v>5.3571428571429998</v>
      </c>
      <c r="N2890" s="1">
        <v>8.9285714285710007</v>
      </c>
      <c r="O2890" s="1">
        <v>1.339285714286</v>
      </c>
      <c r="P2890" s="1">
        <v>6.6964285714290002</v>
      </c>
      <c r="Q2890" s="1">
        <v>1.785714285714</v>
      </c>
      <c r="R2890" s="8">
        <v>167.41071428571399</v>
      </c>
    </row>
    <row r="2891" spans="4:18" x14ac:dyDescent="0.2">
      <c r="D2891" s="59"/>
      <c r="E2891" s="5" t="s">
        <v>55</v>
      </c>
      <c r="F2891" s="51" t="s">
        <v>623</v>
      </c>
      <c r="G2891" s="4">
        <v>815</v>
      </c>
      <c r="H2891" s="10">
        <v>41.717791411043002</v>
      </c>
      <c r="I2891" s="1">
        <v>51.288343558282001</v>
      </c>
      <c r="J2891" s="1">
        <v>38.773006134969002</v>
      </c>
      <c r="K2891" s="1">
        <v>12.024539877301001</v>
      </c>
      <c r="L2891" s="1">
        <v>4.9079754601229997</v>
      </c>
      <c r="M2891" s="1">
        <v>4.1717791411040004</v>
      </c>
      <c r="N2891" s="1">
        <v>7.8527607361960001</v>
      </c>
      <c r="O2891" s="1">
        <v>1.7177914110429999</v>
      </c>
      <c r="P2891" s="1">
        <v>3.558282208589</v>
      </c>
      <c r="Q2891" s="1">
        <v>0.73619631901799998</v>
      </c>
      <c r="R2891" s="8">
        <v>166.74846625766901</v>
      </c>
    </row>
    <row r="2892" spans="4:18" ht="26" x14ac:dyDescent="0.2">
      <c r="D2892" s="58" t="s">
        <v>56</v>
      </c>
      <c r="E2892" s="7" t="s">
        <v>57</v>
      </c>
      <c r="F2892" s="50" t="s">
        <v>624</v>
      </c>
      <c r="G2892" s="6">
        <v>8</v>
      </c>
      <c r="H2892" s="14">
        <v>37.5</v>
      </c>
      <c r="I2892" s="3">
        <v>12.5</v>
      </c>
      <c r="J2892" s="3">
        <v>12.5</v>
      </c>
      <c r="K2892" s="3">
        <v>12.5</v>
      </c>
      <c r="L2892" s="3">
        <v>25</v>
      </c>
      <c r="M2892" s="3">
        <v>12.5</v>
      </c>
      <c r="N2892" s="3">
        <v>25</v>
      </c>
      <c r="O2892" s="3">
        <v>12.5</v>
      </c>
      <c r="P2892" s="9" t="s">
        <v>160</v>
      </c>
      <c r="Q2892" s="9" t="s">
        <v>160</v>
      </c>
      <c r="R2892" s="13">
        <v>150</v>
      </c>
    </row>
    <row r="2893" spans="4:18" ht="26" x14ac:dyDescent="0.2">
      <c r="D2893" s="59"/>
      <c r="E2893" s="5" t="s">
        <v>58</v>
      </c>
      <c r="F2893" s="51" t="s">
        <v>623</v>
      </c>
      <c r="G2893" s="4">
        <v>61</v>
      </c>
      <c r="H2893" s="10">
        <v>54.098360655737999</v>
      </c>
      <c r="I2893" s="1">
        <v>62.295081967213001</v>
      </c>
      <c r="J2893" s="1">
        <v>34.426229508196997</v>
      </c>
      <c r="K2893" s="1">
        <v>18.032786885246001</v>
      </c>
      <c r="L2893" s="1">
        <v>8.1967213114750006</v>
      </c>
      <c r="M2893" s="1">
        <v>11.475409836066</v>
      </c>
      <c r="N2893" s="1">
        <v>4.918032786885</v>
      </c>
      <c r="O2893" s="2" t="s">
        <v>160</v>
      </c>
      <c r="P2893" s="1">
        <v>4.918032786885</v>
      </c>
      <c r="Q2893" s="2" t="s">
        <v>160</v>
      </c>
      <c r="R2893" s="8">
        <v>198.360655737705</v>
      </c>
    </row>
    <row r="2894" spans="4:18" x14ac:dyDescent="0.2">
      <c r="D2894" s="59"/>
      <c r="E2894" s="5" t="s">
        <v>59</v>
      </c>
      <c r="F2894" s="51" t="s">
        <v>624</v>
      </c>
      <c r="G2894" s="4">
        <v>18</v>
      </c>
      <c r="H2894" s="10">
        <v>38.888888888888999</v>
      </c>
      <c r="I2894" s="1">
        <v>44.444444444444002</v>
      </c>
      <c r="J2894" s="1">
        <v>22.222222222222001</v>
      </c>
      <c r="K2894" s="1">
        <v>16.666666666666998</v>
      </c>
      <c r="L2894" s="1">
        <v>5.5555555555560003</v>
      </c>
      <c r="M2894" s="1">
        <v>5.5555555555560003</v>
      </c>
      <c r="N2894" s="2" t="s">
        <v>160</v>
      </c>
      <c r="O2894" s="1">
        <v>5.5555555555560003</v>
      </c>
      <c r="P2894" s="1">
        <v>11.111111111111001</v>
      </c>
      <c r="Q2894" s="2" t="s">
        <v>160</v>
      </c>
      <c r="R2894" s="8">
        <v>150</v>
      </c>
    </row>
    <row r="2895" spans="4:18" x14ac:dyDescent="0.2">
      <c r="D2895" s="59"/>
      <c r="E2895" s="5" t="s">
        <v>60</v>
      </c>
      <c r="F2895" s="51" t="s">
        <v>623</v>
      </c>
      <c r="G2895" s="4">
        <v>147</v>
      </c>
      <c r="H2895" s="10">
        <v>44.897959183673002</v>
      </c>
      <c r="I2895" s="1">
        <v>53.741496598639003</v>
      </c>
      <c r="J2895" s="1">
        <v>29.251700680271998</v>
      </c>
      <c r="K2895" s="1">
        <v>10.204081632653001</v>
      </c>
      <c r="L2895" s="1">
        <v>3.4013605442179999</v>
      </c>
      <c r="M2895" s="1">
        <v>4.7619047619049999</v>
      </c>
      <c r="N2895" s="1">
        <v>6.1224489795919999</v>
      </c>
      <c r="O2895" s="1">
        <v>0.68027210884400002</v>
      </c>
      <c r="P2895" s="1">
        <v>6.1224489795919999</v>
      </c>
      <c r="Q2895" s="1">
        <v>2.7210884353739999</v>
      </c>
      <c r="R2895" s="8">
        <v>161.90476190476201</v>
      </c>
    </row>
    <row r="2896" spans="4:18" ht="26" x14ac:dyDescent="0.2">
      <c r="D2896" s="59"/>
      <c r="E2896" s="5" t="s">
        <v>61</v>
      </c>
      <c r="F2896" s="51" t="s">
        <v>623</v>
      </c>
      <c r="G2896" s="4">
        <v>85</v>
      </c>
      <c r="H2896" s="10">
        <v>47.058823529412003</v>
      </c>
      <c r="I2896" s="1">
        <v>49.411764705882</v>
      </c>
      <c r="J2896" s="1">
        <v>35.294117647058997</v>
      </c>
      <c r="K2896" s="1">
        <v>8.2352941176469994</v>
      </c>
      <c r="L2896" s="1">
        <v>4.7058823529409999</v>
      </c>
      <c r="M2896" s="1">
        <v>5.8823529411760003</v>
      </c>
      <c r="N2896" s="1">
        <v>5.8823529411760003</v>
      </c>
      <c r="O2896" s="1">
        <v>2.352941176471</v>
      </c>
      <c r="P2896" s="1">
        <v>4.7058823529409999</v>
      </c>
      <c r="Q2896" s="1">
        <v>3.5294117647059999</v>
      </c>
      <c r="R2896" s="8">
        <v>167.058823529412</v>
      </c>
    </row>
    <row r="2897" spans="4:18" x14ac:dyDescent="0.2">
      <c r="D2897" s="59"/>
      <c r="E2897" s="5" t="s">
        <v>62</v>
      </c>
      <c r="F2897" s="51" t="s">
        <v>623</v>
      </c>
      <c r="G2897" s="4">
        <v>722</v>
      </c>
      <c r="H2897" s="10">
        <v>38.642659279778002</v>
      </c>
      <c r="I2897" s="1">
        <v>49.584487534626</v>
      </c>
      <c r="J2897" s="1">
        <v>42.797783933517998</v>
      </c>
      <c r="K2897" s="1">
        <v>11.91135734072</v>
      </c>
      <c r="L2897" s="1">
        <v>5.2631578947369997</v>
      </c>
      <c r="M2897" s="1">
        <v>3.462603878116</v>
      </c>
      <c r="N2897" s="1">
        <v>8.8642659279779998</v>
      </c>
      <c r="O2897" s="1">
        <v>1.662049861496</v>
      </c>
      <c r="P2897" s="1">
        <v>3.6011080332410002</v>
      </c>
      <c r="Q2897" s="1">
        <v>0.415512465374</v>
      </c>
      <c r="R2897" s="8">
        <v>166.20498614958399</v>
      </c>
    </row>
    <row r="2898" spans="4:18" x14ac:dyDescent="0.2">
      <c r="D2898" s="59"/>
      <c r="E2898" s="5" t="s">
        <v>23</v>
      </c>
      <c r="F2898" s="51" t="s">
        <v>624</v>
      </c>
      <c r="G2898" s="4">
        <v>2</v>
      </c>
      <c r="H2898" s="10">
        <v>50</v>
      </c>
      <c r="I2898" s="1">
        <v>50</v>
      </c>
      <c r="J2898" s="2" t="s">
        <v>160</v>
      </c>
      <c r="K2898" s="2" t="s">
        <v>160</v>
      </c>
      <c r="L2898" s="2" t="s">
        <v>160</v>
      </c>
      <c r="M2898" s="2" t="s">
        <v>160</v>
      </c>
      <c r="N2898" s="1">
        <v>50</v>
      </c>
      <c r="O2898" s="2" t="s">
        <v>160</v>
      </c>
      <c r="P2898" s="2" t="s">
        <v>160</v>
      </c>
      <c r="Q2898" s="2" t="s">
        <v>160</v>
      </c>
      <c r="R2898" s="8">
        <v>150</v>
      </c>
    </row>
    <row r="2899" spans="4:18" ht="26" x14ac:dyDescent="0.2">
      <c r="D2899" s="59"/>
      <c r="E2899" s="5" t="s">
        <v>63</v>
      </c>
      <c r="F2899" s="51" t="s">
        <v>623</v>
      </c>
      <c r="G2899" s="4">
        <v>319</v>
      </c>
      <c r="H2899" s="10">
        <v>46.708463949843001</v>
      </c>
      <c r="I2899" s="1">
        <v>52.664576802508002</v>
      </c>
      <c r="J2899" s="1">
        <v>31.034482758620999</v>
      </c>
      <c r="K2899" s="1">
        <v>11.598746081505</v>
      </c>
      <c r="L2899" s="1">
        <v>5.3291536050159998</v>
      </c>
      <c r="M2899" s="1">
        <v>6.5830721003130002</v>
      </c>
      <c r="N2899" s="1">
        <v>5.956112852665</v>
      </c>
      <c r="O2899" s="1">
        <v>1.5673981191220001</v>
      </c>
      <c r="P2899" s="1">
        <v>5.6426332288400003</v>
      </c>
      <c r="Q2899" s="1">
        <v>2.1943573667709999</v>
      </c>
      <c r="R2899" s="8">
        <v>169.27899686520399</v>
      </c>
    </row>
    <row r="2900" spans="4:18" ht="26" x14ac:dyDescent="0.2">
      <c r="D2900" s="58" t="s">
        <v>64</v>
      </c>
      <c r="E2900" s="7" t="s">
        <v>57</v>
      </c>
      <c r="F2900" s="50" t="s">
        <v>624</v>
      </c>
      <c r="G2900" s="6">
        <v>21</v>
      </c>
      <c r="H2900" s="14">
        <v>33.333333333333002</v>
      </c>
      <c r="I2900" s="3">
        <v>19.047619047619001</v>
      </c>
      <c r="J2900" s="3">
        <v>42.857142857143003</v>
      </c>
      <c r="K2900" s="3">
        <v>4.7619047619049999</v>
      </c>
      <c r="L2900" s="3">
        <v>14.285714285714</v>
      </c>
      <c r="M2900" s="3">
        <v>4.7619047619049999</v>
      </c>
      <c r="N2900" s="3">
        <v>19.047619047619001</v>
      </c>
      <c r="O2900" s="3">
        <v>4.7619047619049999</v>
      </c>
      <c r="P2900" s="9" t="s">
        <v>160</v>
      </c>
      <c r="Q2900" s="9" t="s">
        <v>160</v>
      </c>
      <c r="R2900" s="13">
        <v>142.857142857143</v>
      </c>
    </row>
    <row r="2901" spans="4:18" ht="26" x14ac:dyDescent="0.2">
      <c r="D2901" s="59"/>
      <c r="E2901" s="5" t="s">
        <v>58</v>
      </c>
      <c r="F2901" s="51" t="s">
        <v>623</v>
      </c>
      <c r="G2901" s="4">
        <v>103</v>
      </c>
      <c r="H2901" s="10">
        <v>44.660194174757002</v>
      </c>
      <c r="I2901" s="1">
        <v>62.135922330097003</v>
      </c>
      <c r="J2901" s="1">
        <v>34.951456310680001</v>
      </c>
      <c r="K2901" s="1">
        <v>16.504854368932001</v>
      </c>
      <c r="L2901" s="1">
        <v>5.8252427184469999</v>
      </c>
      <c r="M2901" s="1">
        <v>7.7669902912620001</v>
      </c>
      <c r="N2901" s="1">
        <v>1.9417475728160001</v>
      </c>
      <c r="O2901" s="2" t="s">
        <v>160</v>
      </c>
      <c r="P2901" s="1">
        <v>3.8834951456310001</v>
      </c>
      <c r="Q2901" s="1">
        <v>0.97087378640800004</v>
      </c>
      <c r="R2901" s="8">
        <v>178.640776699029</v>
      </c>
    </row>
    <row r="2902" spans="4:18" x14ac:dyDescent="0.2">
      <c r="D2902" s="59"/>
      <c r="E2902" s="5" t="s">
        <v>59</v>
      </c>
      <c r="F2902" s="51" t="s">
        <v>624</v>
      </c>
      <c r="G2902" s="4">
        <v>43</v>
      </c>
      <c r="H2902" s="10">
        <v>32.558139534883999</v>
      </c>
      <c r="I2902" s="1">
        <v>53.488372093023003</v>
      </c>
      <c r="J2902" s="1">
        <v>32.558139534883999</v>
      </c>
      <c r="K2902" s="1">
        <v>6.9767441860470001</v>
      </c>
      <c r="L2902" s="1">
        <v>2.3255813953489999</v>
      </c>
      <c r="M2902" s="1">
        <v>6.9767441860470001</v>
      </c>
      <c r="N2902" s="1">
        <v>6.9767441860470001</v>
      </c>
      <c r="O2902" s="1">
        <v>4.6511627906979998</v>
      </c>
      <c r="P2902" s="1">
        <v>2.3255813953489999</v>
      </c>
      <c r="Q2902" s="2" t="s">
        <v>160</v>
      </c>
      <c r="R2902" s="8">
        <v>148.83720930232599</v>
      </c>
    </row>
    <row r="2903" spans="4:18" x14ac:dyDescent="0.2">
      <c r="D2903" s="59"/>
      <c r="E2903" s="5" t="s">
        <v>60</v>
      </c>
      <c r="F2903" s="51" t="s">
        <v>623</v>
      </c>
      <c r="G2903" s="4">
        <v>697</v>
      </c>
      <c r="H2903" s="10">
        <v>42.180774748924001</v>
      </c>
      <c r="I2903" s="1">
        <v>51.793400286943999</v>
      </c>
      <c r="J2903" s="1">
        <v>39.024390243901998</v>
      </c>
      <c r="K2903" s="1">
        <v>13.342898134864001</v>
      </c>
      <c r="L2903" s="1">
        <v>5.5954088952649998</v>
      </c>
      <c r="M2903" s="1">
        <v>3.873744619799</v>
      </c>
      <c r="N2903" s="1">
        <v>9.0387374461980006</v>
      </c>
      <c r="O2903" s="1">
        <v>1.4347202295549999</v>
      </c>
      <c r="P2903" s="1">
        <v>3.7302725968439998</v>
      </c>
      <c r="Q2903" s="1">
        <v>1.004304160689</v>
      </c>
      <c r="R2903" s="8">
        <v>171.018651362984</v>
      </c>
    </row>
    <row r="2904" spans="4:18" ht="26" x14ac:dyDescent="0.2">
      <c r="D2904" s="59"/>
      <c r="E2904" s="5" t="s">
        <v>61</v>
      </c>
      <c r="F2904" s="51" t="s">
        <v>623</v>
      </c>
      <c r="G2904" s="4">
        <v>160</v>
      </c>
      <c r="H2904" s="10">
        <v>38.125</v>
      </c>
      <c r="I2904" s="1">
        <v>43.75</v>
      </c>
      <c r="J2904" s="1">
        <v>42.5</v>
      </c>
      <c r="K2904" s="1">
        <v>5.625</v>
      </c>
      <c r="L2904" s="1">
        <v>3.125</v>
      </c>
      <c r="M2904" s="1">
        <v>4.375</v>
      </c>
      <c r="N2904" s="1">
        <v>7.5</v>
      </c>
      <c r="O2904" s="1">
        <v>2.5</v>
      </c>
      <c r="P2904" s="1">
        <v>5.625</v>
      </c>
      <c r="Q2904" s="1">
        <v>1.25</v>
      </c>
      <c r="R2904" s="8">
        <v>154.375</v>
      </c>
    </row>
    <row r="2905" spans="4:18" ht="26" x14ac:dyDescent="0.2">
      <c r="D2905" s="59"/>
      <c r="E2905" s="5" t="s">
        <v>65</v>
      </c>
      <c r="F2905" s="51" t="s">
        <v>624</v>
      </c>
      <c r="G2905" s="4">
        <v>16</v>
      </c>
      <c r="H2905" s="10">
        <v>31.25</v>
      </c>
      <c r="I2905" s="1">
        <v>31.25</v>
      </c>
      <c r="J2905" s="1">
        <v>43.75</v>
      </c>
      <c r="K2905" s="2" t="s">
        <v>160</v>
      </c>
      <c r="L2905" s="1">
        <v>6.25</v>
      </c>
      <c r="M2905" s="2" t="s">
        <v>160</v>
      </c>
      <c r="N2905" s="2" t="s">
        <v>160</v>
      </c>
      <c r="O2905" s="2" t="s">
        <v>160</v>
      </c>
      <c r="P2905" s="1">
        <v>25</v>
      </c>
      <c r="Q2905" s="2" t="s">
        <v>160</v>
      </c>
      <c r="R2905" s="8">
        <v>137.5</v>
      </c>
    </row>
    <row r="2906" spans="4:18" x14ac:dyDescent="0.2">
      <c r="D2906" s="59"/>
      <c r="E2906" s="5" t="s">
        <v>23</v>
      </c>
      <c r="F2906" s="51" t="s">
        <v>624</v>
      </c>
      <c r="G2906" s="4">
        <v>3</v>
      </c>
      <c r="H2906" s="10">
        <v>66.666666666666998</v>
      </c>
      <c r="I2906" s="2" t="s">
        <v>160</v>
      </c>
      <c r="J2906" s="1">
        <v>66.666666666666998</v>
      </c>
      <c r="K2906" s="2" t="s">
        <v>160</v>
      </c>
      <c r="L2906" s="2" t="s">
        <v>160</v>
      </c>
      <c r="M2906" s="2" t="s">
        <v>160</v>
      </c>
      <c r="N2906" s="2" t="s">
        <v>160</v>
      </c>
      <c r="O2906" s="2" t="s">
        <v>160</v>
      </c>
      <c r="P2906" s="2" t="s">
        <v>160</v>
      </c>
      <c r="Q2906" s="2" t="s">
        <v>160</v>
      </c>
      <c r="R2906" s="8">
        <v>133.333333333333</v>
      </c>
    </row>
    <row r="2907" spans="4:18" ht="26" x14ac:dyDescent="0.2">
      <c r="D2907" s="59"/>
      <c r="E2907" s="5" t="s">
        <v>66</v>
      </c>
      <c r="F2907" s="51" t="s">
        <v>623</v>
      </c>
      <c r="G2907" s="4">
        <v>1024</v>
      </c>
      <c r="H2907" s="10">
        <v>41.2109375</v>
      </c>
      <c r="I2907" s="1">
        <v>50.9765625</v>
      </c>
      <c r="J2907" s="1">
        <v>38.96484375</v>
      </c>
      <c r="K2907" s="1">
        <v>12.01171875</v>
      </c>
      <c r="L2907" s="1">
        <v>5.2734375</v>
      </c>
      <c r="M2907" s="1">
        <v>4.4921875</v>
      </c>
      <c r="N2907" s="1">
        <v>8.203125</v>
      </c>
      <c r="O2907" s="1">
        <v>1.66015625</v>
      </c>
      <c r="P2907" s="1">
        <v>3.90625</v>
      </c>
      <c r="Q2907" s="1">
        <v>0.9765625</v>
      </c>
      <c r="R2907" s="8">
        <v>167.67578125</v>
      </c>
    </row>
    <row r="2908" spans="4:18" x14ac:dyDescent="0.2">
      <c r="D2908" s="58" t="s">
        <v>67</v>
      </c>
      <c r="E2908" s="7" t="s">
        <v>68</v>
      </c>
      <c r="F2908" s="50" t="s">
        <v>623</v>
      </c>
      <c r="G2908" s="6">
        <v>483</v>
      </c>
      <c r="H2908" s="14">
        <v>42.443064182195002</v>
      </c>
      <c r="I2908" s="3">
        <v>55.279503105590003</v>
      </c>
      <c r="J2908" s="3">
        <v>40.372670807452998</v>
      </c>
      <c r="K2908" s="3">
        <v>13.457556935817999</v>
      </c>
      <c r="L2908" s="3">
        <v>6.0041407867489998</v>
      </c>
      <c r="M2908" s="3">
        <v>3.933747412008</v>
      </c>
      <c r="N2908" s="3">
        <v>6.0041407867489998</v>
      </c>
      <c r="O2908" s="3">
        <v>1.449275362319</v>
      </c>
      <c r="P2908" s="3">
        <v>3.933747412008</v>
      </c>
      <c r="Q2908" s="3">
        <v>0.62111801242200004</v>
      </c>
      <c r="R2908" s="13">
        <v>173.49896480331299</v>
      </c>
    </row>
    <row r="2909" spans="4:18" x14ac:dyDescent="0.2">
      <c r="D2909" s="59"/>
      <c r="E2909" s="5" t="s">
        <v>69</v>
      </c>
      <c r="F2909" s="51" t="s">
        <v>623</v>
      </c>
      <c r="G2909" s="4">
        <v>168</v>
      </c>
      <c r="H2909" s="10">
        <v>45.833333333333002</v>
      </c>
      <c r="I2909" s="1">
        <v>52.380952380952003</v>
      </c>
      <c r="J2909" s="1">
        <v>40.476190476189998</v>
      </c>
      <c r="K2909" s="1">
        <v>14.285714285714</v>
      </c>
      <c r="L2909" s="1">
        <v>5.9523809523809996</v>
      </c>
      <c r="M2909" s="1">
        <v>3.5714285714290002</v>
      </c>
      <c r="N2909" s="1">
        <v>6.5476190476190004</v>
      </c>
      <c r="O2909" s="2" t="s">
        <v>160</v>
      </c>
      <c r="P2909" s="1">
        <v>5.3571428571429998</v>
      </c>
      <c r="Q2909" s="1">
        <v>0.59523809523799998</v>
      </c>
      <c r="R2909" s="8">
        <v>175</v>
      </c>
    </row>
    <row r="2910" spans="4:18" ht="26" x14ac:dyDescent="0.2">
      <c r="D2910" s="59"/>
      <c r="E2910" s="5" t="s">
        <v>70</v>
      </c>
      <c r="F2910" s="51" t="s">
        <v>623</v>
      </c>
      <c r="G2910" s="4">
        <v>470</v>
      </c>
      <c r="H2910" s="10">
        <v>42.127659574467998</v>
      </c>
      <c r="I2910" s="1">
        <v>56.808510638298003</v>
      </c>
      <c r="J2910" s="1">
        <v>43.617021276595999</v>
      </c>
      <c r="K2910" s="1">
        <v>15.31914893617</v>
      </c>
      <c r="L2910" s="1">
        <v>7.2340425531910002</v>
      </c>
      <c r="M2910" s="1">
        <v>4.8936170212769996</v>
      </c>
      <c r="N2910" s="1">
        <v>7.2340425531910002</v>
      </c>
      <c r="O2910" s="1">
        <v>0.85106382978700001</v>
      </c>
      <c r="P2910" s="1">
        <v>3.6170212765960001</v>
      </c>
      <c r="Q2910" s="1">
        <v>0.63829787234000002</v>
      </c>
      <c r="R2910" s="8">
        <v>182.340425531915</v>
      </c>
    </row>
    <row r="2911" spans="4:18" ht="26" x14ac:dyDescent="0.2">
      <c r="D2911" s="59"/>
      <c r="E2911" s="5" t="s">
        <v>71</v>
      </c>
      <c r="F2911" s="51" t="s">
        <v>623</v>
      </c>
      <c r="G2911" s="4">
        <v>67</v>
      </c>
      <c r="H2911" s="10">
        <v>44.776119402985003</v>
      </c>
      <c r="I2911" s="1">
        <v>50.746268656715998</v>
      </c>
      <c r="J2911" s="1">
        <v>43.283582089551999</v>
      </c>
      <c r="K2911" s="1">
        <v>13.432835820896001</v>
      </c>
      <c r="L2911" s="1">
        <v>11.940298507463</v>
      </c>
      <c r="M2911" s="1">
        <v>7.4626865671639999</v>
      </c>
      <c r="N2911" s="1">
        <v>5.9701492537309999</v>
      </c>
      <c r="O2911" s="1">
        <v>1.492537313433</v>
      </c>
      <c r="P2911" s="1">
        <v>2.985074626866</v>
      </c>
      <c r="Q2911" s="1">
        <v>2.985074626866</v>
      </c>
      <c r="R2911" s="8">
        <v>185.074626865672</v>
      </c>
    </row>
    <row r="2912" spans="4:18" x14ac:dyDescent="0.2">
      <c r="D2912" s="59"/>
      <c r="E2912" s="5" t="s">
        <v>72</v>
      </c>
      <c r="F2912" s="51" t="s">
        <v>623</v>
      </c>
      <c r="G2912" s="4">
        <v>314</v>
      </c>
      <c r="H2912" s="10">
        <v>47.770700636942998</v>
      </c>
      <c r="I2912" s="1">
        <v>54.458598726115</v>
      </c>
      <c r="J2912" s="1">
        <v>43.949044585986996</v>
      </c>
      <c r="K2912" s="1">
        <v>15.286624203822001</v>
      </c>
      <c r="L2912" s="1">
        <v>5.7324840764329998</v>
      </c>
      <c r="M2912" s="1">
        <v>4.7770700636939996</v>
      </c>
      <c r="N2912" s="1">
        <v>5.0955414012739997</v>
      </c>
      <c r="O2912" s="1">
        <v>0.63694267515900005</v>
      </c>
      <c r="P2912" s="1">
        <v>3.184713375796</v>
      </c>
      <c r="Q2912" s="1">
        <v>0.95541401273899995</v>
      </c>
      <c r="R2912" s="8">
        <v>181.84713375796201</v>
      </c>
    </row>
    <row r="2913" spans="4:18" x14ac:dyDescent="0.2">
      <c r="D2913" s="59"/>
      <c r="E2913" s="5" t="s">
        <v>73</v>
      </c>
      <c r="F2913" s="51" t="s">
        <v>623</v>
      </c>
      <c r="G2913" s="4">
        <v>187</v>
      </c>
      <c r="H2913" s="10">
        <v>43.315508021390002</v>
      </c>
      <c r="I2913" s="1">
        <v>55.614973262032002</v>
      </c>
      <c r="J2913" s="1">
        <v>47.593582887700997</v>
      </c>
      <c r="K2913" s="1">
        <v>14.973262032086</v>
      </c>
      <c r="L2913" s="1">
        <v>5.8823529411760003</v>
      </c>
      <c r="M2913" s="1">
        <v>5.8823529411760003</v>
      </c>
      <c r="N2913" s="1">
        <v>5.3475935828879999</v>
      </c>
      <c r="O2913" s="1">
        <v>0.53475935828900001</v>
      </c>
      <c r="P2913" s="1">
        <v>3.208556149733</v>
      </c>
      <c r="Q2913" s="1">
        <v>0.53475935828900001</v>
      </c>
      <c r="R2913" s="8">
        <v>182.88770053475901</v>
      </c>
    </row>
    <row r="2914" spans="4:18" ht="26" x14ac:dyDescent="0.2">
      <c r="D2914" s="59"/>
      <c r="E2914" s="5" t="s">
        <v>74</v>
      </c>
      <c r="F2914" s="51" t="s">
        <v>623</v>
      </c>
      <c r="G2914" s="4">
        <v>472</v>
      </c>
      <c r="H2914" s="10">
        <v>40.677966101694999</v>
      </c>
      <c r="I2914" s="1">
        <v>49.152542372881001</v>
      </c>
      <c r="J2914" s="1">
        <v>37.076271186440998</v>
      </c>
      <c r="K2914" s="1">
        <v>9.7457627118639998</v>
      </c>
      <c r="L2914" s="1">
        <v>5.5084745762710003</v>
      </c>
      <c r="M2914" s="1">
        <v>4.0254237288140002</v>
      </c>
      <c r="N2914" s="1">
        <v>9.5338983050849997</v>
      </c>
      <c r="O2914" s="1">
        <v>1.906779661017</v>
      </c>
      <c r="P2914" s="1">
        <v>4.4491525423729996</v>
      </c>
      <c r="Q2914" s="1">
        <v>1.0593220338980001</v>
      </c>
      <c r="R2914" s="8">
        <v>163.13559322033899</v>
      </c>
    </row>
    <row r="2915" spans="4:18" x14ac:dyDescent="0.2">
      <c r="D2915" s="59"/>
      <c r="E2915" s="5" t="s">
        <v>36</v>
      </c>
      <c r="F2915" s="51" t="s">
        <v>624</v>
      </c>
      <c r="G2915" s="4">
        <v>28</v>
      </c>
      <c r="H2915" s="10">
        <v>35.714285714286</v>
      </c>
      <c r="I2915" s="1">
        <v>67.857142857143003</v>
      </c>
      <c r="J2915" s="1">
        <v>28.571428571428999</v>
      </c>
      <c r="K2915" s="1">
        <v>7.1428571428570002</v>
      </c>
      <c r="L2915" s="1">
        <v>3.5714285714290002</v>
      </c>
      <c r="M2915" s="1">
        <v>10.714285714286</v>
      </c>
      <c r="N2915" s="1">
        <v>10.714285714286</v>
      </c>
      <c r="O2915" s="2" t="s">
        <v>160</v>
      </c>
      <c r="P2915" s="1">
        <v>3.5714285714290002</v>
      </c>
      <c r="Q2915" s="2" t="s">
        <v>160</v>
      </c>
      <c r="R2915" s="8">
        <v>167.857142857143</v>
      </c>
    </row>
    <row r="2916" spans="4:18" x14ac:dyDescent="0.2">
      <c r="D2916" s="59"/>
      <c r="E2916" s="5" t="s">
        <v>23</v>
      </c>
      <c r="F2916" s="51" t="s">
        <v>624</v>
      </c>
      <c r="G2916" s="4">
        <v>6</v>
      </c>
      <c r="H2916" s="10">
        <v>16.666666666666998</v>
      </c>
      <c r="I2916" s="1">
        <v>16.666666666666998</v>
      </c>
      <c r="J2916" s="1">
        <v>50</v>
      </c>
      <c r="K2916" s="2" t="s">
        <v>160</v>
      </c>
      <c r="L2916" s="2" t="s">
        <v>160</v>
      </c>
      <c r="M2916" s="2" t="s">
        <v>160</v>
      </c>
      <c r="N2916" s="2" t="s">
        <v>160</v>
      </c>
      <c r="O2916" s="2" t="s">
        <v>160</v>
      </c>
      <c r="P2916" s="1">
        <v>16.666666666666998</v>
      </c>
      <c r="Q2916" s="1">
        <v>16.666666666666998</v>
      </c>
      <c r="R2916" s="8">
        <v>116.666666666667</v>
      </c>
    </row>
    <row r="2917" spans="4:18" ht="26" x14ac:dyDescent="0.2">
      <c r="D2917" s="58" t="s">
        <v>75</v>
      </c>
      <c r="E2917" s="7" t="s">
        <v>76</v>
      </c>
      <c r="F2917" s="50" t="s">
        <v>624</v>
      </c>
      <c r="G2917" s="6">
        <v>32</v>
      </c>
      <c r="H2917" s="14">
        <v>53.125</v>
      </c>
      <c r="I2917" s="3">
        <v>65.625</v>
      </c>
      <c r="J2917" s="3">
        <v>31.25</v>
      </c>
      <c r="K2917" s="3">
        <v>15.625</v>
      </c>
      <c r="L2917" s="3">
        <v>3.125</v>
      </c>
      <c r="M2917" s="3">
        <v>3.125</v>
      </c>
      <c r="N2917" s="9" t="s">
        <v>160</v>
      </c>
      <c r="O2917" s="3">
        <v>3.125</v>
      </c>
      <c r="P2917" s="3">
        <v>3.125</v>
      </c>
      <c r="Q2917" s="3">
        <v>3.125</v>
      </c>
      <c r="R2917" s="13">
        <v>181.25</v>
      </c>
    </row>
    <row r="2918" spans="4:18" x14ac:dyDescent="0.2">
      <c r="D2918" s="59"/>
      <c r="E2918" s="5" t="s">
        <v>77</v>
      </c>
      <c r="F2918" s="51" t="s">
        <v>623</v>
      </c>
      <c r="G2918" s="4">
        <v>60</v>
      </c>
      <c r="H2918" s="10">
        <v>46.666666666666998</v>
      </c>
      <c r="I2918" s="1">
        <v>65</v>
      </c>
      <c r="J2918" s="1">
        <v>35</v>
      </c>
      <c r="K2918" s="1">
        <v>5</v>
      </c>
      <c r="L2918" s="1">
        <v>1.666666666667</v>
      </c>
      <c r="M2918" s="1">
        <v>3.333333333333</v>
      </c>
      <c r="N2918" s="1">
        <v>6.666666666667</v>
      </c>
      <c r="O2918" s="1">
        <v>1.666666666667</v>
      </c>
      <c r="P2918" s="2" t="s">
        <v>160</v>
      </c>
      <c r="Q2918" s="2" t="s">
        <v>160</v>
      </c>
      <c r="R2918" s="8">
        <v>165</v>
      </c>
    </row>
    <row r="2919" spans="4:18" x14ac:dyDescent="0.2">
      <c r="D2919" s="59"/>
      <c r="E2919" s="5" t="s">
        <v>78</v>
      </c>
      <c r="F2919" s="51" t="s">
        <v>623</v>
      </c>
      <c r="G2919" s="4">
        <v>82</v>
      </c>
      <c r="H2919" s="10">
        <v>40.243902439023998</v>
      </c>
      <c r="I2919" s="1">
        <v>54.878048780488001</v>
      </c>
      <c r="J2919" s="1">
        <v>28.048780487805001</v>
      </c>
      <c r="K2919" s="1">
        <v>17.073170731706998</v>
      </c>
      <c r="L2919" s="1">
        <v>10.975609756098001</v>
      </c>
      <c r="M2919" s="1">
        <v>7.3170731707319998</v>
      </c>
      <c r="N2919" s="1">
        <v>7.3170731707319998</v>
      </c>
      <c r="O2919" s="1">
        <v>2.4390243902440001</v>
      </c>
      <c r="P2919" s="1">
        <v>4.8780487804880002</v>
      </c>
      <c r="Q2919" s="2" t="s">
        <v>160</v>
      </c>
      <c r="R2919" s="8">
        <v>173.170731707317</v>
      </c>
    </row>
    <row r="2920" spans="4:18" ht="26" x14ac:dyDescent="0.2">
      <c r="D2920" s="59"/>
      <c r="E2920" s="5" t="s">
        <v>79</v>
      </c>
      <c r="F2920" s="51" t="s">
        <v>624</v>
      </c>
      <c r="G2920" s="4">
        <v>11</v>
      </c>
      <c r="H2920" s="10">
        <v>27.272727272727</v>
      </c>
      <c r="I2920" s="1">
        <v>72.727272727273004</v>
      </c>
      <c r="J2920" s="1">
        <v>54.545454545455001</v>
      </c>
      <c r="K2920" s="2" t="s">
        <v>160</v>
      </c>
      <c r="L2920" s="2" t="s">
        <v>160</v>
      </c>
      <c r="M2920" s="2" t="s">
        <v>160</v>
      </c>
      <c r="N2920" s="2" t="s">
        <v>160</v>
      </c>
      <c r="O2920" s="2" t="s">
        <v>160</v>
      </c>
      <c r="P2920" s="2" t="s">
        <v>160</v>
      </c>
      <c r="Q2920" s="1">
        <v>9.0909090909089993</v>
      </c>
      <c r="R2920" s="8">
        <v>163.636363636364</v>
      </c>
    </row>
    <row r="2921" spans="4:18" ht="26" x14ac:dyDescent="0.2">
      <c r="D2921" s="59"/>
      <c r="E2921" s="5" t="s">
        <v>80</v>
      </c>
      <c r="F2921" s="51" t="s">
        <v>624</v>
      </c>
      <c r="G2921" s="4">
        <v>35</v>
      </c>
      <c r="H2921" s="10">
        <v>22.857142857143</v>
      </c>
      <c r="I2921" s="1">
        <v>65.714285714286007</v>
      </c>
      <c r="J2921" s="1">
        <v>22.857142857143</v>
      </c>
      <c r="K2921" s="1">
        <v>8.5714285714289993</v>
      </c>
      <c r="L2921" s="1">
        <v>2.8571428571430002</v>
      </c>
      <c r="M2921" s="1">
        <v>5.7142857142860004</v>
      </c>
      <c r="N2921" s="1">
        <v>5.7142857142860004</v>
      </c>
      <c r="O2921" s="2" t="s">
        <v>160</v>
      </c>
      <c r="P2921" s="1">
        <v>2.8571428571430002</v>
      </c>
      <c r="Q2921" s="1">
        <v>5.7142857142860004</v>
      </c>
      <c r="R2921" s="8">
        <v>142.857142857143</v>
      </c>
    </row>
    <row r="2922" spans="4:18" ht="26" x14ac:dyDescent="0.2">
      <c r="D2922" s="59"/>
      <c r="E2922" s="5" t="s">
        <v>81</v>
      </c>
      <c r="F2922" s="51" t="s">
        <v>624</v>
      </c>
      <c r="G2922" s="4">
        <v>48</v>
      </c>
      <c r="H2922" s="10">
        <v>37.5</v>
      </c>
      <c r="I2922" s="1">
        <v>77.083333333333002</v>
      </c>
      <c r="J2922" s="1">
        <v>31.25</v>
      </c>
      <c r="K2922" s="1">
        <v>22.916666666666998</v>
      </c>
      <c r="L2922" s="1">
        <v>4.166666666667</v>
      </c>
      <c r="M2922" s="2" t="s">
        <v>160</v>
      </c>
      <c r="N2922" s="2" t="s">
        <v>160</v>
      </c>
      <c r="O2922" s="2" t="s">
        <v>160</v>
      </c>
      <c r="P2922" s="2" t="s">
        <v>160</v>
      </c>
      <c r="Q2922" s="1">
        <v>4.166666666667</v>
      </c>
      <c r="R2922" s="8">
        <v>177.083333333333</v>
      </c>
    </row>
    <row r="2923" spans="4:18" ht="26" x14ac:dyDescent="0.2">
      <c r="D2923" s="59"/>
      <c r="E2923" s="5" t="s">
        <v>82</v>
      </c>
      <c r="F2923" s="51" t="s">
        <v>624</v>
      </c>
      <c r="G2923" s="4">
        <v>39</v>
      </c>
      <c r="H2923" s="10">
        <v>48.717948717949</v>
      </c>
      <c r="I2923" s="1">
        <v>53.846153846154003</v>
      </c>
      <c r="J2923" s="1">
        <v>43.589743589744003</v>
      </c>
      <c r="K2923" s="1">
        <v>5.1282051282049999</v>
      </c>
      <c r="L2923" s="1">
        <v>12.820512820513001</v>
      </c>
      <c r="M2923" s="1">
        <v>5.1282051282049999</v>
      </c>
      <c r="N2923" s="1">
        <v>7.6923076923079998</v>
      </c>
      <c r="O2923" s="1">
        <v>2.564102564103</v>
      </c>
      <c r="P2923" s="1">
        <v>2.564102564103</v>
      </c>
      <c r="Q2923" s="2" t="s">
        <v>160</v>
      </c>
      <c r="R2923" s="8">
        <v>182.05128205128199</v>
      </c>
    </row>
    <row r="2924" spans="4:18" ht="26" x14ac:dyDescent="0.2">
      <c r="D2924" s="59"/>
      <c r="E2924" s="5" t="s">
        <v>83</v>
      </c>
      <c r="F2924" s="51" t="s">
        <v>624</v>
      </c>
      <c r="G2924" s="4">
        <v>12</v>
      </c>
      <c r="H2924" s="10">
        <v>66.666666666666998</v>
      </c>
      <c r="I2924" s="1">
        <v>83.333333333333002</v>
      </c>
      <c r="J2924" s="1">
        <v>50</v>
      </c>
      <c r="K2924" s="1">
        <v>16.666666666666998</v>
      </c>
      <c r="L2924" s="2" t="s">
        <v>160</v>
      </c>
      <c r="M2924" s="1">
        <v>16.666666666666998</v>
      </c>
      <c r="N2924" s="2" t="s">
        <v>160</v>
      </c>
      <c r="O2924" s="2" t="s">
        <v>160</v>
      </c>
      <c r="P2924" s="2" t="s">
        <v>160</v>
      </c>
      <c r="Q2924" s="2" t="s">
        <v>160</v>
      </c>
      <c r="R2924" s="8">
        <v>233.333333333333</v>
      </c>
    </row>
    <row r="2925" spans="4:18" x14ac:dyDescent="0.2">
      <c r="D2925" s="59"/>
      <c r="E2925" s="5" t="s">
        <v>84</v>
      </c>
      <c r="F2925" s="51" t="s">
        <v>624</v>
      </c>
      <c r="G2925" s="4">
        <v>15</v>
      </c>
      <c r="H2925" s="10">
        <v>33.333333333333002</v>
      </c>
      <c r="I2925" s="1">
        <v>73.333333333333002</v>
      </c>
      <c r="J2925" s="1">
        <v>33.333333333333002</v>
      </c>
      <c r="K2925" s="2" t="s">
        <v>160</v>
      </c>
      <c r="L2925" s="2" t="s">
        <v>160</v>
      </c>
      <c r="M2925" s="2" t="s">
        <v>160</v>
      </c>
      <c r="N2925" s="1">
        <v>20</v>
      </c>
      <c r="O2925" s="2" t="s">
        <v>160</v>
      </c>
      <c r="P2925" s="2" t="s">
        <v>160</v>
      </c>
      <c r="Q2925" s="1">
        <v>6.666666666667</v>
      </c>
      <c r="R2925" s="8">
        <v>166.666666666667</v>
      </c>
    </row>
    <row r="2926" spans="4:18" x14ac:dyDescent="0.2">
      <c r="D2926" s="59"/>
      <c r="E2926" s="5" t="s">
        <v>85</v>
      </c>
      <c r="F2926" s="51" t="s">
        <v>624</v>
      </c>
      <c r="G2926" s="4">
        <v>5</v>
      </c>
      <c r="H2926" s="10">
        <v>20</v>
      </c>
      <c r="I2926" s="1">
        <v>60</v>
      </c>
      <c r="J2926" s="1">
        <v>20</v>
      </c>
      <c r="K2926" s="2" t="s">
        <v>160</v>
      </c>
      <c r="L2926" s="1">
        <v>20</v>
      </c>
      <c r="M2926" s="2" t="s">
        <v>160</v>
      </c>
      <c r="N2926" s="2" t="s">
        <v>160</v>
      </c>
      <c r="O2926" s="2" t="s">
        <v>160</v>
      </c>
      <c r="P2926" s="1">
        <v>40</v>
      </c>
      <c r="Q2926" s="2" t="s">
        <v>160</v>
      </c>
      <c r="R2926" s="8">
        <v>160</v>
      </c>
    </row>
    <row r="2927" spans="4:18" x14ac:dyDescent="0.2">
      <c r="D2927" s="59"/>
      <c r="E2927" s="5" t="s">
        <v>86</v>
      </c>
      <c r="F2927" s="51" t="s">
        <v>623</v>
      </c>
      <c r="G2927" s="4">
        <v>87</v>
      </c>
      <c r="H2927" s="10">
        <v>35.632183908046002</v>
      </c>
      <c r="I2927" s="1">
        <v>57.471264367815998</v>
      </c>
      <c r="J2927" s="1">
        <v>35.632183908046002</v>
      </c>
      <c r="K2927" s="1">
        <v>8.0459770114939992</v>
      </c>
      <c r="L2927" s="1">
        <v>3.4482758620689999</v>
      </c>
      <c r="M2927" s="1">
        <v>2.2988505747130001</v>
      </c>
      <c r="N2927" s="1">
        <v>11.494252873562999</v>
      </c>
      <c r="O2927" s="1">
        <v>1.149425287356</v>
      </c>
      <c r="P2927" s="1">
        <v>5.7471264367819996</v>
      </c>
      <c r="Q2927" s="1">
        <v>2.2988505747130001</v>
      </c>
      <c r="R2927" s="8">
        <v>163.21839080459799</v>
      </c>
    </row>
    <row r="2928" spans="4:18" ht="26" x14ac:dyDescent="0.2">
      <c r="D2928" s="59"/>
      <c r="E2928" s="5" t="s">
        <v>87</v>
      </c>
      <c r="F2928" s="51" t="s">
        <v>623</v>
      </c>
      <c r="G2928" s="4">
        <v>118</v>
      </c>
      <c r="H2928" s="10">
        <v>40.677966101694999</v>
      </c>
      <c r="I2928" s="1">
        <v>61.016949152541997</v>
      </c>
      <c r="J2928" s="1">
        <v>35.593220338983002</v>
      </c>
      <c r="K2928" s="1">
        <v>12.71186440678</v>
      </c>
      <c r="L2928" s="1">
        <v>5.9322033898309998</v>
      </c>
      <c r="M2928" s="1">
        <v>5.0847457627120001</v>
      </c>
      <c r="N2928" s="1">
        <v>11.016949152542001</v>
      </c>
      <c r="O2928" s="1">
        <v>2.542372881356</v>
      </c>
      <c r="P2928" s="1">
        <v>0.84745762711899997</v>
      </c>
      <c r="Q2928" s="2" t="s">
        <v>160</v>
      </c>
      <c r="R2928" s="8">
        <v>175.42372881355899</v>
      </c>
    </row>
    <row r="2929" spans="4:18" x14ac:dyDescent="0.2">
      <c r="D2929" s="59"/>
      <c r="E2929" s="5" t="s">
        <v>36</v>
      </c>
      <c r="F2929" s="51" t="s">
        <v>624</v>
      </c>
      <c r="G2929" s="4">
        <v>47</v>
      </c>
      <c r="H2929" s="10">
        <v>31.914893617021001</v>
      </c>
      <c r="I2929" s="1">
        <v>42.553191489362</v>
      </c>
      <c r="J2929" s="1">
        <v>34.042553191488999</v>
      </c>
      <c r="K2929" s="1">
        <v>10.638297872340001</v>
      </c>
      <c r="L2929" s="1">
        <v>6.3829787234040003</v>
      </c>
      <c r="M2929" s="1">
        <v>2.1276595744679998</v>
      </c>
      <c r="N2929" s="1">
        <v>4.2553191489359996</v>
      </c>
      <c r="O2929" s="1">
        <v>10.638297872340001</v>
      </c>
      <c r="P2929" s="1">
        <v>6.3829787234040003</v>
      </c>
      <c r="Q2929" s="1">
        <v>2.1276595744679998</v>
      </c>
      <c r="R2929" s="8">
        <v>151.063829787234</v>
      </c>
    </row>
    <row r="2930" spans="4:18" ht="26" x14ac:dyDescent="0.2">
      <c r="D2930" s="59"/>
      <c r="E2930" s="5" t="s">
        <v>88</v>
      </c>
      <c r="F2930" s="51" t="s">
        <v>623</v>
      </c>
      <c r="G2930" s="4">
        <v>255</v>
      </c>
      <c r="H2930" s="10">
        <v>38.431372549019997</v>
      </c>
      <c r="I2930" s="1">
        <v>48.627450980391998</v>
      </c>
      <c r="J2930" s="1">
        <v>43.529411764705998</v>
      </c>
      <c r="K2930" s="1">
        <v>14.117647058824</v>
      </c>
      <c r="L2930" s="1">
        <v>9.0196078431370008</v>
      </c>
      <c r="M2930" s="1">
        <v>3.9215686274510002</v>
      </c>
      <c r="N2930" s="1">
        <v>7.8431372549020004</v>
      </c>
      <c r="O2930" s="1">
        <v>1.56862745098</v>
      </c>
      <c r="P2930" s="1">
        <v>2.352941176471</v>
      </c>
      <c r="Q2930" s="2" t="s">
        <v>160</v>
      </c>
      <c r="R2930" s="8">
        <v>169.41176470588201</v>
      </c>
    </row>
    <row r="2931" spans="4:18" x14ac:dyDescent="0.2">
      <c r="D2931" s="59"/>
      <c r="E2931" s="5" t="s">
        <v>89</v>
      </c>
      <c r="F2931" s="51" t="s">
        <v>623</v>
      </c>
      <c r="G2931" s="4">
        <v>434</v>
      </c>
      <c r="H2931" s="10">
        <v>43.548387096774</v>
      </c>
      <c r="I2931" s="1">
        <v>48.847926267280997</v>
      </c>
      <c r="J2931" s="1">
        <v>42.165898617511999</v>
      </c>
      <c r="K2931" s="1">
        <v>11.059907834101001</v>
      </c>
      <c r="L2931" s="1">
        <v>2.7649769585250001</v>
      </c>
      <c r="M2931" s="1">
        <v>4.8387096774189997</v>
      </c>
      <c r="N2931" s="1">
        <v>8.0645161290320004</v>
      </c>
      <c r="O2931" s="1">
        <v>0.92165898617499997</v>
      </c>
      <c r="P2931" s="1">
        <v>5.0691244239630002</v>
      </c>
      <c r="Q2931" s="1">
        <v>1.152073732719</v>
      </c>
      <c r="R2931" s="8">
        <v>168.43317972350201</v>
      </c>
    </row>
    <row r="2932" spans="4:18" x14ac:dyDescent="0.2">
      <c r="D2932" s="59"/>
      <c r="E2932" s="5" t="s">
        <v>23</v>
      </c>
      <c r="F2932" s="51" t="s">
        <v>624</v>
      </c>
      <c r="G2932" s="4">
        <v>9</v>
      </c>
      <c r="H2932" s="10">
        <v>55.555555555555998</v>
      </c>
      <c r="I2932" s="1">
        <v>22.222222222222001</v>
      </c>
      <c r="J2932" s="1">
        <v>55.555555555555998</v>
      </c>
      <c r="K2932" s="1">
        <v>22.222222222222001</v>
      </c>
      <c r="L2932" s="2" t="s">
        <v>160</v>
      </c>
      <c r="M2932" s="2" t="s">
        <v>160</v>
      </c>
      <c r="N2932" s="2" t="s">
        <v>160</v>
      </c>
      <c r="O2932" s="2" t="s">
        <v>160</v>
      </c>
      <c r="P2932" s="1">
        <v>11.111111111111001</v>
      </c>
      <c r="Q2932" s="2" t="s">
        <v>160</v>
      </c>
      <c r="R2932" s="8">
        <v>166.666666666667</v>
      </c>
    </row>
    <row r="2933" spans="4:18" ht="26" x14ac:dyDescent="0.2">
      <c r="D2933" s="59"/>
      <c r="E2933" s="5" t="s">
        <v>90</v>
      </c>
      <c r="F2933" s="51" t="s">
        <v>623</v>
      </c>
      <c r="G2933" s="4">
        <v>345</v>
      </c>
      <c r="H2933" s="10">
        <v>39.710144927536</v>
      </c>
      <c r="I2933" s="1">
        <v>54.782608695652002</v>
      </c>
      <c r="J2933" s="1">
        <v>31.594202898551</v>
      </c>
      <c r="K2933" s="1">
        <v>10.724637681159001</v>
      </c>
      <c r="L2933" s="1">
        <v>5.7971014492749999</v>
      </c>
      <c r="M2933" s="1">
        <v>4.3478260869570002</v>
      </c>
      <c r="N2933" s="1">
        <v>8.4057971014490001</v>
      </c>
      <c r="O2933" s="1">
        <v>2.6086956521740001</v>
      </c>
      <c r="P2933" s="1">
        <v>4.3478260869570002</v>
      </c>
      <c r="Q2933" s="1">
        <v>1.449275362319</v>
      </c>
      <c r="R2933" s="8">
        <v>163.768115942029</v>
      </c>
    </row>
    <row r="2934" spans="4:18" ht="26" x14ac:dyDescent="0.2">
      <c r="D2934" s="58" t="s">
        <v>91</v>
      </c>
      <c r="E2934" s="7" t="s">
        <v>92</v>
      </c>
      <c r="F2934" s="50" t="s">
        <v>623</v>
      </c>
      <c r="G2934" s="6">
        <v>70</v>
      </c>
      <c r="H2934" s="14">
        <v>48.571428571429003</v>
      </c>
      <c r="I2934" s="3">
        <v>44.285714285714</v>
      </c>
      <c r="J2934" s="3">
        <v>30</v>
      </c>
      <c r="K2934" s="3">
        <v>5.7142857142860004</v>
      </c>
      <c r="L2934" s="3">
        <v>2.8571428571430002</v>
      </c>
      <c r="M2934" s="3">
        <v>5.7142857142860004</v>
      </c>
      <c r="N2934" s="3">
        <v>2.8571428571430002</v>
      </c>
      <c r="O2934" s="3">
        <v>2.8571428571430002</v>
      </c>
      <c r="P2934" s="3">
        <v>2.8571428571430002</v>
      </c>
      <c r="Q2934" s="9" t="s">
        <v>160</v>
      </c>
      <c r="R2934" s="13">
        <v>145.71428571428601</v>
      </c>
    </row>
    <row r="2935" spans="4:18" ht="39" x14ac:dyDescent="0.2">
      <c r="D2935" s="59"/>
      <c r="E2935" s="5" t="s">
        <v>93</v>
      </c>
      <c r="F2935" s="51" t="s">
        <v>623</v>
      </c>
      <c r="G2935" s="4">
        <v>430</v>
      </c>
      <c r="H2935" s="10">
        <v>44.186046511628</v>
      </c>
      <c r="I2935" s="1">
        <v>58.139534883720998</v>
      </c>
      <c r="J2935" s="1">
        <v>37.441860465116001</v>
      </c>
      <c r="K2935" s="1">
        <v>14.883720930233</v>
      </c>
      <c r="L2935" s="1">
        <v>5.5813953488369998</v>
      </c>
      <c r="M2935" s="1">
        <v>6.511627906977</v>
      </c>
      <c r="N2935" s="1">
        <v>5.5813953488369998</v>
      </c>
      <c r="O2935" s="1">
        <v>1.1627906976739999</v>
      </c>
      <c r="P2935" s="1">
        <v>2.790697674419</v>
      </c>
      <c r="Q2935" s="1">
        <v>1.627906976744</v>
      </c>
      <c r="R2935" s="8">
        <v>177.90697674418601</v>
      </c>
    </row>
    <row r="2936" spans="4:18" ht="39" x14ac:dyDescent="0.2">
      <c r="D2936" s="59"/>
      <c r="E2936" s="5" t="s">
        <v>94</v>
      </c>
      <c r="F2936" s="51" t="s">
        <v>623</v>
      </c>
      <c r="G2936" s="4">
        <v>824</v>
      </c>
      <c r="H2936" s="10">
        <v>43.810679611650002</v>
      </c>
      <c r="I2936" s="1">
        <v>53.033980582524002</v>
      </c>
      <c r="J2936" s="1">
        <v>38.834951456311003</v>
      </c>
      <c r="K2936" s="1">
        <v>12.742718446602</v>
      </c>
      <c r="L2936" s="1">
        <v>5.8252427184469999</v>
      </c>
      <c r="M2936" s="1">
        <v>4.8543689320389998</v>
      </c>
      <c r="N2936" s="1">
        <v>7.4029126213590004</v>
      </c>
      <c r="O2936" s="1">
        <v>1.3349514563110001</v>
      </c>
      <c r="P2936" s="1">
        <v>3.1553398058250002</v>
      </c>
      <c r="Q2936" s="1">
        <v>0.97087378640800004</v>
      </c>
      <c r="R2936" s="8">
        <v>171.96601941747599</v>
      </c>
    </row>
    <row r="2937" spans="4:18" ht="39" x14ac:dyDescent="0.2">
      <c r="D2937" s="59"/>
      <c r="E2937" s="5" t="s">
        <v>95</v>
      </c>
      <c r="F2937" s="51" t="s">
        <v>623</v>
      </c>
      <c r="G2937" s="4">
        <v>593</v>
      </c>
      <c r="H2937" s="10">
        <v>45.025295109612003</v>
      </c>
      <c r="I2937" s="1">
        <v>58.684654300169001</v>
      </c>
      <c r="J2937" s="1">
        <v>37.774030354132002</v>
      </c>
      <c r="K2937" s="1">
        <v>14.165261382799001</v>
      </c>
      <c r="L2937" s="1">
        <v>6.2394603709950003</v>
      </c>
      <c r="M2937" s="1">
        <v>5.7335581787520002</v>
      </c>
      <c r="N2937" s="1">
        <v>5.3962900505900002</v>
      </c>
      <c r="O2937" s="1">
        <v>1.686340640809</v>
      </c>
      <c r="P2937" s="1">
        <v>2.3608768971330001</v>
      </c>
      <c r="Q2937" s="1">
        <v>1.3490725126480001</v>
      </c>
      <c r="R2937" s="8">
        <v>178.41483979763899</v>
      </c>
    </row>
    <row r="2938" spans="4:18" ht="39" x14ac:dyDescent="0.2">
      <c r="D2938" s="59"/>
      <c r="E2938" s="5" t="s">
        <v>96</v>
      </c>
      <c r="F2938" s="51" t="s">
        <v>623</v>
      </c>
      <c r="G2938" s="4">
        <v>261</v>
      </c>
      <c r="H2938" s="10">
        <v>44.061302681991997</v>
      </c>
      <c r="I2938" s="1">
        <v>55.938697318008003</v>
      </c>
      <c r="J2938" s="1">
        <v>36.015325670498001</v>
      </c>
      <c r="K2938" s="1">
        <v>13.409961685823999</v>
      </c>
      <c r="L2938" s="1">
        <v>5.3639846743300001</v>
      </c>
      <c r="M2938" s="1">
        <v>6.8965517241379999</v>
      </c>
      <c r="N2938" s="1">
        <v>5.3639846743300001</v>
      </c>
      <c r="O2938" s="1">
        <v>1.532567049808</v>
      </c>
      <c r="P2938" s="1">
        <v>3.8314176245209999</v>
      </c>
      <c r="Q2938" s="1">
        <v>0.76628352490399998</v>
      </c>
      <c r="R2938" s="8">
        <v>173.180076628352</v>
      </c>
    </row>
    <row r="2939" spans="4:18" ht="39" x14ac:dyDescent="0.2">
      <c r="D2939" s="59"/>
      <c r="E2939" s="5" t="s">
        <v>97</v>
      </c>
      <c r="F2939" s="51" t="s">
        <v>623</v>
      </c>
      <c r="G2939" s="4">
        <v>63</v>
      </c>
      <c r="H2939" s="10">
        <v>52.380952380952003</v>
      </c>
      <c r="I2939" s="1">
        <v>53.968253968253997</v>
      </c>
      <c r="J2939" s="1">
        <v>36.507936507937004</v>
      </c>
      <c r="K2939" s="1">
        <v>20.634920634920999</v>
      </c>
      <c r="L2939" s="1">
        <v>7.9365079365079998</v>
      </c>
      <c r="M2939" s="1">
        <v>14.285714285714</v>
      </c>
      <c r="N2939" s="1">
        <v>1.587301587302</v>
      </c>
      <c r="O2939" s="2" t="s">
        <v>160</v>
      </c>
      <c r="P2939" s="1">
        <v>4.7619047619049999</v>
      </c>
      <c r="Q2939" s="2" t="s">
        <v>160</v>
      </c>
      <c r="R2939" s="8">
        <v>192.06349206349199</v>
      </c>
    </row>
    <row r="2940" spans="4:18" ht="39" x14ac:dyDescent="0.2">
      <c r="D2940" s="59"/>
      <c r="E2940" s="5" t="s">
        <v>98</v>
      </c>
      <c r="F2940" s="51" t="s">
        <v>623</v>
      </c>
      <c r="G2940" s="4">
        <v>345</v>
      </c>
      <c r="H2940" s="10">
        <v>44.637681159419998</v>
      </c>
      <c r="I2940" s="1">
        <v>62.898550724638</v>
      </c>
      <c r="J2940" s="1">
        <v>32.463768115942003</v>
      </c>
      <c r="K2940" s="1">
        <v>15.072463768116</v>
      </c>
      <c r="L2940" s="1">
        <v>4.6376811594199996</v>
      </c>
      <c r="M2940" s="1">
        <v>6.9565217391300003</v>
      </c>
      <c r="N2940" s="1">
        <v>4.6376811594199996</v>
      </c>
      <c r="O2940" s="1">
        <v>1.1594202898549999</v>
      </c>
      <c r="P2940" s="1">
        <v>2.898550724638</v>
      </c>
      <c r="Q2940" s="1">
        <v>0.86956521739100001</v>
      </c>
      <c r="R2940" s="8">
        <v>176.231884057971</v>
      </c>
    </row>
    <row r="2941" spans="4:18" ht="39" x14ac:dyDescent="0.2">
      <c r="D2941" s="59"/>
      <c r="E2941" s="5" t="s">
        <v>99</v>
      </c>
      <c r="F2941" s="51" t="s">
        <v>623</v>
      </c>
      <c r="G2941" s="4">
        <v>202</v>
      </c>
      <c r="H2941" s="10">
        <v>44.059405940593997</v>
      </c>
      <c r="I2941" s="1">
        <v>60.396039603959998</v>
      </c>
      <c r="J2941" s="1">
        <v>31.683168316831999</v>
      </c>
      <c r="K2941" s="1">
        <v>18.316831683168001</v>
      </c>
      <c r="L2941" s="1">
        <v>4.9504950495050002</v>
      </c>
      <c r="M2941" s="1">
        <v>9.9009900990100004</v>
      </c>
      <c r="N2941" s="1">
        <v>5.940594059406</v>
      </c>
      <c r="O2941" s="1">
        <v>1.9801980198019999</v>
      </c>
      <c r="P2941" s="1">
        <v>1.9801980198019999</v>
      </c>
      <c r="Q2941" s="1">
        <v>0.49504950495</v>
      </c>
      <c r="R2941" s="8">
        <v>179.70297029702999</v>
      </c>
    </row>
    <row r="2942" spans="4:18" x14ac:dyDescent="0.2">
      <c r="D2942" s="59"/>
      <c r="E2942" s="5" t="s">
        <v>100</v>
      </c>
      <c r="F2942" s="51" t="s">
        <v>623</v>
      </c>
      <c r="G2942" s="4">
        <v>143</v>
      </c>
      <c r="H2942" s="10">
        <v>27.272727272727</v>
      </c>
      <c r="I2942" s="1">
        <v>41.258741258740997</v>
      </c>
      <c r="J2942" s="1">
        <v>44.755244755245002</v>
      </c>
      <c r="K2942" s="1">
        <v>9.0909090909089993</v>
      </c>
      <c r="L2942" s="1">
        <v>4.8951048951049998</v>
      </c>
      <c r="M2942" s="1">
        <v>1.398601398601</v>
      </c>
      <c r="N2942" s="1">
        <v>12.587412587413001</v>
      </c>
      <c r="O2942" s="1">
        <v>2.0979020979020002</v>
      </c>
      <c r="P2942" s="1">
        <v>9.0909090909089993</v>
      </c>
      <c r="Q2942" s="1">
        <v>0.69930069930100003</v>
      </c>
      <c r="R2942" s="8">
        <v>153.146853146853</v>
      </c>
    </row>
    <row r="2943" spans="4:18" x14ac:dyDescent="0.2">
      <c r="D2943" s="59"/>
      <c r="E2943" s="5" t="s">
        <v>23</v>
      </c>
      <c r="F2943" s="51" t="s">
        <v>624</v>
      </c>
      <c r="G2943" s="4">
        <v>5</v>
      </c>
      <c r="H2943" s="10">
        <v>20</v>
      </c>
      <c r="I2943" s="1">
        <v>20</v>
      </c>
      <c r="J2943" s="1">
        <v>20</v>
      </c>
      <c r="K2943" s="2" t="s">
        <v>160</v>
      </c>
      <c r="L2943" s="2" t="s">
        <v>160</v>
      </c>
      <c r="M2943" s="2" t="s">
        <v>160</v>
      </c>
      <c r="N2943" s="1">
        <v>20</v>
      </c>
      <c r="O2943" s="1">
        <v>20</v>
      </c>
      <c r="P2943" s="1">
        <v>20</v>
      </c>
      <c r="Q2943" s="2" t="s">
        <v>160</v>
      </c>
      <c r="R2943" s="8">
        <v>120</v>
      </c>
    </row>
    <row r="2944" spans="4:18" ht="26" x14ac:dyDescent="0.2">
      <c r="D2944" s="59"/>
      <c r="E2944" s="5" t="s">
        <v>101</v>
      </c>
      <c r="F2944" s="51" t="s">
        <v>623</v>
      </c>
      <c r="G2944" s="4">
        <v>883</v>
      </c>
      <c r="H2944" s="10">
        <v>43.261608154020003</v>
      </c>
      <c r="I2944" s="1">
        <v>52.434881087203003</v>
      </c>
      <c r="J2944" s="1">
        <v>38.505096262740999</v>
      </c>
      <c r="K2944" s="1">
        <v>12.344280860702</v>
      </c>
      <c r="L2944" s="1">
        <v>5.4360135900340003</v>
      </c>
      <c r="M2944" s="1">
        <v>4.8697621744050004</v>
      </c>
      <c r="N2944" s="1">
        <v>7.3612684031709996</v>
      </c>
      <c r="O2944" s="1">
        <v>1.4722536806340001</v>
      </c>
      <c r="P2944" s="1">
        <v>3.1710079275199998</v>
      </c>
      <c r="Q2944" s="1">
        <v>1.019252548131</v>
      </c>
      <c r="R2944" s="8">
        <v>169.87542468856199</v>
      </c>
    </row>
    <row r="2945" spans="4:18" ht="26" x14ac:dyDescent="0.2">
      <c r="D2945" s="59"/>
      <c r="E2945" s="5" t="s">
        <v>102</v>
      </c>
      <c r="F2945" s="51" t="s">
        <v>623</v>
      </c>
      <c r="G2945" s="4">
        <v>453</v>
      </c>
      <c r="H2945" s="10">
        <v>44.370860927152002</v>
      </c>
      <c r="I2945" s="1">
        <v>59.161147902869999</v>
      </c>
      <c r="J2945" s="1">
        <v>34.657836644592003</v>
      </c>
      <c r="K2945" s="1">
        <v>13.686534216336</v>
      </c>
      <c r="L2945" s="1">
        <v>5.2980132450330002</v>
      </c>
      <c r="M2945" s="1">
        <v>6.1810154525390004</v>
      </c>
      <c r="N2945" s="1">
        <v>5.518763796909</v>
      </c>
      <c r="O2945" s="1">
        <v>1.324503311258</v>
      </c>
      <c r="P2945" s="1">
        <v>3.5320088300219998</v>
      </c>
      <c r="Q2945" s="1">
        <v>0.883002207506</v>
      </c>
      <c r="R2945" s="8">
        <v>174.61368653421599</v>
      </c>
    </row>
    <row r="2946" spans="4:18" x14ac:dyDescent="0.2">
      <c r="D2946" s="58" t="s">
        <v>103</v>
      </c>
      <c r="E2946" s="7" t="s">
        <v>104</v>
      </c>
      <c r="F2946" s="50" t="s">
        <v>623</v>
      </c>
      <c r="G2946" s="6">
        <v>265</v>
      </c>
      <c r="H2946" s="14">
        <v>43.773584905660002</v>
      </c>
      <c r="I2946" s="3">
        <v>61.132075471698002</v>
      </c>
      <c r="J2946" s="3">
        <v>38.113207547169999</v>
      </c>
      <c r="K2946" s="3">
        <v>14.716981132075</v>
      </c>
      <c r="L2946" s="3">
        <v>4.1509433962260003</v>
      </c>
      <c r="M2946" s="3">
        <v>4.5283018867919997</v>
      </c>
      <c r="N2946" s="3">
        <v>1.88679245283</v>
      </c>
      <c r="O2946" s="3">
        <v>1.88679245283</v>
      </c>
      <c r="P2946" s="3">
        <v>4.9056603773580001</v>
      </c>
      <c r="Q2946" s="3">
        <v>0.37735849056600002</v>
      </c>
      <c r="R2946" s="13">
        <v>175.47169811320799</v>
      </c>
    </row>
    <row r="2947" spans="4:18" x14ac:dyDescent="0.2">
      <c r="D2947" s="59"/>
      <c r="E2947" s="5" t="s">
        <v>105</v>
      </c>
      <c r="F2947" s="51" t="s">
        <v>623</v>
      </c>
      <c r="G2947" s="4">
        <v>314</v>
      </c>
      <c r="H2947" s="10">
        <v>44.585987261146002</v>
      </c>
      <c r="I2947" s="1">
        <v>53.184713375796001</v>
      </c>
      <c r="J2947" s="1">
        <v>40.764331210191003</v>
      </c>
      <c r="K2947" s="1">
        <v>9.2356687898090009</v>
      </c>
      <c r="L2947" s="1">
        <v>5.7324840764329998</v>
      </c>
      <c r="M2947" s="1">
        <v>5.0955414012739997</v>
      </c>
      <c r="N2947" s="1">
        <v>8.5987261146500007</v>
      </c>
      <c r="O2947" s="1">
        <v>1.592356687898</v>
      </c>
      <c r="P2947" s="1">
        <v>3.8216560509550002</v>
      </c>
      <c r="Q2947" s="1">
        <v>1.2738853503180001</v>
      </c>
      <c r="R2947" s="8">
        <v>173.88535031847101</v>
      </c>
    </row>
    <row r="2948" spans="4:18" x14ac:dyDescent="0.2">
      <c r="D2948" s="59"/>
      <c r="E2948" s="5" t="s">
        <v>106</v>
      </c>
      <c r="F2948" s="51" t="s">
        <v>623</v>
      </c>
      <c r="G2948" s="4">
        <v>333</v>
      </c>
      <c r="H2948" s="10">
        <v>39.639639639640002</v>
      </c>
      <c r="I2948" s="1">
        <v>45.045045045045001</v>
      </c>
      <c r="J2948" s="1">
        <v>36.036036036036002</v>
      </c>
      <c r="K2948" s="1">
        <v>12.312312312312001</v>
      </c>
      <c r="L2948" s="1">
        <v>6.3063063063060003</v>
      </c>
      <c r="M2948" s="1">
        <v>3.9039039039040002</v>
      </c>
      <c r="N2948" s="1">
        <v>9.6096096096100005</v>
      </c>
      <c r="O2948" s="1">
        <v>1.201201201201</v>
      </c>
      <c r="P2948" s="1">
        <v>4.5045045045050003</v>
      </c>
      <c r="Q2948" s="1">
        <v>0.30030030029999999</v>
      </c>
      <c r="R2948" s="8">
        <v>158.85885885885901</v>
      </c>
    </row>
    <row r="2949" spans="4:18" x14ac:dyDescent="0.2">
      <c r="D2949" s="59"/>
      <c r="E2949" s="5" t="s">
        <v>107</v>
      </c>
      <c r="F2949" s="51" t="s">
        <v>623</v>
      </c>
      <c r="G2949" s="4">
        <v>108</v>
      </c>
      <c r="H2949" s="10">
        <v>31.481481481481001</v>
      </c>
      <c r="I2949" s="1">
        <v>40.740740740741003</v>
      </c>
      <c r="J2949" s="1">
        <v>45.370370370369997</v>
      </c>
      <c r="K2949" s="1">
        <v>12.037037037037001</v>
      </c>
      <c r="L2949" s="1">
        <v>3.7037037037039999</v>
      </c>
      <c r="M2949" s="1">
        <v>3.7037037037039999</v>
      </c>
      <c r="N2949" s="1">
        <v>13.888888888888999</v>
      </c>
      <c r="O2949" s="1">
        <v>2.7777777777780002</v>
      </c>
      <c r="P2949" s="1">
        <v>3.7037037037039999</v>
      </c>
      <c r="Q2949" s="1">
        <v>2.7777777777780002</v>
      </c>
      <c r="R2949" s="8">
        <v>160.18518518518499</v>
      </c>
    </row>
    <row r="2950" spans="4:18" x14ac:dyDescent="0.2">
      <c r="D2950" s="59"/>
      <c r="E2950" s="5" t="s">
        <v>108</v>
      </c>
      <c r="F2950" s="51" t="s">
        <v>624</v>
      </c>
      <c r="G2950" s="4">
        <v>21</v>
      </c>
      <c r="H2950" s="10">
        <v>33.333333333333002</v>
      </c>
      <c r="I2950" s="1">
        <v>19.047619047619001</v>
      </c>
      <c r="J2950" s="1">
        <v>42.857142857143003</v>
      </c>
      <c r="K2950" s="1">
        <v>4.7619047619049999</v>
      </c>
      <c r="L2950" s="1">
        <v>4.7619047619049999</v>
      </c>
      <c r="M2950" s="2" t="s">
        <v>160</v>
      </c>
      <c r="N2950" s="1">
        <v>23.809523809523998</v>
      </c>
      <c r="O2950" s="2" t="s">
        <v>160</v>
      </c>
      <c r="P2950" s="2" t="s">
        <v>160</v>
      </c>
      <c r="Q2950" s="1">
        <v>4.7619047619049999</v>
      </c>
      <c r="R2950" s="8">
        <v>133.333333333333</v>
      </c>
    </row>
    <row r="2951" spans="4:18" x14ac:dyDescent="0.2">
      <c r="D2951" s="59"/>
      <c r="E2951" s="5" t="s">
        <v>23</v>
      </c>
      <c r="F2951" s="51" t="s">
        <v>624</v>
      </c>
      <c r="G2951" s="4">
        <v>2</v>
      </c>
      <c r="H2951" s="17" t="s">
        <v>160</v>
      </c>
      <c r="I2951" s="2" t="s">
        <v>160</v>
      </c>
      <c r="J2951" s="1">
        <v>50</v>
      </c>
      <c r="K2951" s="2" t="s">
        <v>160</v>
      </c>
      <c r="L2951" s="2" t="s">
        <v>160</v>
      </c>
      <c r="M2951" s="1">
        <v>50</v>
      </c>
      <c r="N2951" s="2" t="s">
        <v>160</v>
      </c>
      <c r="O2951" s="2" t="s">
        <v>160</v>
      </c>
      <c r="P2951" s="2" t="s">
        <v>160</v>
      </c>
      <c r="Q2951" s="2" t="s">
        <v>160</v>
      </c>
      <c r="R2951" s="8">
        <v>100</v>
      </c>
    </row>
    <row r="2952" spans="4:18" x14ac:dyDescent="0.2">
      <c r="D2952" s="59"/>
      <c r="E2952" s="5" t="s">
        <v>109</v>
      </c>
      <c r="F2952" s="51" t="s">
        <v>623</v>
      </c>
      <c r="G2952" s="4">
        <v>579</v>
      </c>
      <c r="H2952" s="10">
        <v>44.214162348876997</v>
      </c>
      <c r="I2952" s="1">
        <v>56.822107081174003</v>
      </c>
      <c r="J2952" s="1">
        <v>39.550949913643997</v>
      </c>
      <c r="K2952" s="1">
        <v>11.744386873921</v>
      </c>
      <c r="L2952" s="1">
        <v>5.0086355785840002</v>
      </c>
      <c r="M2952" s="1">
        <v>4.8359240069079998</v>
      </c>
      <c r="N2952" s="1">
        <v>5.5267702936100003</v>
      </c>
      <c r="O2952" s="1">
        <v>1.727115716753</v>
      </c>
      <c r="P2952" s="1">
        <v>4.3177892918829999</v>
      </c>
      <c r="Q2952" s="1">
        <v>0.86355785837700005</v>
      </c>
      <c r="R2952" s="8">
        <v>174.61139896373101</v>
      </c>
    </row>
    <row r="2953" spans="4:18" x14ac:dyDescent="0.2">
      <c r="D2953" s="59"/>
      <c r="E2953" s="5" t="s">
        <v>110</v>
      </c>
      <c r="F2953" s="51" t="s">
        <v>623</v>
      </c>
      <c r="G2953" s="4">
        <v>129</v>
      </c>
      <c r="H2953" s="10">
        <v>31.782945736434002</v>
      </c>
      <c r="I2953" s="1">
        <v>37.209302325581</v>
      </c>
      <c r="J2953" s="1">
        <v>44.961240310077997</v>
      </c>
      <c r="K2953" s="1">
        <v>10.852713178295</v>
      </c>
      <c r="L2953" s="1">
        <v>3.8759689922480001</v>
      </c>
      <c r="M2953" s="1">
        <v>3.1007751937979999</v>
      </c>
      <c r="N2953" s="1">
        <v>15.503875968992</v>
      </c>
      <c r="O2953" s="1">
        <v>2.3255813953489999</v>
      </c>
      <c r="P2953" s="1">
        <v>3.1007751937979999</v>
      </c>
      <c r="Q2953" s="1">
        <v>3.1007751937979999</v>
      </c>
      <c r="R2953" s="8">
        <v>155.81395348837199</v>
      </c>
    </row>
    <row r="2954" spans="4:18" x14ac:dyDescent="0.2">
      <c r="D2954" s="58" t="s">
        <v>111</v>
      </c>
      <c r="E2954" s="7" t="s">
        <v>112</v>
      </c>
      <c r="F2954" s="50" t="s">
        <v>623</v>
      </c>
      <c r="G2954" s="6">
        <v>192</v>
      </c>
      <c r="H2954" s="14">
        <v>44.791666666666998</v>
      </c>
      <c r="I2954" s="3">
        <v>52.083333333333002</v>
      </c>
      <c r="J2954" s="3">
        <v>32.291666666666998</v>
      </c>
      <c r="K2954" s="3">
        <v>10.9375</v>
      </c>
      <c r="L2954" s="3">
        <v>5.729166666667</v>
      </c>
      <c r="M2954" s="3">
        <v>6.770833333333</v>
      </c>
      <c r="N2954" s="3">
        <v>10.416666666667</v>
      </c>
      <c r="O2954" s="3">
        <v>1.041666666667</v>
      </c>
      <c r="P2954" s="3">
        <v>3.645833333333</v>
      </c>
      <c r="Q2954" s="3">
        <v>1.041666666667</v>
      </c>
      <c r="R2954" s="13">
        <v>168.75</v>
      </c>
    </row>
    <row r="2955" spans="4:18" ht="26" x14ac:dyDescent="0.2">
      <c r="D2955" s="59"/>
      <c r="E2955" s="5" t="s">
        <v>113</v>
      </c>
      <c r="F2955" s="51" t="s">
        <v>623</v>
      </c>
      <c r="G2955" s="4">
        <v>149</v>
      </c>
      <c r="H2955" s="10">
        <v>46.979865771812001</v>
      </c>
      <c r="I2955" s="1">
        <v>59.060402684564004</v>
      </c>
      <c r="J2955" s="1">
        <v>30.872483221477001</v>
      </c>
      <c r="K2955" s="1">
        <v>16.778523489933001</v>
      </c>
      <c r="L2955" s="1">
        <v>3.355704697987</v>
      </c>
      <c r="M2955" s="1">
        <v>8.0536912751679992</v>
      </c>
      <c r="N2955" s="1">
        <v>5.3691275167789998</v>
      </c>
      <c r="O2955" s="1">
        <v>1.342281879195</v>
      </c>
      <c r="P2955" s="1">
        <v>4.6979865771810001</v>
      </c>
      <c r="Q2955" s="1">
        <v>0.67114093959700005</v>
      </c>
      <c r="R2955" s="8">
        <v>177.18120805369099</v>
      </c>
    </row>
    <row r="2956" spans="4:18" x14ac:dyDescent="0.2">
      <c r="D2956" s="59"/>
      <c r="E2956" s="5" t="s">
        <v>114</v>
      </c>
      <c r="F2956" s="51" t="s">
        <v>623</v>
      </c>
      <c r="G2956" s="4">
        <v>530</v>
      </c>
      <c r="H2956" s="10">
        <v>43.962264150943</v>
      </c>
      <c r="I2956" s="1">
        <v>56.037735849057</v>
      </c>
      <c r="J2956" s="1">
        <v>37.924528301887001</v>
      </c>
      <c r="K2956" s="1">
        <v>14.339622641508999</v>
      </c>
      <c r="L2956" s="1">
        <v>4.9056603773580001</v>
      </c>
      <c r="M2956" s="1">
        <v>6.4150943396229998</v>
      </c>
      <c r="N2956" s="1">
        <v>6.7924528301890001</v>
      </c>
      <c r="O2956" s="1">
        <v>1.3207547169810001</v>
      </c>
      <c r="P2956" s="1">
        <v>2.6415094339620002</v>
      </c>
      <c r="Q2956" s="1">
        <v>0.94339622641499998</v>
      </c>
      <c r="R2956" s="8">
        <v>175.28301886792499</v>
      </c>
    </row>
    <row r="2957" spans="4:18" x14ac:dyDescent="0.2">
      <c r="D2957" s="59"/>
      <c r="E2957" s="5" t="s">
        <v>115</v>
      </c>
      <c r="F2957" s="51" t="s">
        <v>623</v>
      </c>
      <c r="G2957" s="4">
        <v>225</v>
      </c>
      <c r="H2957" s="10">
        <v>42.222222222222001</v>
      </c>
      <c r="I2957" s="1">
        <v>60.888888888888999</v>
      </c>
      <c r="J2957" s="1">
        <v>36.444444444444002</v>
      </c>
      <c r="K2957" s="1">
        <v>16.444444444443999</v>
      </c>
      <c r="L2957" s="1">
        <v>6.666666666667</v>
      </c>
      <c r="M2957" s="1">
        <v>5.7777777777779997</v>
      </c>
      <c r="N2957" s="1">
        <v>7.5555555555560003</v>
      </c>
      <c r="O2957" s="1">
        <v>1.333333333333</v>
      </c>
      <c r="P2957" s="1">
        <v>3.5555555555559999</v>
      </c>
      <c r="Q2957" s="1">
        <v>0.444444444444</v>
      </c>
      <c r="R2957" s="8">
        <v>181.333333333333</v>
      </c>
    </row>
    <row r="2958" spans="4:18" x14ac:dyDescent="0.2">
      <c r="D2958" s="59"/>
      <c r="E2958" s="5" t="s">
        <v>116</v>
      </c>
      <c r="F2958" s="51" t="s">
        <v>623</v>
      </c>
      <c r="G2958" s="4">
        <v>467</v>
      </c>
      <c r="H2958" s="10">
        <v>44.325481798715003</v>
      </c>
      <c r="I2958" s="1">
        <v>57.601713062099002</v>
      </c>
      <c r="J2958" s="1">
        <v>38.543897216273997</v>
      </c>
      <c r="K2958" s="1">
        <v>12.633832976444999</v>
      </c>
      <c r="L2958" s="1">
        <v>5.1391862955030003</v>
      </c>
      <c r="M2958" s="1">
        <v>4.2826552462530003</v>
      </c>
      <c r="N2958" s="1">
        <v>6.2098501070659999</v>
      </c>
      <c r="O2958" s="1">
        <v>0.85653104925099999</v>
      </c>
      <c r="P2958" s="1">
        <v>3.2119914346899998</v>
      </c>
      <c r="Q2958" s="1">
        <v>0.85653104925099999</v>
      </c>
      <c r="R2958" s="8">
        <v>173.66167023554601</v>
      </c>
    </row>
    <row r="2959" spans="4:18" ht="26" x14ac:dyDescent="0.2">
      <c r="D2959" s="59"/>
      <c r="E2959" s="5" t="s">
        <v>117</v>
      </c>
      <c r="F2959" s="51" t="s">
        <v>623</v>
      </c>
      <c r="G2959" s="4">
        <v>732</v>
      </c>
      <c r="H2959" s="10">
        <v>45.218579234972999</v>
      </c>
      <c r="I2959" s="1">
        <v>52.185792349727002</v>
      </c>
      <c r="J2959" s="1">
        <v>44.535519125683003</v>
      </c>
      <c r="K2959" s="1">
        <v>12.431693989071</v>
      </c>
      <c r="L2959" s="1">
        <v>6.0109289617490003</v>
      </c>
      <c r="M2959" s="1">
        <v>4.2349726775959997</v>
      </c>
      <c r="N2959" s="1">
        <v>6.6939890710379997</v>
      </c>
      <c r="O2959" s="1">
        <v>1.502732240437</v>
      </c>
      <c r="P2959" s="1">
        <v>3.0054644808740001</v>
      </c>
      <c r="Q2959" s="1">
        <v>0.54644808743200002</v>
      </c>
      <c r="R2959" s="8">
        <v>176.366120218579</v>
      </c>
    </row>
    <row r="2960" spans="4:18" ht="26" x14ac:dyDescent="0.2">
      <c r="D2960" s="59"/>
      <c r="E2960" s="5" t="s">
        <v>118</v>
      </c>
      <c r="F2960" s="51" t="s">
        <v>623</v>
      </c>
      <c r="G2960" s="4">
        <v>662</v>
      </c>
      <c r="H2960" s="10">
        <v>45.015105740180999</v>
      </c>
      <c r="I2960" s="1">
        <v>56.495468277946003</v>
      </c>
      <c r="J2960" s="1">
        <v>41.993957703927002</v>
      </c>
      <c r="K2960" s="1">
        <v>14.652567975830999</v>
      </c>
      <c r="L2960" s="1">
        <v>6.4954682779460002</v>
      </c>
      <c r="M2960" s="1">
        <v>5.5891238670690004</v>
      </c>
      <c r="N2960" s="1">
        <v>5.1359516616310001</v>
      </c>
      <c r="O2960" s="1">
        <v>1.0574018126889999</v>
      </c>
      <c r="P2960" s="1">
        <v>3.3232628398789998</v>
      </c>
      <c r="Q2960" s="1">
        <v>0.60422960725099994</v>
      </c>
      <c r="R2960" s="8">
        <v>180.36253776435001</v>
      </c>
    </row>
    <row r="2961" spans="4:18" ht="26" x14ac:dyDescent="0.2">
      <c r="D2961" s="59"/>
      <c r="E2961" s="5" t="s">
        <v>119</v>
      </c>
      <c r="F2961" s="51" t="s">
        <v>623</v>
      </c>
      <c r="G2961" s="4">
        <v>471</v>
      </c>
      <c r="H2961" s="10">
        <v>41.188959660297002</v>
      </c>
      <c r="I2961" s="1">
        <v>51.380042462844997</v>
      </c>
      <c r="J2961" s="1">
        <v>43.099787685774999</v>
      </c>
      <c r="K2961" s="1">
        <v>10.615711252654</v>
      </c>
      <c r="L2961" s="1">
        <v>5.7324840764329998</v>
      </c>
      <c r="M2961" s="1">
        <v>2.9723991507430001</v>
      </c>
      <c r="N2961" s="1">
        <v>6.7940552016989999</v>
      </c>
      <c r="O2961" s="1">
        <v>1.9108280254779999</v>
      </c>
      <c r="P2961" s="1">
        <v>3.8216560509550002</v>
      </c>
      <c r="Q2961" s="1">
        <v>0.84925690021199995</v>
      </c>
      <c r="R2961" s="8">
        <v>168.36518046709099</v>
      </c>
    </row>
    <row r="2962" spans="4:18" ht="26" x14ac:dyDescent="0.2">
      <c r="D2962" s="59"/>
      <c r="E2962" s="5" t="s">
        <v>120</v>
      </c>
      <c r="F2962" s="51" t="s">
        <v>623</v>
      </c>
      <c r="G2962" s="4">
        <v>165</v>
      </c>
      <c r="H2962" s="10">
        <v>42.424242424242003</v>
      </c>
      <c r="I2962" s="1">
        <v>59.393939393939</v>
      </c>
      <c r="J2962" s="1">
        <v>35.757575757575999</v>
      </c>
      <c r="K2962" s="1">
        <v>12.727272727273</v>
      </c>
      <c r="L2962" s="1">
        <v>4.8484848484849996</v>
      </c>
      <c r="M2962" s="1">
        <v>3.0303030303030001</v>
      </c>
      <c r="N2962" s="1">
        <v>3.636363636364</v>
      </c>
      <c r="O2962" s="1">
        <v>1.2121212121210001</v>
      </c>
      <c r="P2962" s="1">
        <v>3.0303030303030001</v>
      </c>
      <c r="Q2962" s="1">
        <v>1.2121212121210001</v>
      </c>
      <c r="R2962" s="8">
        <v>167.272727272727</v>
      </c>
    </row>
    <row r="2963" spans="4:18" x14ac:dyDescent="0.2">
      <c r="D2963" s="59"/>
      <c r="E2963" s="5" t="s">
        <v>121</v>
      </c>
      <c r="F2963" s="51" t="s">
        <v>623</v>
      </c>
      <c r="G2963" s="4">
        <v>553</v>
      </c>
      <c r="H2963" s="10">
        <v>45.388788426763</v>
      </c>
      <c r="I2963" s="1">
        <v>58.227848101265998</v>
      </c>
      <c r="J2963" s="1">
        <v>40.325497287523</v>
      </c>
      <c r="K2963" s="1">
        <v>14.647377938517</v>
      </c>
      <c r="L2963" s="1">
        <v>5.4249547920429997</v>
      </c>
      <c r="M2963" s="1">
        <v>5.6057866184450003</v>
      </c>
      <c r="N2963" s="1">
        <v>6.6907775768539999</v>
      </c>
      <c r="O2963" s="1">
        <v>0.723327305606</v>
      </c>
      <c r="P2963" s="1">
        <v>1.989150090416</v>
      </c>
      <c r="Q2963" s="1">
        <v>1.0849909584090001</v>
      </c>
      <c r="R2963" s="8">
        <v>180.10849909584101</v>
      </c>
    </row>
    <row r="2964" spans="4:18" x14ac:dyDescent="0.2">
      <c r="D2964" s="59"/>
      <c r="E2964" s="5" t="s">
        <v>122</v>
      </c>
      <c r="F2964" s="51" t="s">
        <v>623</v>
      </c>
      <c r="G2964" s="4">
        <v>471</v>
      </c>
      <c r="H2964" s="10">
        <v>44.798301486200003</v>
      </c>
      <c r="I2964" s="1">
        <v>55.414012738853998</v>
      </c>
      <c r="J2964" s="1">
        <v>42.038216560510001</v>
      </c>
      <c r="K2964" s="1">
        <v>14.437367303608999</v>
      </c>
      <c r="L2964" s="1">
        <v>6.7940552016989999</v>
      </c>
      <c r="M2964" s="1">
        <v>6.369426751592</v>
      </c>
      <c r="N2964" s="1">
        <v>6.369426751592</v>
      </c>
      <c r="O2964" s="1">
        <v>1.9108280254779999</v>
      </c>
      <c r="P2964" s="1">
        <v>2.123142250531</v>
      </c>
      <c r="Q2964" s="1">
        <v>1.2738853503180001</v>
      </c>
      <c r="R2964" s="8">
        <v>181.52866242038201</v>
      </c>
    </row>
    <row r="2965" spans="4:18" x14ac:dyDescent="0.2">
      <c r="D2965" s="59"/>
      <c r="E2965" s="5" t="s">
        <v>123</v>
      </c>
      <c r="F2965" s="51" t="s">
        <v>623</v>
      </c>
      <c r="G2965" s="4">
        <v>275</v>
      </c>
      <c r="H2965" s="10">
        <v>48</v>
      </c>
      <c r="I2965" s="1">
        <v>59.636363636364003</v>
      </c>
      <c r="J2965" s="1">
        <v>42.545454545455001</v>
      </c>
      <c r="K2965" s="1">
        <v>13.090909090908999</v>
      </c>
      <c r="L2965" s="1">
        <v>6.5454545454549997</v>
      </c>
      <c r="M2965" s="1">
        <v>7.636363636364</v>
      </c>
      <c r="N2965" s="1">
        <v>3.636363636364</v>
      </c>
      <c r="O2965" s="1">
        <v>2.181818181818</v>
      </c>
      <c r="P2965" s="1">
        <v>2.9090909090910002</v>
      </c>
      <c r="Q2965" s="1">
        <v>1.818181818182</v>
      </c>
      <c r="R2965" s="8">
        <v>188</v>
      </c>
    </row>
    <row r="2966" spans="4:18" x14ac:dyDescent="0.2">
      <c r="D2966" s="59"/>
      <c r="E2966" s="5" t="s">
        <v>124</v>
      </c>
      <c r="F2966" s="51" t="s">
        <v>623</v>
      </c>
      <c r="G2966" s="4">
        <v>647</v>
      </c>
      <c r="H2966" s="10">
        <v>43.740340030912002</v>
      </c>
      <c r="I2966" s="1">
        <v>54.714064914992001</v>
      </c>
      <c r="J2966" s="1">
        <v>42.812982998453997</v>
      </c>
      <c r="K2966" s="1">
        <v>13.755795981453</v>
      </c>
      <c r="L2966" s="1">
        <v>6.4914992272019996</v>
      </c>
      <c r="M2966" s="1">
        <v>5.564142194745</v>
      </c>
      <c r="N2966" s="1">
        <v>6.0278207109739999</v>
      </c>
      <c r="O2966" s="1">
        <v>2.009273570325</v>
      </c>
      <c r="P2966" s="1">
        <v>3.4003091190110002</v>
      </c>
      <c r="Q2966" s="1">
        <v>0.92735703245699996</v>
      </c>
      <c r="R2966" s="8">
        <v>179.44358578052601</v>
      </c>
    </row>
    <row r="2967" spans="4:18" x14ac:dyDescent="0.2">
      <c r="D2967" s="59"/>
      <c r="E2967" s="5" t="s">
        <v>125</v>
      </c>
      <c r="F2967" s="51" t="s">
        <v>623</v>
      </c>
      <c r="G2967" s="4">
        <v>249</v>
      </c>
      <c r="H2967" s="10">
        <v>40.562248995984</v>
      </c>
      <c r="I2967" s="1">
        <v>59.036144578312999</v>
      </c>
      <c r="J2967" s="1">
        <v>43.775100401605997</v>
      </c>
      <c r="K2967" s="1">
        <v>14.056224899598</v>
      </c>
      <c r="L2967" s="1">
        <v>6.4257028112450003</v>
      </c>
      <c r="M2967" s="1">
        <v>6.0240963855420002</v>
      </c>
      <c r="N2967" s="1">
        <v>6.4257028112450003</v>
      </c>
      <c r="O2967" s="1">
        <v>2.409638554217</v>
      </c>
      <c r="P2967" s="1">
        <v>0.80321285140599996</v>
      </c>
      <c r="Q2967" s="1">
        <v>1.6064257028110001</v>
      </c>
      <c r="R2967" s="8">
        <v>181.12449799196801</v>
      </c>
    </row>
    <row r="2968" spans="4:18" x14ac:dyDescent="0.2">
      <c r="D2968" s="59"/>
      <c r="E2968" s="5" t="s">
        <v>126</v>
      </c>
      <c r="F2968" s="51" t="s">
        <v>623</v>
      </c>
      <c r="G2968" s="4">
        <v>279</v>
      </c>
      <c r="H2968" s="10">
        <v>45.519713261649002</v>
      </c>
      <c r="I2968" s="1">
        <v>55.197132616487004</v>
      </c>
      <c r="J2968" s="1">
        <v>50.537634408602003</v>
      </c>
      <c r="K2968" s="1">
        <v>13.620071684588</v>
      </c>
      <c r="L2968" s="1">
        <v>6.0931899641580003</v>
      </c>
      <c r="M2968" s="1">
        <v>4.659498207885</v>
      </c>
      <c r="N2968" s="1">
        <v>5.3763440860219998</v>
      </c>
      <c r="O2968" s="1">
        <v>2.5089605734770002</v>
      </c>
      <c r="P2968" s="1">
        <v>2.5089605734770002</v>
      </c>
      <c r="Q2968" s="1">
        <v>1.433691756272</v>
      </c>
      <c r="R2968" s="8">
        <v>187.45519713261601</v>
      </c>
    </row>
    <row r="2969" spans="4:18" ht="26" x14ac:dyDescent="0.2">
      <c r="D2969" s="59"/>
      <c r="E2969" s="5" t="s">
        <v>127</v>
      </c>
      <c r="F2969" s="51" t="s">
        <v>623</v>
      </c>
      <c r="G2969" s="4">
        <v>195</v>
      </c>
      <c r="H2969" s="10">
        <v>43.076923076923002</v>
      </c>
      <c r="I2969" s="1">
        <v>51.794871794872002</v>
      </c>
      <c r="J2969" s="1">
        <v>42.564102564103003</v>
      </c>
      <c r="K2969" s="1">
        <v>14.871794871795</v>
      </c>
      <c r="L2969" s="1">
        <v>8.7179487179489996</v>
      </c>
      <c r="M2969" s="1">
        <v>6.666666666667</v>
      </c>
      <c r="N2969" s="1">
        <v>5.1282051282049999</v>
      </c>
      <c r="O2969" s="1">
        <v>1.538461538462</v>
      </c>
      <c r="P2969" s="1">
        <v>1.538461538462</v>
      </c>
      <c r="Q2969" s="2" t="s">
        <v>160</v>
      </c>
      <c r="R2969" s="8">
        <v>175.897435897436</v>
      </c>
    </row>
    <row r="2970" spans="4:18" x14ac:dyDescent="0.2">
      <c r="D2970" s="59"/>
      <c r="E2970" s="5" t="s">
        <v>36</v>
      </c>
      <c r="F2970" s="51" t="s">
        <v>624</v>
      </c>
      <c r="G2970" s="4">
        <v>24</v>
      </c>
      <c r="H2970" s="10">
        <v>37.5</v>
      </c>
      <c r="I2970" s="1">
        <v>37.5</v>
      </c>
      <c r="J2970" s="1">
        <v>45.833333333333002</v>
      </c>
      <c r="K2970" s="1">
        <v>4.166666666667</v>
      </c>
      <c r="L2970" s="1">
        <v>8.333333333333</v>
      </c>
      <c r="M2970" s="2" t="s">
        <v>160</v>
      </c>
      <c r="N2970" s="1">
        <v>20.833333333333002</v>
      </c>
      <c r="O2970" s="1">
        <v>8.333333333333</v>
      </c>
      <c r="P2970" s="2" t="s">
        <v>160</v>
      </c>
      <c r="Q2970" s="2" t="s">
        <v>160</v>
      </c>
      <c r="R2970" s="8">
        <v>162.5</v>
      </c>
    </row>
    <row r="2971" spans="4:18" x14ac:dyDescent="0.2">
      <c r="D2971" s="59"/>
      <c r="E2971" s="5" t="s">
        <v>128</v>
      </c>
      <c r="F2971" s="51" t="s">
        <v>624</v>
      </c>
      <c r="G2971" s="4">
        <v>14</v>
      </c>
      <c r="H2971" s="10">
        <v>21.428571428571001</v>
      </c>
      <c r="I2971" s="1">
        <v>7.1428571428570002</v>
      </c>
      <c r="J2971" s="1">
        <v>28.571428571428999</v>
      </c>
      <c r="K2971" s="2" t="s">
        <v>160</v>
      </c>
      <c r="L2971" s="1">
        <v>7.1428571428570002</v>
      </c>
      <c r="M2971" s="1">
        <v>7.1428571428570002</v>
      </c>
      <c r="N2971" s="2" t="s">
        <v>160</v>
      </c>
      <c r="O2971" s="2" t="s">
        <v>160</v>
      </c>
      <c r="P2971" s="1">
        <v>50</v>
      </c>
      <c r="Q2971" s="2" t="s">
        <v>160</v>
      </c>
      <c r="R2971" s="8">
        <v>121.428571428571</v>
      </c>
    </row>
    <row r="2972" spans="4:18" x14ac:dyDescent="0.2">
      <c r="D2972" s="59"/>
      <c r="E2972" s="5" t="s">
        <v>23</v>
      </c>
      <c r="F2972" s="51" t="s">
        <v>624</v>
      </c>
      <c r="G2972" s="4">
        <v>4</v>
      </c>
      <c r="H2972" s="17" t="s">
        <v>160</v>
      </c>
      <c r="I2972" s="1">
        <v>50</v>
      </c>
      <c r="J2972" s="1">
        <v>25</v>
      </c>
      <c r="K2972" s="2" t="s">
        <v>160</v>
      </c>
      <c r="L2972" s="1">
        <v>25</v>
      </c>
      <c r="M2972" s="2" t="s">
        <v>160</v>
      </c>
      <c r="N2972" s="2" t="s">
        <v>160</v>
      </c>
      <c r="O2972" s="1">
        <v>25</v>
      </c>
      <c r="P2972" s="2" t="s">
        <v>160</v>
      </c>
      <c r="Q2972" s="2" t="s">
        <v>160</v>
      </c>
      <c r="R2972" s="8">
        <v>125</v>
      </c>
    </row>
    <row r="2973" spans="4:18" x14ac:dyDescent="0.2">
      <c r="D2973" s="58" t="s">
        <v>129</v>
      </c>
      <c r="E2973" s="7" t="s">
        <v>130</v>
      </c>
      <c r="F2973" s="50" t="s">
        <v>623</v>
      </c>
      <c r="G2973" s="6">
        <v>544</v>
      </c>
      <c r="H2973" s="14">
        <v>42.095588235294002</v>
      </c>
      <c r="I2973" s="3">
        <v>56.617647058823998</v>
      </c>
      <c r="J2973" s="3">
        <v>36.580882352941003</v>
      </c>
      <c r="K2973" s="3">
        <v>11.764705882353001</v>
      </c>
      <c r="L2973" s="3">
        <v>3.8602941176469998</v>
      </c>
      <c r="M2973" s="3">
        <v>4.227941176471</v>
      </c>
      <c r="N2973" s="3">
        <v>6.4338235294119999</v>
      </c>
      <c r="O2973" s="3">
        <v>1.102941176471</v>
      </c>
      <c r="P2973" s="3">
        <v>3.4926470588240002</v>
      </c>
      <c r="Q2973" s="3">
        <v>0.73529411764700003</v>
      </c>
      <c r="R2973" s="13">
        <v>166.91176470588201</v>
      </c>
    </row>
    <row r="2974" spans="4:18" x14ac:dyDescent="0.2">
      <c r="D2974" s="59"/>
      <c r="E2974" s="5" t="s">
        <v>131</v>
      </c>
      <c r="F2974" s="51" t="s">
        <v>623</v>
      </c>
      <c r="G2974" s="4">
        <v>411</v>
      </c>
      <c r="H2974" s="10">
        <v>41.362530413625002</v>
      </c>
      <c r="I2974" s="1">
        <v>44.525547445255</v>
      </c>
      <c r="J2974" s="1">
        <v>41.362530413625002</v>
      </c>
      <c r="K2974" s="1">
        <v>11.922141119220999</v>
      </c>
      <c r="L2974" s="1">
        <v>6.812652068127</v>
      </c>
      <c r="M2974" s="1">
        <v>4.6228710462290001</v>
      </c>
      <c r="N2974" s="1">
        <v>8.7591240875909993</v>
      </c>
      <c r="O2974" s="1">
        <v>2.6763990267639999</v>
      </c>
      <c r="P2974" s="1">
        <v>5.1094890510950002</v>
      </c>
      <c r="Q2974" s="1">
        <v>0.97323600973199997</v>
      </c>
      <c r="R2974" s="8">
        <v>168.12652068126499</v>
      </c>
    </row>
    <row r="2975" spans="4:18" x14ac:dyDescent="0.2">
      <c r="D2975" s="59"/>
      <c r="E2975" s="5" t="s">
        <v>132</v>
      </c>
      <c r="F2975" s="51" t="s">
        <v>623</v>
      </c>
      <c r="G2975" s="4">
        <v>65</v>
      </c>
      <c r="H2975" s="10">
        <v>38.461538461537998</v>
      </c>
      <c r="I2975" s="1">
        <v>43.076923076923002</v>
      </c>
      <c r="J2975" s="1">
        <v>46.153846153845997</v>
      </c>
      <c r="K2975" s="1">
        <v>15.384615384615</v>
      </c>
      <c r="L2975" s="1">
        <v>7.6923076923079998</v>
      </c>
      <c r="M2975" s="1">
        <v>6.1538461538459996</v>
      </c>
      <c r="N2975" s="1">
        <v>10.769230769230999</v>
      </c>
      <c r="O2975" s="2" t="s">
        <v>160</v>
      </c>
      <c r="P2975" s="1">
        <v>6.1538461538459996</v>
      </c>
      <c r="Q2975" s="2" t="s">
        <v>160</v>
      </c>
      <c r="R2975" s="8">
        <v>173.84615384615401</v>
      </c>
    </row>
    <row r="2976" spans="4:18" x14ac:dyDescent="0.2">
      <c r="D2976" s="59"/>
      <c r="E2976" s="5" t="s">
        <v>133</v>
      </c>
      <c r="F2976" s="51" t="s">
        <v>624</v>
      </c>
      <c r="G2976" s="4">
        <v>21</v>
      </c>
      <c r="H2976" s="10">
        <v>23.809523809523998</v>
      </c>
      <c r="I2976" s="1">
        <v>38.095238095238003</v>
      </c>
      <c r="J2976" s="1">
        <v>42.857142857143003</v>
      </c>
      <c r="K2976" s="2" t="s">
        <v>160</v>
      </c>
      <c r="L2976" s="1">
        <v>4.7619047619049999</v>
      </c>
      <c r="M2976" s="2" t="s">
        <v>160</v>
      </c>
      <c r="N2976" s="1">
        <v>23.809523809523998</v>
      </c>
      <c r="O2976" s="2" t="s">
        <v>160</v>
      </c>
      <c r="P2976" s="2" t="s">
        <v>160</v>
      </c>
      <c r="Q2976" s="1">
        <v>4.7619047619049999</v>
      </c>
      <c r="R2976" s="8">
        <v>138.09523809523799</v>
      </c>
    </row>
    <row r="2977" spans="4:18" x14ac:dyDescent="0.2">
      <c r="D2977" s="59"/>
      <c r="E2977" s="5" t="s">
        <v>23</v>
      </c>
      <c r="F2977" s="51" t="s">
        <v>624</v>
      </c>
      <c r="G2977" s="4">
        <v>2</v>
      </c>
      <c r="H2977" s="17" t="s">
        <v>160</v>
      </c>
      <c r="I2977" s="2" t="s">
        <v>160</v>
      </c>
      <c r="J2977" s="2" t="s">
        <v>160</v>
      </c>
      <c r="K2977" s="2" t="s">
        <v>160</v>
      </c>
      <c r="L2977" s="2" t="s">
        <v>160</v>
      </c>
      <c r="M2977" s="2" t="s">
        <v>160</v>
      </c>
      <c r="N2977" s="1">
        <v>50</v>
      </c>
      <c r="O2977" s="2" t="s">
        <v>160</v>
      </c>
      <c r="P2977" s="2" t="s">
        <v>160</v>
      </c>
      <c r="Q2977" s="1">
        <v>50</v>
      </c>
      <c r="R2977" s="8">
        <v>100</v>
      </c>
    </row>
    <row r="2978" spans="4:18" x14ac:dyDescent="0.2">
      <c r="D2978" s="59"/>
      <c r="E2978" s="5" t="s">
        <v>134</v>
      </c>
      <c r="F2978" s="51" t="s">
        <v>623</v>
      </c>
      <c r="G2978" s="4">
        <v>955</v>
      </c>
      <c r="H2978" s="10">
        <v>41.780104712041997</v>
      </c>
      <c r="I2978" s="1">
        <v>51.413612565445</v>
      </c>
      <c r="J2978" s="1">
        <v>38.638743455497</v>
      </c>
      <c r="K2978" s="1">
        <v>11.832460732984</v>
      </c>
      <c r="L2978" s="1">
        <v>5.1308900523560004</v>
      </c>
      <c r="M2978" s="1">
        <v>4.3979057591619997</v>
      </c>
      <c r="N2978" s="1">
        <v>7.4345549738220003</v>
      </c>
      <c r="O2978" s="1">
        <v>1.7801047120419999</v>
      </c>
      <c r="P2978" s="1">
        <v>4.1884816753929996</v>
      </c>
      <c r="Q2978" s="1">
        <v>0.83769633507899999</v>
      </c>
      <c r="R2978" s="8">
        <v>167.434554973822</v>
      </c>
    </row>
    <row r="2979" spans="4:18" x14ac:dyDescent="0.2">
      <c r="D2979" s="59"/>
      <c r="E2979" s="5" t="s">
        <v>135</v>
      </c>
      <c r="F2979" s="51" t="s">
        <v>623</v>
      </c>
      <c r="G2979" s="4">
        <v>86</v>
      </c>
      <c r="H2979" s="10">
        <v>34.883720930232997</v>
      </c>
      <c r="I2979" s="1">
        <v>41.860465116279002</v>
      </c>
      <c r="J2979" s="1">
        <v>45.348837209301998</v>
      </c>
      <c r="K2979" s="1">
        <v>11.627906976744001</v>
      </c>
      <c r="L2979" s="1">
        <v>6.9767441860470001</v>
      </c>
      <c r="M2979" s="1">
        <v>4.6511627906979998</v>
      </c>
      <c r="N2979" s="1">
        <v>13.953488372093</v>
      </c>
      <c r="O2979" s="2" t="s">
        <v>160</v>
      </c>
      <c r="P2979" s="1">
        <v>4.6511627906979998</v>
      </c>
      <c r="Q2979" s="1">
        <v>1.1627906976739999</v>
      </c>
      <c r="R2979" s="8">
        <v>165.11627906976699</v>
      </c>
    </row>
    <row r="2980" spans="4:18" x14ac:dyDescent="0.2">
      <c r="D2980" s="58" t="s">
        <v>136</v>
      </c>
      <c r="E2980" s="7" t="s">
        <v>137</v>
      </c>
      <c r="F2980" s="50" t="s">
        <v>623</v>
      </c>
      <c r="G2980" s="6">
        <v>421</v>
      </c>
      <c r="H2980" s="14">
        <v>42.992874109264001</v>
      </c>
      <c r="I2980" s="3">
        <v>46.080760095012003</v>
      </c>
      <c r="J2980" s="3">
        <v>40.617577197149998</v>
      </c>
      <c r="K2980" s="3">
        <v>12.351543942993001</v>
      </c>
      <c r="L2980" s="3">
        <v>5.9382422802850003</v>
      </c>
      <c r="M2980" s="3">
        <v>4.2755344418050001</v>
      </c>
      <c r="N2980" s="3">
        <v>8.7885985748220001</v>
      </c>
      <c r="O2980" s="3">
        <v>1.66270783848</v>
      </c>
      <c r="P2980" s="3">
        <v>2.6128266033249998</v>
      </c>
      <c r="Q2980" s="3">
        <v>0.475059382423</v>
      </c>
      <c r="R2980" s="13">
        <v>165.79572446555801</v>
      </c>
    </row>
    <row r="2981" spans="4:18" x14ac:dyDescent="0.2">
      <c r="D2981" s="59"/>
      <c r="E2981" s="5" t="s">
        <v>138</v>
      </c>
      <c r="F2981" s="51" t="s">
        <v>623</v>
      </c>
      <c r="G2981" s="4">
        <v>362</v>
      </c>
      <c r="H2981" s="10">
        <v>39.502762430939001</v>
      </c>
      <c r="I2981" s="1">
        <v>54.143646408839999</v>
      </c>
      <c r="J2981" s="1">
        <v>33.701657458564</v>
      </c>
      <c r="K2981" s="1">
        <v>12.154696132597</v>
      </c>
      <c r="L2981" s="1">
        <v>4.1436464088399996</v>
      </c>
      <c r="M2981" s="1">
        <v>3.0386740331489999</v>
      </c>
      <c r="N2981" s="1">
        <v>8.2872928176799991</v>
      </c>
      <c r="O2981" s="1">
        <v>1.933701657459</v>
      </c>
      <c r="P2981" s="1">
        <v>6.0773480662979997</v>
      </c>
      <c r="Q2981" s="1">
        <v>1.1049723756909999</v>
      </c>
      <c r="R2981" s="8">
        <v>164.08839779005501</v>
      </c>
    </row>
    <row r="2982" spans="4:18" x14ac:dyDescent="0.2">
      <c r="D2982" s="59"/>
      <c r="E2982" s="5" t="s">
        <v>139</v>
      </c>
      <c r="F2982" s="51" t="s">
        <v>623</v>
      </c>
      <c r="G2982" s="4">
        <v>175</v>
      </c>
      <c r="H2982" s="10">
        <v>44.571428571429003</v>
      </c>
      <c r="I2982" s="1">
        <v>54.857142857143003</v>
      </c>
      <c r="J2982" s="1">
        <v>48</v>
      </c>
      <c r="K2982" s="1">
        <v>12</v>
      </c>
      <c r="L2982" s="1">
        <v>6.8571428571429998</v>
      </c>
      <c r="M2982" s="1">
        <v>8</v>
      </c>
      <c r="N2982" s="1">
        <v>5.1428571428570002</v>
      </c>
      <c r="O2982" s="1">
        <v>1.714285714286</v>
      </c>
      <c r="P2982" s="1">
        <v>2.285714285714</v>
      </c>
      <c r="Q2982" s="1">
        <v>1.142857142857</v>
      </c>
      <c r="R2982" s="8">
        <v>184.57142857142901</v>
      </c>
    </row>
    <row r="2983" spans="4:18" x14ac:dyDescent="0.2">
      <c r="D2983" s="59"/>
      <c r="E2983" s="5" t="s">
        <v>128</v>
      </c>
      <c r="F2983" s="51" t="s">
        <v>623</v>
      </c>
      <c r="G2983" s="4">
        <v>60</v>
      </c>
      <c r="H2983" s="10">
        <v>28.333333333333002</v>
      </c>
      <c r="I2983" s="1">
        <v>43.333333333333002</v>
      </c>
      <c r="J2983" s="1">
        <v>43.333333333333002</v>
      </c>
      <c r="K2983" s="1">
        <v>8.333333333333</v>
      </c>
      <c r="L2983" s="1">
        <v>5</v>
      </c>
      <c r="M2983" s="1">
        <v>3.333333333333</v>
      </c>
      <c r="N2983" s="1">
        <v>10</v>
      </c>
      <c r="O2983" s="2" t="s">
        <v>160</v>
      </c>
      <c r="P2983" s="1">
        <v>10</v>
      </c>
      <c r="Q2983" s="1">
        <v>1.666666666667</v>
      </c>
      <c r="R2983" s="8">
        <v>153.333333333333</v>
      </c>
    </row>
    <row r="2984" spans="4:18" x14ac:dyDescent="0.2">
      <c r="D2984" s="59"/>
      <c r="E2984" s="5" t="s">
        <v>23</v>
      </c>
      <c r="F2984" s="51" t="s">
        <v>624</v>
      </c>
      <c r="G2984" s="4">
        <v>25</v>
      </c>
      <c r="H2984" s="10">
        <v>40</v>
      </c>
      <c r="I2984" s="1">
        <v>60</v>
      </c>
      <c r="J2984" s="1">
        <v>20</v>
      </c>
      <c r="K2984" s="1">
        <v>4</v>
      </c>
      <c r="L2984" s="2" t="s">
        <v>160</v>
      </c>
      <c r="M2984" s="1">
        <v>4</v>
      </c>
      <c r="N2984" s="1">
        <v>8</v>
      </c>
      <c r="O2984" s="2" t="s">
        <v>160</v>
      </c>
      <c r="P2984" s="1">
        <v>4</v>
      </c>
      <c r="Q2984" s="1">
        <v>4</v>
      </c>
      <c r="R2984" s="8">
        <v>144</v>
      </c>
    </row>
    <row r="2985" spans="4:18" ht="26" x14ac:dyDescent="0.2">
      <c r="D2985" s="58" t="s">
        <v>140</v>
      </c>
      <c r="E2985" s="7" t="s">
        <v>141</v>
      </c>
      <c r="F2985" s="50" t="s">
        <v>624</v>
      </c>
      <c r="G2985" s="6">
        <v>12</v>
      </c>
      <c r="H2985" s="14">
        <v>58.333333333333002</v>
      </c>
      <c r="I2985" s="3">
        <v>91.666666666666998</v>
      </c>
      <c r="J2985" s="3">
        <v>33.333333333333002</v>
      </c>
      <c r="K2985" s="3">
        <v>8.333333333333</v>
      </c>
      <c r="L2985" s="9" t="s">
        <v>160</v>
      </c>
      <c r="M2985" s="9" t="s">
        <v>160</v>
      </c>
      <c r="N2985" s="9" t="s">
        <v>160</v>
      </c>
      <c r="O2985" s="9" t="s">
        <v>160</v>
      </c>
      <c r="P2985" s="9" t="s">
        <v>160</v>
      </c>
      <c r="Q2985" s="9" t="s">
        <v>160</v>
      </c>
      <c r="R2985" s="13">
        <v>191.666666666667</v>
      </c>
    </row>
    <row r="2986" spans="4:18" ht="26" x14ac:dyDescent="0.2">
      <c r="D2986" s="59"/>
      <c r="E2986" s="5" t="s">
        <v>142</v>
      </c>
      <c r="F2986" s="51" t="s">
        <v>623</v>
      </c>
      <c r="G2986" s="4">
        <v>87</v>
      </c>
      <c r="H2986" s="10">
        <v>51.724137931034001</v>
      </c>
      <c r="I2986" s="1">
        <v>55.172413793102997</v>
      </c>
      <c r="J2986" s="1">
        <v>34.482758620689999</v>
      </c>
      <c r="K2986" s="1">
        <v>12.64367816092</v>
      </c>
      <c r="L2986" s="1">
        <v>9.1954022988510005</v>
      </c>
      <c r="M2986" s="1">
        <v>5.7471264367819996</v>
      </c>
      <c r="N2986" s="1">
        <v>3.4482758620689999</v>
      </c>
      <c r="O2986" s="2" t="s">
        <v>160</v>
      </c>
      <c r="P2986" s="1">
        <v>4.5977011494250002</v>
      </c>
      <c r="Q2986" s="1">
        <v>1.149425287356</v>
      </c>
      <c r="R2986" s="8">
        <v>178.16091954023</v>
      </c>
    </row>
    <row r="2987" spans="4:18" ht="26" x14ac:dyDescent="0.2">
      <c r="D2987" s="59"/>
      <c r="E2987" s="5" t="s">
        <v>143</v>
      </c>
      <c r="F2987" s="51" t="s">
        <v>623</v>
      </c>
      <c r="G2987" s="4">
        <v>67</v>
      </c>
      <c r="H2987" s="10">
        <v>40.298507462686999</v>
      </c>
      <c r="I2987" s="1">
        <v>61.194029850745999</v>
      </c>
      <c r="J2987" s="1">
        <v>29.850746268657002</v>
      </c>
      <c r="K2987" s="1">
        <v>10.447761194030001</v>
      </c>
      <c r="L2987" s="1">
        <v>4.477611940299</v>
      </c>
      <c r="M2987" s="2" t="s">
        <v>160</v>
      </c>
      <c r="N2987" s="1">
        <v>5.9701492537309999</v>
      </c>
      <c r="O2987" s="2" t="s">
        <v>160</v>
      </c>
      <c r="P2987" s="1">
        <v>4.477611940299</v>
      </c>
      <c r="Q2987" s="2" t="s">
        <v>160</v>
      </c>
      <c r="R2987" s="8">
        <v>156.716417910448</v>
      </c>
    </row>
    <row r="2988" spans="4:18" ht="26" x14ac:dyDescent="0.2">
      <c r="D2988" s="59"/>
      <c r="E2988" s="5" t="s">
        <v>144</v>
      </c>
      <c r="F2988" s="51" t="s">
        <v>623</v>
      </c>
      <c r="G2988" s="4">
        <v>78</v>
      </c>
      <c r="H2988" s="10">
        <v>38.461538461537998</v>
      </c>
      <c r="I2988" s="1">
        <v>70.512820512820994</v>
      </c>
      <c r="J2988" s="1">
        <v>32.051282051282001</v>
      </c>
      <c r="K2988" s="1">
        <v>7.6923076923079998</v>
      </c>
      <c r="L2988" s="1">
        <v>7.6923076923079998</v>
      </c>
      <c r="M2988" s="1">
        <v>3.8461538461539999</v>
      </c>
      <c r="N2988" s="1">
        <v>2.564102564103</v>
      </c>
      <c r="O2988" s="1">
        <v>2.564102564103</v>
      </c>
      <c r="P2988" s="1">
        <v>2.564102564103</v>
      </c>
      <c r="Q2988" s="1">
        <v>1.2820512820509999</v>
      </c>
      <c r="R2988" s="8">
        <v>169.230769230769</v>
      </c>
    </row>
    <row r="2989" spans="4:18" ht="26" x14ac:dyDescent="0.2">
      <c r="D2989" s="59"/>
      <c r="E2989" s="5" t="s">
        <v>145</v>
      </c>
      <c r="F2989" s="51" t="s">
        <v>623</v>
      </c>
      <c r="G2989" s="4">
        <v>735</v>
      </c>
      <c r="H2989" s="10">
        <v>45.306122448979998</v>
      </c>
      <c r="I2989" s="1">
        <v>53.877551020407999</v>
      </c>
      <c r="J2989" s="1">
        <v>40.680272108844001</v>
      </c>
      <c r="K2989" s="1">
        <v>11.972789115646</v>
      </c>
      <c r="L2989" s="1">
        <v>5.7142857142860004</v>
      </c>
      <c r="M2989" s="1">
        <v>4.4897959183670002</v>
      </c>
      <c r="N2989" s="1">
        <v>6.8027210884349998</v>
      </c>
      <c r="O2989" s="1">
        <v>1.360544217687</v>
      </c>
      <c r="P2989" s="1">
        <v>2.4489795918369999</v>
      </c>
      <c r="Q2989" s="1">
        <v>0.54421768707499996</v>
      </c>
      <c r="R2989" s="8">
        <v>173.19727891156501</v>
      </c>
    </row>
    <row r="2990" spans="4:18" ht="26" x14ac:dyDescent="0.2">
      <c r="D2990" s="59"/>
      <c r="E2990" s="5" t="s">
        <v>146</v>
      </c>
      <c r="F2990" s="51" t="s">
        <v>623</v>
      </c>
      <c r="G2990" s="4">
        <v>751</v>
      </c>
      <c r="H2990" s="10">
        <v>44.340878828229002</v>
      </c>
      <c r="I2990" s="1">
        <v>54.327563249001003</v>
      </c>
      <c r="J2990" s="1">
        <v>40.878828229028002</v>
      </c>
      <c r="K2990" s="1">
        <v>12.649800266312001</v>
      </c>
      <c r="L2990" s="1">
        <v>6.1251664447399996</v>
      </c>
      <c r="M2990" s="1">
        <v>3.9946737683090001</v>
      </c>
      <c r="N2990" s="1">
        <v>6.3914780292940003</v>
      </c>
      <c r="O2990" s="1">
        <v>1.464713715047</v>
      </c>
      <c r="P2990" s="1">
        <v>3.0625832223699998</v>
      </c>
      <c r="Q2990" s="1">
        <v>0.66577896138500003</v>
      </c>
      <c r="R2990" s="8">
        <v>173.901464713715</v>
      </c>
    </row>
    <row r="2991" spans="4:18" ht="26" x14ac:dyDescent="0.2">
      <c r="D2991" s="59"/>
      <c r="E2991" s="5" t="s">
        <v>147</v>
      </c>
      <c r="F2991" s="51" t="s">
        <v>623</v>
      </c>
      <c r="G2991" s="4">
        <v>587</v>
      </c>
      <c r="H2991" s="10">
        <v>45.485519591140999</v>
      </c>
      <c r="I2991" s="1">
        <v>52.810902896081998</v>
      </c>
      <c r="J2991" s="1">
        <v>42.078364565587997</v>
      </c>
      <c r="K2991" s="1">
        <v>13.287904599659001</v>
      </c>
      <c r="L2991" s="1">
        <v>6.132879045997</v>
      </c>
      <c r="M2991" s="1">
        <v>3.577512776831</v>
      </c>
      <c r="N2991" s="1">
        <v>7.6660988074959997</v>
      </c>
      <c r="O2991" s="1">
        <v>1.533219761499</v>
      </c>
      <c r="P2991" s="1">
        <v>2.5553662691649999</v>
      </c>
      <c r="Q2991" s="1">
        <v>0.68143100511099997</v>
      </c>
      <c r="R2991" s="8">
        <v>175.809199318569</v>
      </c>
    </row>
    <row r="2992" spans="4:18" x14ac:dyDescent="0.2">
      <c r="D2992" s="59"/>
      <c r="E2992" s="5" t="s">
        <v>148</v>
      </c>
      <c r="F2992" s="51" t="s">
        <v>623</v>
      </c>
      <c r="G2992" s="4">
        <v>187</v>
      </c>
      <c r="H2992" s="10">
        <v>47.593582887700997</v>
      </c>
      <c r="I2992" s="1">
        <v>57.754010695186999</v>
      </c>
      <c r="J2992" s="1">
        <v>41.176470588234999</v>
      </c>
      <c r="K2992" s="1">
        <v>13.903743315508001</v>
      </c>
      <c r="L2992" s="1">
        <v>5.3475935828879999</v>
      </c>
      <c r="M2992" s="1">
        <v>3.7433155080209999</v>
      </c>
      <c r="N2992" s="1">
        <v>5.8823529411760003</v>
      </c>
      <c r="O2992" s="1">
        <v>1.069518716578</v>
      </c>
      <c r="P2992" s="1">
        <v>2.1390374331549999</v>
      </c>
      <c r="Q2992" s="2" t="s">
        <v>160</v>
      </c>
      <c r="R2992" s="8">
        <v>178.60962566844901</v>
      </c>
    </row>
    <row r="2993" spans="2:22" ht="26" x14ac:dyDescent="0.2">
      <c r="D2993" s="59"/>
      <c r="E2993" s="5" t="s">
        <v>149</v>
      </c>
      <c r="F2993" s="51" t="s">
        <v>623</v>
      </c>
      <c r="G2993" s="4">
        <v>75</v>
      </c>
      <c r="H2993" s="10">
        <v>42.666666666666998</v>
      </c>
      <c r="I2993" s="1">
        <v>40</v>
      </c>
      <c r="J2993" s="1">
        <v>44</v>
      </c>
      <c r="K2993" s="1">
        <v>21.333333333333002</v>
      </c>
      <c r="L2993" s="1">
        <v>13.333333333333</v>
      </c>
      <c r="M2993" s="1">
        <v>10.666666666667</v>
      </c>
      <c r="N2993" s="1">
        <v>12</v>
      </c>
      <c r="O2993" s="1">
        <v>4</v>
      </c>
      <c r="P2993" s="1">
        <v>2.666666666667</v>
      </c>
      <c r="Q2993" s="2" t="s">
        <v>160</v>
      </c>
      <c r="R2993" s="8">
        <v>190.666666666667</v>
      </c>
    </row>
    <row r="2994" spans="2:22" ht="26" x14ac:dyDescent="0.2">
      <c r="D2994" s="59"/>
      <c r="E2994" s="5" t="s">
        <v>150</v>
      </c>
      <c r="F2994" s="51" t="s">
        <v>623</v>
      </c>
      <c r="G2994" s="4">
        <v>66</v>
      </c>
      <c r="H2994" s="10">
        <v>39.393939393939</v>
      </c>
      <c r="I2994" s="1">
        <v>42.424242424242003</v>
      </c>
      <c r="J2994" s="1">
        <v>34.848484848485</v>
      </c>
      <c r="K2994" s="1">
        <v>16.666666666666998</v>
      </c>
      <c r="L2994" s="1">
        <v>10.606060606061</v>
      </c>
      <c r="M2994" s="1">
        <v>10.606060606061</v>
      </c>
      <c r="N2994" s="1">
        <v>9.0909090909089993</v>
      </c>
      <c r="O2994" s="1">
        <v>1.5151515151520001</v>
      </c>
      <c r="P2994" s="1">
        <v>6.0606060606060002</v>
      </c>
      <c r="Q2994" s="2" t="s">
        <v>160</v>
      </c>
      <c r="R2994" s="8">
        <v>171.21212121212099</v>
      </c>
    </row>
    <row r="2995" spans="2:22" ht="26" x14ac:dyDescent="0.2">
      <c r="D2995" s="59"/>
      <c r="E2995" s="5" t="s">
        <v>151</v>
      </c>
      <c r="F2995" s="51" t="s">
        <v>624</v>
      </c>
      <c r="G2995" s="4">
        <v>12</v>
      </c>
      <c r="H2995" s="10">
        <v>8.333333333333</v>
      </c>
      <c r="I2995" s="1">
        <v>41.666666666666998</v>
      </c>
      <c r="J2995" s="1">
        <v>58.333333333333002</v>
      </c>
      <c r="K2995" s="1">
        <v>33.333333333333002</v>
      </c>
      <c r="L2995" s="1">
        <v>16.666666666666998</v>
      </c>
      <c r="M2995" s="1">
        <v>16.666666666666998</v>
      </c>
      <c r="N2995" s="2" t="s">
        <v>160</v>
      </c>
      <c r="O2995" s="1">
        <v>8.333333333333</v>
      </c>
      <c r="P2995" s="2" t="s">
        <v>160</v>
      </c>
      <c r="Q2995" s="2" t="s">
        <v>160</v>
      </c>
      <c r="R2995" s="8">
        <v>183.333333333333</v>
      </c>
    </row>
    <row r="2996" spans="2:22" ht="26" x14ac:dyDescent="0.2">
      <c r="D2996" s="59"/>
      <c r="E2996" s="5" t="s">
        <v>152</v>
      </c>
      <c r="F2996" s="51" t="s">
        <v>623</v>
      </c>
      <c r="G2996" s="4">
        <v>443</v>
      </c>
      <c r="H2996" s="10">
        <v>46.952595936794999</v>
      </c>
      <c r="I2996" s="1">
        <v>60.270880361174001</v>
      </c>
      <c r="J2996" s="1">
        <v>42.437923250563998</v>
      </c>
      <c r="K2996" s="1">
        <v>14.672686230248001</v>
      </c>
      <c r="L2996" s="1">
        <v>8.1264108352139992</v>
      </c>
      <c r="M2996" s="1">
        <v>5.8690744920990001</v>
      </c>
      <c r="N2996" s="1">
        <v>4.51467268623</v>
      </c>
      <c r="O2996" s="1">
        <v>1.5801354401809999</v>
      </c>
      <c r="P2996" s="1">
        <v>1.5801354401809999</v>
      </c>
      <c r="Q2996" s="1">
        <v>0.90293453724600004</v>
      </c>
      <c r="R2996" s="8">
        <v>186.907449209932</v>
      </c>
    </row>
    <row r="2997" spans="2:22" x14ac:dyDescent="0.2">
      <c r="D2997" s="59"/>
      <c r="E2997" s="5" t="s">
        <v>153</v>
      </c>
      <c r="F2997" s="51" t="s">
        <v>623</v>
      </c>
      <c r="G2997" s="4">
        <v>80</v>
      </c>
      <c r="H2997" s="10">
        <v>46.25</v>
      </c>
      <c r="I2997" s="1">
        <v>65</v>
      </c>
      <c r="J2997" s="1">
        <v>46.25</v>
      </c>
      <c r="K2997" s="1">
        <v>8.75</v>
      </c>
      <c r="L2997" s="1">
        <v>15</v>
      </c>
      <c r="M2997" s="1">
        <v>6.25</v>
      </c>
      <c r="N2997" s="1">
        <v>2.5</v>
      </c>
      <c r="O2997" s="1">
        <v>5</v>
      </c>
      <c r="P2997" s="1">
        <v>2.5</v>
      </c>
      <c r="Q2997" s="2" t="s">
        <v>160</v>
      </c>
      <c r="R2997" s="8">
        <v>197.5</v>
      </c>
    </row>
    <row r="2998" spans="2:22" ht="26" x14ac:dyDescent="0.2">
      <c r="D2998" s="59"/>
      <c r="E2998" s="5" t="s">
        <v>154</v>
      </c>
      <c r="F2998" s="51" t="s">
        <v>623</v>
      </c>
      <c r="G2998" s="4">
        <v>123</v>
      </c>
      <c r="H2998" s="10">
        <v>27.642276422763999</v>
      </c>
      <c r="I2998" s="1">
        <v>37.398373983740001</v>
      </c>
      <c r="J2998" s="1">
        <v>30.081300813007999</v>
      </c>
      <c r="K2998" s="1">
        <v>8.130081300813</v>
      </c>
      <c r="L2998" s="1">
        <v>4.065040650407</v>
      </c>
      <c r="M2998" s="1">
        <v>4.065040650407</v>
      </c>
      <c r="N2998" s="1">
        <v>15.447154471545</v>
      </c>
      <c r="O2998" s="1">
        <v>2.4390243902440001</v>
      </c>
      <c r="P2998" s="1">
        <v>7.3170731707319998</v>
      </c>
      <c r="Q2998" s="1">
        <v>2.4390243902440001</v>
      </c>
      <c r="R2998" s="8">
        <v>139.02439024390199</v>
      </c>
    </row>
    <row r="2999" spans="2:22" x14ac:dyDescent="0.2">
      <c r="D2999" s="59"/>
      <c r="E2999" s="5" t="s">
        <v>23</v>
      </c>
      <c r="F2999" s="51" t="s">
        <v>624</v>
      </c>
      <c r="G2999" s="4">
        <v>10</v>
      </c>
      <c r="H2999" s="10">
        <v>20</v>
      </c>
      <c r="I2999" s="1">
        <v>40</v>
      </c>
      <c r="J2999" s="1">
        <v>30</v>
      </c>
      <c r="K2999" s="2" t="s">
        <v>160</v>
      </c>
      <c r="L2999" s="2" t="s">
        <v>160</v>
      </c>
      <c r="M2999" s="1">
        <v>10</v>
      </c>
      <c r="N2999" s="1">
        <v>10</v>
      </c>
      <c r="O2999" s="2" t="s">
        <v>160</v>
      </c>
      <c r="P2999" s="1">
        <v>20</v>
      </c>
      <c r="Q2999" s="2" t="s">
        <v>160</v>
      </c>
      <c r="R2999" s="8">
        <v>130</v>
      </c>
    </row>
    <row r="3000" spans="2:22" ht="26" x14ac:dyDescent="0.2">
      <c r="D3000" s="59"/>
      <c r="E3000" s="5" t="s">
        <v>155</v>
      </c>
      <c r="F3000" s="51" t="s">
        <v>623</v>
      </c>
      <c r="G3000" s="4">
        <v>910</v>
      </c>
      <c r="H3000" s="10">
        <v>43.186813186812998</v>
      </c>
      <c r="I3000" s="1">
        <v>52.417582417581997</v>
      </c>
      <c r="J3000" s="1">
        <v>40.439560439559997</v>
      </c>
      <c r="K3000" s="1">
        <v>12.417582417582</v>
      </c>
      <c r="L3000" s="1">
        <v>5.4945054945049998</v>
      </c>
      <c r="M3000" s="1">
        <v>4.3956043956039998</v>
      </c>
      <c r="N3000" s="1">
        <v>7.032967032967</v>
      </c>
      <c r="O3000" s="1">
        <v>1.538461538462</v>
      </c>
      <c r="P3000" s="1">
        <v>3.6263736263739998</v>
      </c>
      <c r="Q3000" s="1">
        <v>0.76923076923099998</v>
      </c>
      <c r="R3000" s="8">
        <v>171.318681318681</v>
      </c>
    </row>
    <row r="3001" spans="2:22" ht="26" x14ac:dyDescent="0.2">
      <c r="D3001" s="59"/>
      <c r="E3001" s="5" t="s">
        <v>156</v>
      </c>
      <c r="F3001" s="51" t="s">
        <v>623</v>
      </c>
      <c r="G3001" s="4">
        <v>98</v>
      </c>
      <c r="H3001" s="10">
        <v>52.040816326531001</v>
      </c>
      <c r="I3001" s="1">
        <v>59.183673469387998</v>
      </c>
      <c r="J3001" s="1">
        <v>34.693877551020002</v>
      </c>
      <c r="K3001" s="1">
        <v>12.244897959184</v>
      </c>
      <c r="L3001" s="1">
        <v>8.1632653061219997</v>
      </c>
      <c r="M3001" s="1">
        <v>5.1020408163270003</v>
      </c>
      <c r="N3001" s="1">
        <v>3.0612244897959999</v>
      </c>
      <c r="O3001" s="2" t="s">
        <v>160</v>
      </c>
      <c r="P3001" s="1">
        <v>4.0816326530609999</v>
      </c>
      <c r="Q3001" s="1">
        <v>1.0204081632649999</v>
      </c>
      <c r="R3001" s="8">
        <v>179.591836734694</v>
      </c>
    </row>
    <row r="3002" spans="2:22" ht="26" x14ac:dyDescent="0.2">
      <c r="D3002" s="59"/>
      <c r="E3002" s="5" t="s">
        <v>157</v>
      </c>
      <c r="F3002" s="51" t="s">
        <v>623</v>
      </c>
      <c r="G3002" s="4">
        <v>134</v>
      </c>
      <c r="H3002" s="10">
        <v>39.552238805969999</v>
      </c>
      <c r="I3002" s="1">
        <v>65.671641791045005</v>
      </c>
      <c r="J3002" s="1">
        <v>28.358208955224001</v>
      </c>
      <c r="K3002" s="1">
        <v>9.7014925373129994</v>
      </c>
      <c r="L3002" s="1">
        <v>6.7164179104480004</v>
      </c>
      <c r="M3002" s="1">
        <v>2.238805970149</v>
      </c>
      <c r="N3002" s="1">
        <v>4.477611940299</v>
      </c>
      <c r="O3002" s="1">
        <v>1.492537313433</v>
      </c>
      <c r="P3002" s="1">
        <v>3.731343283582</v>
      </c>
      <c r="Q3002" s="1">
        <v>0.74626865671599996</v>
      </c>
      <c r="R3002" s="8">
        <v>162.686567164179</v>
      </c>
    </row>
    <row r="3003" spans="2:22" ht="26" x14ac:dyDescent="0.2">
      <c r="D3003" s="59"/>
      <c r="E3003" s="5" t="s">
        <v>158</v>
      </c>
      <c r="F3003" s="51" t="s">
        <v>623</v>
      </c>
      <c r="G3003" s="4">
        <v>812</v>
      </c>
      <c r="H3003" s="10">
        <v>43.472906403941003</v>
      </c>
      <c r="I3003" s="1">
        <v>53.817733990148</v>
      </c>
      <c r="J3003" s="1">
        <v>40.886699507388997</v>
      </c>
      <c r="K3003" s="1">
        <v>12.43842364532</v>
      </c>
      <c r="L3003" s="1">
        <v>5.7881773399009999</v>
      </c>
      <c r="M3003" s="1">
        <v>3.8177339901480001</v>
      </c>
      <c r="N3003" s="1">
        <v>6.6502463054190004</v>
      </c>
      <c r="O3003" s="1">
        <v>1.600985221675</v>
      </c>
      <c r="P3003" s="1">
        <v>2.9556650246310001</v>
      </c>
      <c r="Q3003" s="1">
        <v>0.86206896551699996</v>
      </c>
      <c r="R3003" s="8">
        <v>172.290640394089</v>
      </c>
    </row>
    <row r="3004" spans="2:22" ht="26" x14ac:dyDescent="0.2">
      <c r="D3004" s="60"/>
      <c r="E3004" s="30" t="s">
        <v>159</v>
      </c>
      <c r="F3004" s="52" t="s">
        <v>623</v>
      </c>
      <c r="G3004" s="21">
        <v>136</v>
      </c>
      <c r="H3004" s="36">
        <v>38.235294117647001</v>
      </c>
      <c r="I3004" s="18">
        <v>41.176470588234999</v>
      </c>
      <c r="J3004" s="18">
        <v>40.441176470587997</v>
      </c>
      <c r="K3004" s="18">
        <v>19.852941176470999</v>
      </c>
      <c r="L3004" s="18">
        <v>11.029411764705999</v>
      </c>
      <c r="M3004" s="18">
        <v>9.5588235294120008</v>
      </c>
      <c r="N3004" s="18">
        <v>10.294117647059</v>
      </c>
      <c r="O3004" s="18">
        <v>2.9411764705880001</v>
      </c>
      <c r="P3004" s="18">
        <v>4.4117647058819998</v>
      </c>
      <c r="Q3004" s="37" t="s">
        <v>160</v>
      </c>
      <c r="R3004" s="35">
        <v>177.941176470588</v>
      </c>
    </row>
    <row r="3005" spans="2:22" x14ac:dyDescent="0.2">
      <c r="D3005" s="45" t="s">
        <v>625</v>
      </c>
    </row>
    <row r="3006" spans="2:22" x14ac:dyDescent="0.2">
      <c r="B3006" s="24" t="str">
        <f xml:space="preserve"> HYPERLINK("#'目次'!B26", "[20]")</f>
        <v>[20]</v>
      </c>
      <c r="C3006" s="61" t="s">
        <v>318</v>
      </c>
      <c r="D3006" s="62"/>
      <c r="E3006" s="62"/>
      <c r="F3006" s="62"/>
      <c r="G3006" s="62"/>
      <c r="H3006" s="62"/>
      <c r="I3006" s="62"/>
      <c r="J3006" s="62"/>
      <c r="K3006" s="62"/>
      <c r="L3006" s="62"/>
      <c r="M3006" s="62"/>
      <c r="N3006" s="62"/>
      <c r="O3006" s="62"/>
      <c r="P3006" s="62"/>
      <c r="Q3006" s="62"/>
      <c r="R3006" s="62"/>
      <c r="S3006" s="62"/>
      <c r="T3006" s="62"/>
      <c r="U3006" s="62"/>
      <c r="V3006" s="62"/>
    </row>
    <row r="3009" spans="3:22" x14ac:dyDescent="0.2">
      <c r="C3009" s="61" t="s">
        <v>13</v>
      </c>
      <c r="D3009" s="62"/>
      <c r="E3009" s="62"/>
      <c r="F3009" s="62"/>
      <c r="G3009" s="62"/>
      <c r="H3009" s="62"/>
      <c r="I3009" s="62"/>
      <c r="J3009" s="62"/>
      <c r="K3009" s="62"/>
      <c r="L3009" s="62"/>
      <c r="M3009" s="62"/>
      <c r="N3009" s="62"/>
      <c r="O3009" s="62"/>
      <c r="P3009" s="62"/>
      <c r="Q3009" s="62"/>
      <c r="R3009" s="62"/>
      <c r="S3009" s="62"/>
      <c r="T3009" s="62"/>
      <c r="U3009" s="62"/>
      <c r="V3009" s="62"/>
    </row>
    <row r="3010" spans="3:22" ht="78" x14ac:dyDescent="0.2">
      <c r="D3010" s="63"/>
      <c r="E3010" s="64"/>
      <c r="F3010" s="64"/>
      <c r="G3010" s="27" t="s">
        <v>14</v>
      </c>
      <c r="H3010" s="26" t="s">
        <v>319</v>
      </c>
      <c r="I3010" s="11" t="s">
        <v>320</v>
      </c>
      <c r="J3010" s="11" t="s">
        <v>321</v>
      </c>
      <c r="K3010" s="11" t="s">
        <v>322</v>
      </c>
      <c r="L3010" s="11" t="s">
        <v>323</v>
      </c>
      <c r="M3010" s="11" t="s">
        <v>324</v>
      </c>
      <c r="N3010" s="11" t="s">
        <v>325</v>
      </c>
      <c r="O3010" s="11" t="s">
        <v>36</v>
      </c>
      <c r="P3010" s="20" t="s">
        <v>23</v>
      </c>
    </row>
    <row r="3011" spans="3:22" x14ac:dyDescent="0.2">
      <c r="D3011" s="65"/>
      <c r="E3011" s="66"/>
      <c r="F3011" s="66"/>
      <c r="G3011" s="22"/>
      <c r="H3011" s="31"/>
      <c r="I3011" s="12"/>
      <c r="J3011" s="12"/>
      <c r="K3011" s="12"/>
      <c r="L3011" s="12"/>
      <c r="M3011" s="12"/>
      <c r="N3011" s="12"/>
      <c r="O3011" s="12"/>
      <c r="P3011" s="29"/>
    </row>
    <row r="3012" spans="3:22" x14ac:dyDescent="0.2">
      <c r="D3012" s="23"/>
      <c r="E3012" s="28" t="s">
        <v>14</v>
      </c>
      <c r="F3012" s="49" t="s">
        <v>623</v>
      </c>
      <c r="G3012" s="25">
        <v>1043</v>
      </c>
      <c r="H3012" s="16">
        <v>16.203259827421</v>
      </c>
      <c r="I3012" s="16">
        <v>69.894534995206001</v>
      </c>
      <c r="J3012" s="16">
        <v>2.9721955896450001</v>
      </c>
      <c r="K3012" s="16">
        <v>2.205177372963</v>
      </c>
      <c r="L3012" s="16">
        <v>2.87631831256</v>
      </c>
      <c r="M3012" s="16">
        <v>0.57526366251200001</v>
      </c>
      <c r="N3012" s="16">
        <v>2.6845637583889999</v>
      </c>
      <c r="O3012" s="16">
        <v>1.917545541707</v>
      </c>
      <c r="P3012" s="34">
        <v>0.67114093959700005</v>
      </c>
    </row>
    <row r="3013" spans="3:22" x14ac:dyDescent="0.2">
      <c r="D3013" s="58" t="s">
        <v>18</v>
      </c>
      <c r="E3013" s="7" t="s">
        <v>19</v>
      </c>
      <c r="F3013" s="50" t="s">
        <v>623</v>
      </c>
      <c r="G3013" s="6">
        <v>342</v>
      </c>
      <c r="H3013" s="14">
        <v>27.485380116959</v>
      </c>
      <c r="I3013" s="3">
        <v>61.988304093567002</v>
      </c>
      <c r="J3013" s="3">
        <v>2.0467836257309999</v>
      </c>
      <c r="K3013" s="3">
        <v>1.1695906432750001</v>
      </c>
      <c r="L3013" s="3">
        <v>2.0467836257309999</v>
      </c>
      <c r="M3013" s="3">
        <v>0.87719298245599997</v>
      </c>
      <c r="N3013" s="3">
        <v>1.461988304094</v>
      </c>
      <c r="O3013" s="3">
        <v>1.461988304094</v>
      </c>
      <c r="P3013" s="13">
        <v>1.461988304094</v>
      </c>
    </row>
    <row r="3014" spans="3:22" ht="26" x14ac:dyDescent="0.2">
      <c r="D3014" s="59"/>
      <c r="E3014" s="5" t="s">
        <v>20</v>
      </c>
      <c r="F3014" s="51" t="s">
        <v>623</v>
      </c>
      <c r="G3014" s="4">
        <v>620</v>
      </c>
      <c r="H3014" s="10">
        <v>11.129032258064999</v>
      </c>
      <c r="I3014" s="1">
        <v>73.870967741935004</v>
      </c>
      <c r="J3014" s="1">
        <v>3.3870967741940001</v>
      </c>
      <c r="K3014" s="1">
        <v>2.9032258064519998</v>
      </c>
      <c r="L3014" s="1">
        <v>3.2258064516129998</v>
      </c>
      <c r="M3014" s="1">
        <v>0.32258064516099999</v>
      </c>
      <c r="N3014" s="1">
        <v>2.5806451612900001</v>
      </c>
      <c r="O3014" s="1">
        <v>2.2580645161290001</v>
      </c>
      <c r="P3014" s="8">
        <v>0.32258064516099999</v>
      </c>
    </row>
    <row r="3015" spans="3:22" ht="26" x14ac:dyDescent="0.2">
      <c r="D3015" s="59"/>
      <c r="E3015" s="5" t="s">
        <v>21</v>
      </c>
      <c r="F3015" s="51" t="s">
        <v>623</v>
      </c>
      <c r="G3015" s="4">
        <v>76</v>
      </c>
      <c r="H3015" s="10">
        <v>5.2631578947369997</v>
      </c>
      <c r="I3015" s="1">
        <v>75</v>
      </c>
      <c r="J3015" s="1">
        <v>3.947368421053</v>
      </c>
      <c r="K3015" s="1">
        <v>1.3157894736839999</v>
      </c>
      <c r="L3015" s="1">
        <v>3.947368421053</v>
      </c>
      <c r="M3015" s="1">
        <v>1.3157894736839999</v>
      </c>
      <c r="N3015" s="1">
        <v>7.8947368421049999</v>
      </c>
      <c r="O3015" s="1">
        <v>1.3157894736839999</v>
      </c>
      <c r="P3015" s="15" t="s">
        <v>160</v>
      </c>
    </row>
    <row r="3016" spans="3:22" x14ac:dyDescent="0.2">
      <c r="D3016" s="59"/>
      <c r="E3016" s="5" t="s">
        <v>22</v>
      </c>
      <c r="F3016" s="51" t="s">
        <v>624</v>
      </c>
      <c r="G3016" s="4">
        <v>2</v>
      </c>
      <c r="H3016" s="10">
        <v>50</v>
      </c>
      <c r="I3016" s="1">
        <v>50</v>
      </c>
      <c r="J3016" s="2" t="s">
        <v>160</v>
      </c>
      <c r="K3016" s="2" t="s">
        <v>160</v>
      </c>
      <c r="L3016" s="2" t="s">
        <v>160</v>
      </c>
      <c r="M3016" s="2" t="s">
        <v>160</v>
      </c>
      <c r="N3016" s="2" t="s">
        <v>160</v>
      </c>
      <c r="O3016" s="2" t="s">
        <v>160</v>
      </c>
      <c r="P3016" s="15" t="s">
        <v>160</v>
      </c>
    </row>
    <row r="3017" spans="3:22" x14ac:dyDescent="0.2">
      <c r="D3017" s="59"/>
      <c r="E3017" s="5" t="s">
        <v>23</v>
      </c>
      <c r="F3017" s="51" t="s">
        <v>624</v>
      </c>
      <c r="G3017" s="4">
        <v>3</v>
      </c>
      <c r="H3017" s="10">
        <v>33.333333333333002</v>
      </c>
      <c r="I3017" s="1">
        <v>33.333333333333002</v>
      </c>
      <c r="J3017" s="2" t="s">
        <v>160</v>
      </c>
      <c r="K3017" s="2" t="s">
        <v>160</v>
      </c>
      <c r="L3017" s="2" t="s">
        <v>160</v>
      </c>
      <c r="M3017" s="2" t="s">
        <v>160</v>
      </c>
      <c r="N3017" s="1">
        <v>33.333333333333002</v>
      </c>
      <c r="O3017" s="2" t="s">
        <v>160</v>
      </c>
      <c r="P3017" s="15" t="s">
        <v>160</v>
      </c>
    </row>
    <row r="3018" spans="3:22" x14ac:dyDescent="0.2">
      <c r="D3018" s="58" t="s">
        <v>24</v>
      </c>
      <c r="E3018" s="7" t="s">
        <v>25</v>
      </c>
      <c r="F3018" s="50" t="s">
        <v>623</v>
      </c>
      <c r="G3018" s="6">
        <v>765</v>
      </c>
      <c r="H3018" s="14">
        <v>15.032679738562001</v>
      </c>
      <c r="I3018" s="3">
        <v>71.503267973855998</v>
      </c>
      <c r="J3018" s="3">
        <v>2.483660130719</v>
      </c>
      <c r="K3018" s="3">
        <v>2.483660130719</v>
      </c>
      <c r="L3018" s="3">
        <v>3.1372549019610001</v>
      </c>
      <c r="M3018" s="3">
        <v>0.52287581699300001</v>
      </c>
      <c r="N3018" s="3">
        <v>2.483660130719</v>
      </c>
      <c r="O3018" s="3">
        <v>1.830065359477</v>
      </c>
      <c r="P3018" s="13">
        <v>0.52287581699300001</v>
      </c>
    </row>
    <row r="3019" spans="3:22" x14ac:dyDescent="0.2">
      <c r="D3019" s="59"/>
      <c r="E3019" s="5" t="s">
        <v>26</v>
      </c>
      <c r="F3019" s="51" t="s">
        <v>623</v>
      </c>
      <c r="G3019" s="4">
        <v>796</v>
      </c>
      <c r="H3019" s="10">
        <v>14.949748743719001</v>
      </c>
      <c r="I3019" s="1">
        <v>71.608040201004997</v>
      </c>
      <c r="J3019" s="1">
        <v>2.8894472361810002</v>
      </c>
      <c r="K3019" s="1">
        <v>1.758793969849</v>
      </c>
      <c r="L3019" s="1">
        <v>3.015075376884</v>
      </c>
      <c r="M3019" s="1">
        <v>0.628140703518</v>
      </c>
      <c r="N3019" s="1">
        <v>2.386934673367</v>
      </c>
      <c r="O3019" s="1">
        <v>2.0100502512560001</v>
      </c>
      <c r="P3019" s="8">
        <v>0.75376884422099999</v>
      </c>
    </row>
    <row r="3020" spans="3:22" ht="26" x14ac:dyDescent="0.2">
      <c r="D3020" s="59"/>
      <c r="E3020" s="5" t="s">
        <v>27</v>
      </c>
      <c r="F3020" s="51" t="s">
        <v>623</v>
      </c>
      <c r="G3020" s="4">
        <v>683</v>
      </c>
      <c r="H3020" s="10">
        <v>13.909224011713</v>
      </c>
      <c r="I3020" s="1">
        <v>73.645680819912002</v>
      </c>
      <c r="J3020" s="1">
        <v>2.489019033675</v>
      </c>
      <c r="K3020" s="1">
        <v>1.610541727672</v>
      </c>
      <c r="L3020" s="1">
        <v>2.781844802343</v>
      </c>
      <c r="M3020" s="1">
        <v>0.58565153733499997</v>
      </c>
      <c r="N3020" s="1">
        <v>2.489019033675</v>
      </c>
      <c r="O3020" s="1">
        <v>2.0497803806729999</v>
      </c>
      <c r="P3020" s="8">
        <v>0.43923865300100001</v>
      </c>
    </row>
    <row r="3021" spans="3:22" x14ac:dyDescent="0.2">
      <c r="D3021" s="59"/>
      <c r="E3021" s="5" t="s">
        <v>28</v>
      </c>
      <c r="F3021" s="51" t="s">
        <v>623</v>
      </c>
      <c r="G3021" s="4">
        <v>438</v>
      </c>
      <c r="H3021" s="10">
        <v>13.470319634702999</v>
      </c>
      <c r="I3021" s="1">
        <v>74.429223744292003</v>
      </c>
      <c r="J3021" s="1">
        <v>2.2831050228310001</v>
      </c>
      <c r="K3021" s="1">
        <v>1.5981735159820001</v>
      </c>
      <c r="L3021" s="1">
        <v>3.6529680365299999</v>
      </c>
      <c r="M3021" s="1">
        <v>0.22831050228300001</v>
      </c>
      <c r="N3021" s="1">
        <v>2.5114155251139998</v>
      </c>
      <c r="O3021" s="1">
        <v>1.369863013699</v>
      </c>
      <c r="P3021" s="8">
        <v>0.45662100456600002</v>
      </c>
    </row>
    <row r="3022" spans="3:22" ht="26" x14ac:dyDescent="0.2">
      <c r="D3022" s="59"/>
      <c r="E3022" s="5" t="s">
        <v>29</v>
      </c>
      <c r="F3022" s="51" t="s">
        <v>623</v>
      </c>
      <c r="G3022" s="4">
        <v>680</v>
      </c>
      <c r="H3022" s="10">
        <v>13.970588235294001</v>
      </c>
      <c r="I3022" s="1">
        <v>71.764705882352999</v>
      </c>
      <c r="J3022" s="1">
        <v>3.2352941176469998</v>
      </c>
      <c r="K3022" s="1">
        <v>2.5</v>
      </c>
      <c r="L3022" s="1">
        <v>3.8235294117650001</v>
      </c>
      <c r="M3022" s="1">
        <v>0.58823529411800002</v>
      </c>
      <c r="N3022" s="1">
        <v>2.2058823529409999</v>
      </c>
      <c r="O3022" s="1">
        <v>1.4705882352940001</v>
      </c>
      <c r="P3022" s="8">
        <v>0.44117647058800002</v>
      </c>
    </row>
    <row r="3023" spans="3:22" x14ac:dyDescent="0.2">
      <c r="D3023" s="59"/>
      <c r="E3023" s="5" t="s">
        <v>30</v>
      </c>
      <c r="F3023" s="51" t="s">
        <v>623</v>
      </c>
      <c r="G3023" s="4">
        <v>242</v>
      </c>
      <c r="H3023" s="10">
        <v>14.462809917355001</v>
      </c>
      <c r="I3023" s="1">
        <v>72.314049586777003</v>
      </c>
      <c r="J3023" s="1">
        <v>2.4793388429749998</v>
      </c>
      <c r="K3023" s="1">
        <v>1.6528925619829999</v>
      </c>
      <c r="L3023" s="1">
        <v>3.719008264463</v>
      </c>
      <c r="M3023" s="1">
        <v>0.82644628099200002</v>
      </c>
      <c r="N3023" s="1">
        <v>3.305785123967</v>
      </c>
      <c r="O3023" s="1">
        <v>1.239669421488</v>
      </c>
      <c r="P3023" s="15" t="s">
        <v>160</v>
      </c>
    </row>
    <row r="3024" spans="3:22" x14ac:dyDescent="0.2">
      <c r="D3024" s="59"/>
      <c r="E3024" s="5" t="s">
        <v>31</v>
      </c>
      <c r="F3024" s="51" t="s">
        <v>623</v>
      </c>
      <c r="G3024" s="4">
        <v>609</v>
      </c>
      <c r="H3024" s="10">
        <v>18.062397372742002</v>
      </c>
      <c r="I3024" s="1">
        <v>69.458128078818007</v>
      </c>
      <c r="J3024" s="1">
        <v>2.791461412151</v>
      </c>
      <c r="K3024" s="1">
        <v>2.2988505747130001</v>
      </c>
      <c r="L3024" s="1">
        <v>2.4630541871920002</v>
      </c>
      <c r="M3024" s="1">
        <v>0.49261083743799999</v>
      </c>
      <c r="N3024" s="1">
        <v>1.477832512315</v>
      </c>
      <c r="O3024" s="1">
        <v>1.9704433497539999</v>
      </c>
      <c r="P3024" s="8">
        <v>0.98522167487699996</v>
      </c>
    </row>
    <row r="3025" spans="4:16" x14ac:dyDescent="0.2">
      <c r="D3025" s="59"/>
      <c r="E3025" s="5" t="s">
        <v>32</v>
      </c>
      <c r="F3025" s="51" t="s">
        <v>623</v>
      </c>
      <c r="G3025" s="4">
        <v>343</v>
      </c>
      <c r="H3025" s="10">
        <v>16.909620991253998</v>
      </c>
      <c r="I3025" s="1">
        <v>70.845481049563006</v>
      </c>
      <c r="J3025" s="1">
        <v>3.4985422740519998</v>
      </c>
      <c r="K3025" s="1">
        <v>1.1661807580170001</v>
      </c>
      <c r="L3025" s="1">
        <v>3.7900874635570001</v>
      </c>
      <c r="M3025" s="1">
        <v>0.58309037900899996</v>
      </c>
      <c r="N3025" s="1">
        <v>0.87463556851299995</v>
      </c>
      <c r="O3025" s="1">
        <v>1.4577259475219999</v>
      </c>
      <c r="P3025" s="8">
        <v>0.87463556851299995</v>
      </c>
    </row>
    <row r="3026" spans="4:16" x14ac:dyDescent="0.2">
      <c r="D3026" s="59"/>
      <c r="E3026" s="5" t="s">
        <v>33</v>
      </c>
      <c r="F3026" s="51" t="s">
        <v>623</v>
      </c>
      <c r="G3026" s="4">
        <v>754</v>
      </c>
      <c r="H3026" s="10">
        <v>15.119363395224999</v>
      </c>
      <c r="I3026" s="1">
        <v>72.281167108752996</v>
      </c>
      <c r="J3026" s="1">
        <v>2.652519893899</v>
      </c>
      <c r="K3026" s="1">
        <v>1.989389920424</v>
      </c>
      <c r="L3026" s="1">
        <v>2.7851458885940001</v>
      </c>
      <c r="M3026" s="1">
        <v>0.53050397878</v>
      </c>
      <c r="N3026" s="1">
        <v>2.1220159151189999</v>
      </c>
      <c r="O3026" s="1">
        <v>1.989389920424</v>
      </c>
      <c r="P3026" s="8">
        <v>0.53050397878</v>
      </c>
    </row>
    <row r="3027" spans="4:16" x14ac:dyDescent="0.2">
      <c r="D3027" s="59"/>
      <c r="E3027" s="5" t="s">
        <v>34</v>
      </c>
      <c r="F3027" s="51" t="s">
        <v>623</v>
      </c>
      <c r="G3027" s="4">
        <v>525</v>
      </c>
      <c r="H3027" s="10">
        <v>18.857142857143</v>
      </c>
      <c r="I3027" s="1">
        <v>69.333333333333002</v>
      </c>
      <c r="J3027" s="1">
        <v>2.8571428571430002</v>
      </c>
      <c r="K3027" s="1">
        <v>0.95238095238099996</v>
      </c>
      <c r="L3027" s="1">
        <v>3.6190476190480001</v>
      </c>
      <c r="M3027" s="1">
        <v>0.57142857142900005</v>
      </c>
      <c r="N3027" s="1">
        <v>1.333333333333</v>
      </c>
      <c r="O3027" s="1">
        <v>1.9047619047619999</v>
      </c>
      <c r="P3027" s="8">
        <v>0.57142857142900005</v>
      </c>
    </row>
    <row r="3028" spans="4:16" x14ac:dyDescent="0.2">
      <c r="D3028" s="59"/>
      <c r="E3028" s="5" t="s">
        <v>35</v>
      </c>
      <c r="F3028" s="51" t="s">
        <v>623</v>
      </c>
      <c r="G3028" s="4">
        <v>142</v>
      </c>
      <c r="H3028" s="10">
        <v>16.197183098591999</v>
      </c>
      <c r="I3028" s="1">
        <v>70.422535211267999</v>
      </c>
      <c r="J3028" s="1">
        <v>5.6338028169010004</v>
      </c>
      <c r="K3028" s="1">
        <v>2.112676056338</v>
      </c>
      <c r="L3028" s="1">
        <v>2.112676056338</v>
      </c>
      <c r="M3028" s="2" t="s">
        <v>160</v>
      </c>
      <c r="N3028" s="1">
        <v>1.4084507042250001</v>
      </c>
      <c r="O3028" s="1">
        <v>2.112676056338</v>
      </c>
      <c r="P3028" s="15" t="s">
        <v>160</v>
      </c>
    </row>
    <row r="3029" spans="4:16" x14ac:dyDescent="0.2">
      <c r="D3029" s="59"/>
      <c r="E3029" s="5" t="s">
        <v>36</v>
      </c>
      <c r="F3029" s="51" t="s">
        <v>624</v>
      </c>
      <c r="G3029" s="4">
        <v>18</v>
      </c>
      <c r="H3029" s="10">
        <v>16.666666666666998</v>
      </c>
      <c r="I3029" s="1">
        <v>55.555555555555998</v>
      </c>
      <c r="J3029" s="2" t="s">
        <v>160</v>
      </c>
      <c r="K3029" s="2" t="s">
        <v>160</v>
      </c>
      <c r="L3029" s="1">
        <v>5.5555555555560003</v>
      </c>
      <c r="M3029" s="2" t="s">
        <v>160</v>
      </c>
      <c r="N3029" s="1">
        <v>11.111111111111001</v>
      </c>
      <c r="O3029" s="1">
        <v>5.5555555555560003</v>
      </c>
      <c r="P3029" s="8">
        <v>5.5555555555560003</v>
      </c>
    </row>
    <row r="3030" spans="4:16" x14ac:dyDescent="0.2">
      <c r="D3030" s="59"/>
      <c r="E3030" s="5" t="s">
        <v>37</v>
      </c>
      <c r="F3030" s="51" t="s">
        <v>624</v>
      </c>
      <c r="G3030" s="4">
        <v>39</v>
      </c>
      <c r="H3030" s="10">
        <v>17.948717948717999</v>
      </c>
      <c r="I3030" s="1">
        <v>64.102564102564003</v>
      </c>
      <c r="J3030" s="1">
        <v>2.564102564103</v>
      </c>
      <c r="K3030" s="1">
        <v>5.1282051282049999</v>
      </c>
      <c r="L3030" s="1">
        <v>2.564102564103</v>
      </c>
      <c r="M3030" s="2" t="s">
        <v>160</v>
      </c>
      <c r="N3030" s="1">
        <v>7.6923076923079998</v>
      </c>
      <c r="O3030" s="2" t="s">
        <v>160</v>
      </c>
      <c r="P3030" s="15" t="s">
        <v>160</v>
      </c>
    </row>
    <row r="3031" spans="4:16" x14ac:dyDescent="0.2">
      <c r="D3031" s="59"/>
      <c r="E3031" s="5" t="s">
        <v>23</v>
      </c>
      <c r="F3031" s="51" t="s">
        <v>624</v>
      </c>
      <c r="G3031" s="4">
        <v>4</v>
      </c>
      <c r="H3031" s="10">
        <v>25</v>
      </c>
      <c r="I3031" s="1">
        <v>50</v>
      </c>
      <c r="J3031" s="2" t="s">
        <v>160</v>
      </c>
      <c r="K3031" s="2" t="s">
        <v>160</v>
      </c>
      <c r="L3031" s="2" t="s">
        <v>160</v>
      </c>
      <c r="M3031" s="2" t="s">
        <v>160</v>
      </c>
      <c r="N3031" s="2" t="s">
        <v>160</v>
      </c>
      <c r="O3031" s="1">
        <v>25</v>
      </c>
      <c r="P3031" s="15" t="s">
        <v>160</v>
      </c>
    </row>
    <row r="3032" spans="4:16" ht="26" x14ac:dyDescent="0.2">
      <c r="D3032" s="59"/>
      <c r="E3032" s="5" t="s">
        <v>38</v>
      </c>
      <c r="F3032" s="51" t="s">
        <v>623</v>
      </c>
      <c r="G3032" s="4">
        <v>1000</v>
      </c>
      <c r="H3032" s="10">
        <v>16.100000000000001</v>
      </c>
      <c r="I3032" s="1">
        <v>70.2</v>
      </c>
      <c r="J3032" s="1">
        <v>3</v>
      </c>
      <c r="K3032" s="1">
        <v>2.1</v>
      </c>
      <c r="L3032" s="1">
        <v>2.9</v>
      </c>
      <c r="M3032" s="1">
        <v>0.6</v>
      </c>
      <c r="N3032" s="1">
        <v>2.5</v>
      </c>
      <c r="O3032" s="1">
        <v>1.9</v>
      </c>
      <c r="P3032" s="8">
        <v>0.7</v>
      </c>
    </row>
    <row r="3033" spans="4:16" ht="26" x14ac:dyDescent="0.2">
      <c r="D3033" s="58" t="s">
        <v>39</v>
      </c>
      <c r="E3033" s="7" t="s">
        <v>40</v>
      </c>
      <c r="F3033" s="50" t="s">
        <v>624</v>
      </c>
      <c r="G3033" s="6">
        <v>4</v>
      </c>
      <c r="H3033" s="14">
        <v>25</v>
      </c>
      <c r="I3033" s="3">
        <v>25</v>
      </c>
      <c r="J3033" s="9" t="s">
        <v>160</v>
      </c>
      <c r="K3033" s="3">
        <v>25</v>
      </c>
      <c r="L3033" s="9" t="s">
        <v>160</v>
      </c>
      <c r="M3033" s="9" t="s">
        <v>160</v>
      </c>
      <c r="N3033" s="3">
        <v>25</v>
      </c>
      <c r="O3033" s="9" t="s">
        <v>160</v>
      </c>
      <c r="P3033" s="19" t="s">
        <v>160</v>
      </c>
    </row>
    <row r="3034" spans="4:16" ht="26" x14ac:dyDescent="0.2">
      <c r="D3034" s="59"/>
      <c r="E3034" s="5" t="s">
        <v>41</v>
      </c>
      <c r="F3034" s="51" t="s">
        <v>624</v>
      </c>
      <c r="G3034" s="4">
        <v>45</v>
      </c>
      <c r="H3034" s="10">
        <v>6.666666666667</v>
      </c>
      <c r="I3034" s="1">
        <v>55.555555555555998</v>
      </c>
      <c r="J3034" s="2" t="s">
        <v>160</v>
      </c>
      <c r="K3034" s="1">
        <v>6.666666666667</v>
      </c>
      <c r="L3034" s="2" t="s">
        <v>160</v>
      </c>
      <c r="M3034" s="2" t="s">
        <v>160</v>
      </c>
      <c r="N3034" s="1">
        <v>24.444444444443999</v>
      </c>
      <c r="O3034" s="1">
        <v>4.4444444444439997</v>
      </c>
      <c r="P3034" s="8">
        <v>2.2222222222219998</v>
      </c>
    </row>
    <row r="3035" spans="4:16" ht="26" x14ac:dyDescent="0.2">
      <c r="D3035" s="59"/>
      <c r="E3035" s="5" t="s">
        <v>42</v>
      </c>
      <c r="F3035" s="51" t="s">
        <v>623</v>
      </c>
      <c r="G3035" s="4">
        <v>275</v>
      </c>
      <c r="H3035" s="10">
        <v>8.7272727272730002</v>
      </c>
      <c r="I3035" s="1">
        <v>82.909090909091006</v>
      </c>
      <c r="J3035" s="1">
        <v>1.818181818182</v>
      </c>
      <c r="K3035" s="1">
        <v>1.090909090909</v>
      </c>
      <c r="L3035" s="1">
        <v>1.090909090909</v>
      </c>
      <c r="M3035" s="1">
        <v>0.72727272727299996</v>
      </c>
      <c r="N3035" s="1">
        <v>2.9090909090910002</v>
      </c>
      <c r="O3035" s="1">
        <v>0.72727272727299996</v>
      </c>
      <c r="P3035" s="15" t="s">
        <v>160</v>
      </c>
    </row>
    <row r="3036" spans="4:16" ht="26" x14ac:dyDescent="0.2">
      <c r="D3036" s="59"/>
      <c r="E3036" s="5" t="s">
        <v>43</v>
      </c>
      <c r="F3036" s="51" t="s">
        <v>623</v>
      </c>
      <c r="G3036" s="4">
        <v>245</v>
      </c>
      <c r="H3036" s="10">
        <v>9.7959183673469994</v>
      </c>
      <c r="I3036" s="1">
        <v>78.775510204081996</v>
      </c>
      <c r="J3036" s="1">
        <v>4.0816326530609999</v>
      </c>
      <c r="K3036" s="1">
        <v>2.040816326531</v>
      </c>
      <c r="L3036" s="1">
        <v>2.4489795918369999</v>
      </c>
      <c r="M3036" s="1">
        <v>0.408163265306</v>
      </c>
      <c r="N3036" s="1">
        <v>0.816326530612</v>
      </c>
      <c r="O3036" s="1">
        <v>1.2244897959179999</v>
      </c>
      <c r="P3036" s="8">
        <v>0.408163265306</v>
      </c>
    </row>
    <row r="3037" spans="4:16" ht="26" x14ac:dyDescent="0.2">
      <c r="D3037" s="59"/>
      <c r="E3037" s="5" t="s">
        <v>44</v>
      </c>
      <c r="F3037" s="51" t="s">
        <v>623</v>
      </c>
      <c r="G3037" s="4">
        <v>167</v>
      </c>
      <c r="H3037" s="10">
        <v>20.958083832334999</v>
      </c>
      <c r="I3037" s="1">
        <v>64.670658682634993</v>
      </c>
      <c r="J3037" s="1">
        <v>3.592814371257</v>
      </c>
      <c r="K3037" s="1">
        <v>1.796407185629</v>
      </c>
      <c r="L3037" s="1">
        <v>4.7904191616769998</v>
      </c>
      <c r="M3037" s="2" t="s">
        <v>160</v>
      </c>
      <c r="N3037" s="1">
        <v>0.59880239521</v>
      </c>
      <c r="O3037" s="1">
        <v>2.9940119760480002</v>
      </c>
      <c r="P3037" s="8">
        <v>0.59880239521</v>
      </c>
    </row>
    <row r="3038" spans="4:16" ht="26" x14ac:dyDescent="0.2">
      <c r="D3038" s="59"/>
      <c r="E3038" s="5" t="s">
        <v>45</v>
      </c>
      <c r="F3038" s="51" t="s">
        <v>623</v>
      </c>
      <c r="G3038" s="4">
        <v>90</v>
      </c>
      <c r="H3038" s="10">
        <v>20</v>
      </c>
      <c r="I3038" s="1">
        <v>67.777777777777999</v>
      </c>
      <c r="J3038" s="1">
        <v>2.2222222222219998</v>
      </c>
      <c r="K3038" s="1">
        <v>2.2222222222219998</v>
      </c>
      <c r="L3038" s="1">
        <v>2.2222222222219998</v>
      </c>
      <c r="M3038" s="1">
        <v>1.1111111111109999</v>
      </c>
      <c r="N3038" s="2" t="s">
        <v>160</v>
      </c>
      <c r="O3038" s="1">
        <v>4.4444444444439997</v>
      </c>
      <c r="P3038" s="15" t="s">
        <v>160</v>
      </c>
    </row>
    <row r="3039" spans="4:16" ht="26" x14ac:dyDescent="0.2">
      <c r="D3039" s="59"/>
      <c r="E3039" s="5" t="s">
        <v>46</v>
      </c>
      <c r="F3039" s="51" t="s">
        <v>624</v>
      </c>
      <c r="G3039" s="4">
        <v>46</v>
      </c>
      <c r="H3039" s="10">
        <v>41.304347826087003</v>
      </c>
      <c r="I3039" s="1">
        <v>45.652173913043001</v>
      </c>
      <c r="J3039" s="1">
        <v>4.3478260869570002</v>
      </c>
      <c r="K3039" s="1">
        <v>4.3478260869570002</v>
      </c>
      <c r="L3039" s="1">
        <v>2.1739130434780001</v>
      </c>
      <c r="M3039" s="2" t="s">
        <v>160</v>
      </c>
      <c r="N3039" s="2" t="s">
        <v>160</v>
      </c>
      <c r="O3039" s="1">
        <v>2.1739130434780001</v>
      </c>
      <c r="P3039" s="15" t="s">
        <v>160</v>
      </c>
    </row>
    <row r="3040" spans="4:16" ht="26" x14ac:dyDescent="0.2">
      <c r="D3040" s="59"/>
      <c r="E3040" s="5" t="s">
        <v>47</v>
      </c>
      <c r="F3040" s="51" t="s">
        <v>623</v>
      </c>
      <c r="G3040" s="4">
        <v>68</v>
      </c>
      <c r="H3040" s="10">
        <v>39.705882352941003</v>
      </c>
      <c r="I3040" s="1">
        <v>38.235294117647001</v>
      </c>
      <c r="J3040" s="1">
        <v>2.9411764705880001</v>
      </c>
      <c r="K3040" s="1">
        <v>2.9411764705880001</v>
      </c>
      <c r="L3040" s="1">
        <v>11.764705882353001</v>
      </c>
      <c r="M3040" s="1">
        <v>1.4705882352940001</v>
      </c>
      <c r="N3040" s="1">
        <v>1.4705882352940001</v>
      </c>
      <c r="O3040" s="1">
        <v>1.4705882352940001</v>
      </c>
      <c r="P3040" s="15" t="s">
        <v>160</v>
      </c>
    </row>
    <row r="3041" spans="4:16" x14ac:dyDescent="0.2">
      <c r="D3041" s="59"/>
      <c r="E3041" s="5" t="s">
        <v>48</v>
      </c>
      <c r="F3041" s="51" t="s">
        <v>624</v>
      </c>
      <c r="G3041" s="4">
        <v>4</v>
      </c>
      <c r="H3041" s="17" t="s">
        <v>160</v>
      </c>
      <c r="I3041" s="2" t="s">
        <v>160</v>
      </c>
      <c r="J3041" s="2" t="s">
        <v>160</v>
      </c>
      <c r="K3041" s="2" t="s">
        <v>160</v>
      </c>
      <c r="L3041" s="2" t="s">
        <v>160</v>
      </c>
      <c r="M3041" s="1">
        <v>25</v>
      </c>
      <c r="N3041" s="1">
        <v>25</v>
      </c>
      <c r="O3041" s="1">
        <v>25</v>
      </c>
      <c r="P3041" s="8">
        <v>25</v>
      </c>
    </row>
    <row r="3042" spans="4:16" x14ac:dyDescent="0.2">
      <c r="D3042" s="59"/>
      <c r="E3042" s="5" t="s">
        <v>23</v>
      </c>
      <c r="F3042" s="51" t="s">
        <v>623</v>
      </c>
      <c r="G3042" s="4">
        <v>99</v>
      </c>
      <c r="H3042" s="10">
        <v>18.181818181817999</v>
      </c>
      <c r="I3042" s="1">
        <v>66.666666666666998</v>
      </c>
      <c r="J3042" s="1">
        <v>4.0404040404039998</v>
      </c>
      <c r="K3042" s="1">
        <v>2.0202020202019999</v>
      </c>
      <c r="L3042" s="1">
        <v>2.0202020202019999</v>
      </c>
      <c r="M3042" s="2" t="s">
        <v>160</v>
      </c>
      <c r="N3042" s="1">
        <v>3.0303030303030001</v>
      </c>
      <c r="O3042" s="1">
        <v>1.010101010101</v>
      </c>
      <c r="P3042" s="8">
        <v>3.0303030303030001</v>
      </c>
    </row>
    <row r="3043" spans="4:16" x14ac:dyDescent="0.2">
      <c r="D3043" s="58" t="s">
        <v>49</v>
      </c>
      <c r="E3043" s="7" t="s">
        <v>50</v>
      </c>
      <c r="F3043" s="50" t="s">
        <v>624</v>
      </c>
      <c r="G3043" s="6">
        <v>39</v>
      </c>
      <c r="H3043" s="14">
        <v>15.384615384615</v>
      </c>
      <c r="I3043" s="3">
        <v>53.846153846154003</v>
      </c>
      <c r="J3043" s="3">
        <v>5.1282051282049999</v>
      </c>
      <c r="K3043" s="3">
        <v>2.564102564103</v>
      </c>
      <c r="L3043" s="3">
        <v>2.564102564103</v>
      </c>
      <c r="M3043" s="9" t="s">
        <v>160</v>
      </c>
      <c r="N3043" s="3">
        <v>15.384615384615</v>
      </c>
      <c r="O3043" s="3">
        <v>2.564102564103</v>
      </c>
      <c r="P3043" s="13">
        <v>2.564102564103</v>
      </c>
    </row>
    <row r="3044" spans="4:16" x14ac:dyDescent="0.2">
      <c r="D3044" s="59"/>
      <c r="E3044" s="5" t="s">
        <v>51</v>
      </c>
      <c r="F3044" s="51" t="s">
        <v>623</v>
      </c>
      <c r="G3044" s="4">
        <v>185</v>
      </c>
      <c r="H3044" s="10">
        <v>14.594594594595</v>
      </c>
      <c r="I3044" s="1">
        <v>66.486486486486001</v>
      </c>
      <c r="J3044" s="1">
        <v>2.1621621621620002</v>
      </c>
      <c r="K3044" s="1">
        <v>2.1621621621620002</v>
      </c>
      <c r="L3044" s="1">
        <v>1.6216216216220001</v>
      </c>
      <c r="M3044" s="1">
        <v>2.1621621621620002</v>
      </c>
      <c r="N3044" s="1">
        <v>8.6486486486490008</v>
      </c>
      <c r="O3044" s="1">
        <v>2.1621621621620002</v>
      </c>
      <c r="P3044" s="15" t="s">
        <v>160</v>
      </c>
    </row>
    <row r="3045" spans="4:16" x14ac:dyDescent="0.2">
      <c r="D3045" s="59"/>
      <c r="E3045" s="5" t="s">
        <v>52</v>
      </c>
      <c r="F3045" s="51" t="s">
        <v>623</v>
      </c>
      <c r="G3045" s="4">
        <v>324</v>
      </c>
      <c r="H3045" s="10">
        <v>18.209876543210001</v>
      </c>
      <c r="I3045" s="1">
        <v>73.148148148147996</v>
      </c>
      <c r="J3045" s="1">
        <v>1.543209876543</v>
      </c>
      <c r="K3045" s="1">
        <v>2.4691358024690002</v>
      </c>
      <c r="L3045" s="1">
        <v>1.543209876543</v>
      </c>
      <c r="M3045" s="1">
        <v>0.30864197530900001</v>
      </c>
      <c r="N3045" s="1">
        <v>0.61728395061700003</v>
      </c>
      <c r="O3045" s="1">
        <v>1.2345679012349999</v>
      </c>
      <c r="P3045" s="8">
        <v>0.92592592592599998</v>
      </c>
    </row>
    <row r="3046" spans="4:16" x14ac:dyDescent="0.2">
      <c r="D3046" s="59"/>
      <c r="E3046" s="5" t="s">
        <v>53</v>
      </c>
      <c r="F3046" s="51" t="s">
        <v>623</v>
      </c>
      <c r="G3046" s="4">
        <v>491</v>
      </c>
      <c r="H3046" s="10">
        <v>15.274949083503</v>
      </c>
      <c r="I3046" s="1">
        <v>70.468431771894004</v>
      </c>
      <c r="J3046" s="1">
        <v>4.0733197556010001</v>
      </c>
      <c r="K3046" s="1">
        <v>2.0366598778</v>
      </c>
      <c r="L3046" s="1">
        <v>4.2769857433810001</v>
      </c>
      <c r="M3046" s="1">
        <v>0.20366598778</v>
      </c>
      <c r="N3046" s="1">
        <v>0.81466395112000001</v>
      </c>
      <c r="O3046" s="1">
        <v>2.24032586558</v>
      </c>
      <c r="P3046" s="8">
        <v>0.61099796334000001</v>
      </c>
    </row>
    <row r="3047" spans="4:16" x14ac:dyDescent="0.2">
      <c r="D3047" s="59"/>
      <c r="E3047" s="5" t="s">
        <v>23</v>
      </c>
      <c r="F3047" s="51" t="s">
        <v>624</v>
      </c>
      <c r="G3047" s="4">
        <v>4</v>
      </c>
      <c r="H3047" s="10">
        <v>50</v>
      </c>
      <c r="I3047" s="1">
        <v>50</v>
      </c>
      <c r="J3047" s="2" t="s">
        <v>160</v>
      </c>
      <c r="K3047" s="2" t="s">
        <v>160</v>
      </c>
      <c r="L3047" s="2" t="s">
        <v>160</v>
      </c>
      <c r="M3047" s="2" t="s">
        <v>160</v>
      </c>
      <c r="N3047" s="2" t="s">
        <v>160</v>
      </c>
      <c r="O3047" s="2" t="s">
        <v>160</v>
      </c>
      <c r="P3047" s="15" t="s">
        <v>160</v>
      </c>
    </row>
    <row r="3048" spans="4:16" x14ac:dyDescent="0.2">
      <c r="D3048" s="59"/>
      <c r="E3048" s="5" t="s">
        <v>54</v>
      </c>
      <c r="F3048" s="51" t="s">
        <v>623</v>
      </c>
      <c r="G3048" s="4">
        <v>224</v>
      </c>
      <c r="H3048" s="10">
        <v>14.732142857143</v>
      </c>
      <c r="I3048" s="1">
        <v>64.285714285713993</v>
      </c>
      <c r="J3048" s="1">
        <v>2.6785714285709998</v>
      </c>
      <c r="K3048" s="1">
        <v>2.2321428571430002</v>
      </c>
      <c r="L3048" s="1">
        <v>1.785714285714</v>
      </c>
      <c r="M3048" s="1">
        <v>1.785714285714</v>
      </c>
      <c r="N3048" s="1">
        <v>9.8214285714289993</v>
      </c>
      <c r="O3048" s="1">
        <v>2.2321428571430002</v>
      </c>
      <c r="P3048" s="8">
        <v>0.446428571429</v>
      </c>
    </row>
    <row r="3049" spans="4:16" x14ac:dyDescent="0.2">
      <c r="D3049" s="59"/>
      <c r="E3049" s="5" t="s">
        <v>55</v>
      </c>
      <c r="F3049" s="51" t="s">
        <v>623</v>
      </c>
      <c r="G3049" s="4">
        <v>815</v>
      </c>
      <c r="H3049" s="10">
        <v>16.441717791411001</v>
      </c>
      <c r="I3049" s="1">
        <v>71.533742331287996</v>
      </c>
      <c r="J3049" s="1">
        <v>3.0674846625769998</v>
      </c>
      <c r="K3049" s="1">
        <v>2.2085889570549999</v>
      </c>
      <c r="L3049" s="1">
        <v>3.19018404908</v>
      </c>
      <c r="M3049" s="1">
        <v>0.24539877300599999</v>
      </c>
      <c r="N3049" s="1">
        <v>0.73619631901799998</v>
      </c>
      <c r="O3049" s="1">
        <v>1.8404907975460001</v>
      </c>
      <c r="P3049" s="8">
        <v>0.73619631901799998</v>
      </c>
    </row>
    <row r="3050" spans="4:16" ht="26" x14ac:dyDescent="0.2">
      <c r="D3050" s="58" t="s">
        <v>56</v>
      </c>
      <c r="E3050" s="7" t="s">
        <v>57</v>
      </c>
      <c r="F3050" s="50" t="s">
        <v>624</v>
      </c>
      <c r="G3050" s="6">
        <v>8</v>
      </c>
      <c r="H3050" s="14">
        <v>12.5</v>
      </c>
      <c r="I3050" s="3">
        <v>50</v>
      </c>
      <c r="J3050" s="9" t="s">
        <v>160</v>
      </c>
      <c r="K3050" s="9" t="s">
        <v>160</v>
      </c>
      <c r="L3050" s="3">
        <v>25</v>
      </c>
      <c r="M3050" s="9" t="s">
        <v>160</v>
      </c>
      <c r="N3050" s="9" t="s">
        <v>160</v>
      </c>
      <c r="O3050" s="3">
        <v>12.5</v>
      </c>
      <c r="P3050" s="19" t="s">
        <v>160</v>
      </c>
    </row>
    <row r="3051" spans="4:16" ht="26" x14ac:dyDescent="0.2">
      <c r="D3051" s="59"/>
      <c r="E3051" s="5" t="s">
        <v>58</v>
      </c>
      <c r="F3051" s="51" t="s">
        <v>623</v>
      </c>
      <c r="G3051" s="4">
        <v>61</v>
      </c>
      <c r="H3051" s="10">
        <v>44.262295081966997</v>
      </c>
      <c r="I3051" s="1">
        <v>40.983606557377001</v>
      </c>
      <c r="J3051" s="1">
        <v>3.2786885245900002</v>
      </c>
      <c r="K3051" s="1">
        <v>3.2786885245900002</v>
      </c>
      <c r="L3051" s="1">
        <v>6.5573770491800003</v>
      </c>
      <c r="M3051" s="1">
        <v>1.6393442622950001</v>
      </c>
      <c r="N3051" s="2" t="s">
        <v>160</v>
      </c>
      <c r="O3051" s="2" t="s">
        <v>160</v>
      </c>
      <c r="P3051" s="15" t="s">
        <v>160</v>
      </c>
    </row>
    <row r="3052" spans="4:16" x14ac:dyDescent="0.2">
      <c r="D3052" s="59"/>
      <c r="E3052" s="5" t="s">
        <v>59</v>
      </c>
      <c r="F3052" s="51" t="s">
        <v>624</v>
      </c>
      <c r="G3052" s="4">
        <v>18</v>
      </c>
      <c r="H3052" s="10">
        <v>50</v>
      </c>
      <c r="I3052" s="1">
        <v>44.444444444444002</v>
      </c>
      <c r="J3052" s="1">
        <v>5.5555555555560003</v>
      </c>
      <c r="K3052" s="2" t="s">
        <v>160</v>
      </c>
      <c r="L3052" s="2" t="s">
        <v>160</v>
      </c>
      <c r="M3052" s="2" t="s">
        <v>160</v>
      </c>
      <c r="N3052" s="2" t="s">
        <v>160</v>
      </c>
      <c r="O3052" s="2" t="s">
        <v>160</v>
      </c>
      <c r="P3052" s="15" t="s">
        <v>160</v>
      </c>
    </row>
    <row r="3053" spans="4:16" x14ac:dyDescent="0.2">
      <c r="D3053" s="59"/>
      <c r="E3053" s="5" t="s">
        <v>60</v>
      </c>
      <c r="F3053" s="51" t="s">
        <v>623</v>
      </c>
      <c r="G3053" s="4">
        <v>147</v>
      </c>
      <c r="H3053" s="10">
        <v>57.823129251700998</v>
      </c>
      <c r="I3053" s="1">
        <v>37.414965986395003</v>
      </c>
      <c r="J3053" s="1">
        <v>0.68027210884400002</v>
      </c>
      <c r="K3053" s="1">
        <v>1.360544217687</v>
      </c>
      <c r="L3053" s="1">
        <v>0.68027210884400002</v>
      </c>
      <c r="M3053" s="2" t="s">
        <v>160</v>
      </c>
      <c r="N3053" s="1">
        <v>1.360544217687</v>
      </c>
      <c r="O3053" s="1">
        <v>0.68027210884400002</v>
      </c>
      <c r="P3053" s="15" t="s">
        <v>160</v>
      </c>
    </row>
    <row r="3054" spans="4:16" ht="26" x14ac:dyDescent="0.2">
      <c r="D3054" s="59"/>
      <c r="E3054" s="5" t="s">
        <v>61</v>
      </c>
      <c r="F3054" s="51" t="s">
        <v>623</v>
      </c>
      <c r="G3054" s="4">
        <v>85</v>
      </c>
      <c r="H3054" s="10">
        <v>45.882352941176002</v>
      </c>
      <c r="I3054" s="1">
        <v>42.352941176470999</v>
      </c>
      <c r="J3054" s="2" t="s">
        <v>160</v>
      </c>
      <c r="K3054" s="1">
        <v>2.352941176471</v>
      </c>
      <c r="L3054" s="1">
        <v>1.1764705882349999</v>
      </c>
      <c r="M3054" s="2" t="s">
        <v>160</v>
      </c>
      <c r="N3054" s="1">
        <v>4.7058823529409999</v>
      </c>
      <c r="O3054" s="1">
        <v>3.5294117647059999</v>
      </c>
      <c r="P3054" s="15" t="s">
        <v>160</v>
      </c>
    </row>
    <row r="3055" spans="4:16" x14ac:dyDescent="0.2">
      <c r="D3055" s="59"/>
      <c r="E3055" s="5" t="s">
        <v>62</v>
      </c>
      <c r="F3055" s="51" t="s">
        <v>623</v>
      </c>
      <c r="G3055" s="4">
        <v>722</v>
      </c>
      <c r="H3055" s="10">
        <v>1.108033240997</v>
      </c>
      <c r="I3055" s="1">
        <v>82.963988919667997</v>
      </c>
      <c r="J3055" s="1">
        <v>3.7396121883659998</v>
      </c>
      <c r="K3055" s="1">
        <v>2.3545706371190001</v>
      </c>
      <c r="L3055" s="1">
        <v>3.0470914127420001</v>
      </c>
      <c r="M3055" s="1">
        <v>0.69252077562299996</v>
      </c>
      <c r="N3055" s="1">
        <v>3.0470914127420001</v>
      </c>
      <c r="O3055" s="1">
        <v>2.0775623268699999</v>
      </c>
      <c r="P3055" s="8">
        <v>0.96952908587300002</v>
      </c>
    </row>
    <row r="3056" spans="4:16" x14ac:dyDescent="0.2">
      <c r="D3056" s="59"/>
      <c r="E3056" s="5" t="s">
        <v>23</v>
      </c>
      <c r="F3056" s="51" t="s">
        <v>624</v>
      </c>
      <c r="G3056" s="4">
        <v>2</v>
      </c>
      <c r="H3056" s="17" t="s">
        <v>160</v>
      </c>
      <c r="I3056" s="1">
        <v>100</v>
      </c>
      <c r="J3056" s="2" t="s">
        <v>160</v>
      </c>
      <c r="K3056" s="2" t="s">
        <v>160</v>
      </c>
      <c r="L3056" s="2" t="s">
        <v>160</v>
      </c>
      <c r="M3056" s="2" t="s">
        <v>160</v>
      </c>
      <c r="N3056" s="2" t="s">
        <v>160</v>
      </c>
      <c r="O3056" s="2" t="s">
        <v>160</v>
      </c>
      <c r="P3056" s="15" t="s">
        <v>160</v>
      </c>
    </row>
    <row r="3057" spans="4:16" ht="26" x14ac:dyDescent="0.2">
      <c r="D3057" s="59"/>
      <c r="E3057" s="5" t="s">
        <v>63</v>
      </c>
      <c r="F3057" s="51" t="s">
        <v>623</v>
      </c>
      <c r="G3057" s="4">
        <v>319</v>
      </c>
      <c r="H3057" s="10">
        <v>50.470219435737</v>
      </c>
      <c r="I3057" s="1">
        <v>40.125391849529997</v>
      </c>
      <c r="J3057" s="1">
        <v>1.253918495298</v>
      </c>
      <c r="K3057" s="1">
        <v>1.8808777429470001</v>
      </c>
      <c r="L3057" s="1">
        <v>2.5078369905960001</v>
      </c>
      <c r="M3057" s="1">
        <v>0.31347962382400002</v>
      </c>
      <c r="N3057" s="1">
        <v>1.8808777429470001</v>
      </c>
      <c r="O3057" s="1">
        <v>1.5673981191220001</v>
      </c>
      <c r="P3057" s="15" t="s">
        <v>160</v>
      </c>
    </row>
    <row r="3058" spans="4:16" ht="26" x14ac:dyDescent="0.2">
      <c r="D3058" s="58" t="s">
        <v>64</v>
      </c>
      <c r="E3058" s="7" t="s">
        <v>57</v>
      </c>
      <c r="F3058" s="50" t="s">
        <v>624</v>
      </c>
      <c r="G3058" s="6">
        <v>21</v>
      </c>
      <c r="H3058" s="14">
        <v>9.5238095238099998</v>
      </c>
      <c r="I3058" s="3">
        <v>66.666666666666998</v>
      </c>
      <c r="J3058" s="9" t="s">
        <v>160</v>
      </c>
      <c r="K3058" s="9" t="s">
        <v>160</v>
      </c>
      <c r="L3058" s="3">
        <v>9.5238095238099998</v>
      </c>
      <c r="M3058" s="3">
        <v>4.7619047619049999</v>
      </c>
      <c r="N3058" s="3">
        <v>4.7619047619049999</v>
      </c>
      <c r="O3058" s="3">
        <v>4.7619047619049999</v>
      </c>
      <c r="P3058" s="19" t="s">
        <v>160</v>
      </c>
    </row>
    <row r="3059" spans="4:16" ht="26" x14ac:dyDescent="0.2">
      <c r="D3059" s="59"/>
      <c r="E3059" s="5" t="s">
        <v>58</v>
      </c>
      <c r="F3059" s="51" t="s">
        <v>623</v>
      </c>
      <c r="G3059" s="4">
        <v>103</v>
      </c>
      <c r="H3059" s="10">
        <v>27.184466019416998</v>
      </c>
      <c r="I3059" s="1">
        <v>39.805825242718001</v>
      </c>
      <c r="J3059" s="1">
        <v>9.7087378640779995</v>
      </c>
      <c r="K3059" s="1">
        <v>3.8834951456310001</v>
      </c>
      <c r="L3059" s="1">
        <v>12.621359223301001</v>
      </c>
      <c r="M3059" s="1">
        <v>1.9417475728160001</v>
      </c>
      <c r="N3059" s="1">
        <v>1.9417475728160001</v>
      </c>
      <c r="O3059" s="1">
        <v>2.9126213592229999</v>
      </c>
      <c r="P3059" s="15" t="s">
        <v>160</v>
      </c>
    </row>
    <row r="3060" spans="4:16" x14ac:dyDescent="0.2">
      <c r="D3060" s="59"/>
      <c r="E3060" s="5" t="s">
        <v>59</v>
      </c>
      <c r="F3060" s="51" t="s">
        <v>624</v>
      </c>
      <c r="G3060" s="4">
        <v>43</v>
      </c>
      <c r="H3060" s="10">
        <v>16.279069767442</v>
      </c>
      <c r="I3060" s="1">
        <v>67.441860465115994</v>
      </c>
      <c r="J3060" s="1">
        <v>9.3023255813949994</v>
      </c>
      <c r="K3060" s="1">
        <v>2.3255813953489999</v>
      </c>
      <c r="L3060" s="1">
        <v>2.3255813953489999</v>
      </c>
      <c r="M3060" s="2" t="s">
        <v>160</v>
      </c>
      <c r="N3060" s="1">
        <v>2.3255813953489999</v>
      </c>
      <c r="O3060" s="2" t="s">
        <v>160</v>
      </c>
      <c r="P3060" s="15" t="s">
        <v>160</v>
      </c>
    </row>
    <row r="3061" spans="4:16" x14ac:dyDescent="0.2">
      <c r="D3061" s="59"/>
      <c r="E3061" s="5" t="s">
        <v>60</v>
      </c>
      <c r="F3061" s="51" t="s">
        <v>623</v>
      </c>
      <c r="G3061" s="4">
        <v>697</v>
      </c>
      <c r="H3061" s="10">
        <v>15.208034433286</v>
      </c>
      <c r="I3061" s="1">
        <v>74.175035868006006</v>
      </c>
      <c r="J3061" s="1">
        <v>2.1520803443330001</v>
      </c>
      <c r="K3061" s="1">
        <v>2.2955523672879998</v>
      </c>
      <c r="L3061" s="1">
        <v>1.5781922525109999</v>
      </c>
      <c r="M3061" s="1">
        <v>0.28694404591099998</v>
      </c>
      <c r="N3061" s="1">
        <v>2.4390243902440001</v>
      </c>
      <c r="O3061" s="1">
        <v>1.4347202295549999</v>
      </c>
      <c r="P3061" s="8">
        <v>0.43041606886700001</v>
      </c>
    </row>
    <row r="3062" spans="4:16" ht="26" x14ac:dyDescent="0.2">
      <c r="D3062" s="59"/>
      <c r="E3062" s="5" t="s">
        <v>61</v>
      </c>
      <c r="F3062" s="51" t="s">
        <v>623</v>
      </c>
      <c r="G3062" s="4">
        <v>160</v>
      </c>
      <c r="H3062" s="10">
        <v>16.25</v>
      </c>
      <c r="I3062" s="1">
        <v>71.875</v>
      </c>
      <c r="J3062" s="1">
        <v>1.25</v>
      </c>
      <c r="K3062" s="1">
        <v>1.25</v>
      </c>
      <c r="L3062" s="1">
        <v>1.25</v>
      </c>
      <c r="M3062" s="1">
        <v>0.625</v>
      </c>
      <c r="N3062" s="1">
        <v>3.75</v>
      </c>
      <c r="O3062" s="1">
        <v>1.875</v>
      </c>
      <c r="P3062" s="8">
        <v>1.875</v>
      </c>
    </row>
    <row r="3063" spans="4:16" ht="26" x14ac:dyDescent="0.2">
      <c r="D3063" s="59"/>
      <c r="E3063" s="5" t="s">
        <v>65</v>
      </c>
      <c r="F3063" s="51" t="s">
        <v>624</v>
      </c>
      <c r="G3063" s="4">
        <v>16</v>
      </c>
      <c r="H3063" s="17" t="s">
        <v>160</v>
      </c>
      <c r="I3063" s="1">
        <v>68.75</v>
      </c>
      <c r="J3063" s="2" t="s">
        <v>160</v>
      </c>
      <c r="K3063" s="2" t="s">
        <v>160</v>
      </c>
      <c r="L3063" s="1">
        <v>6.25</v>
      </c>
      <c r="M3063" s="2" t="s">
        <v>160</v>
      </c>
      <c r="N3063" s="1">
        <v>6.25</v>
      </c>
      <c r="O3063" s="1">
        <v>18.75</v>
      </c>
      <c r="P3063" s="15" t="s">
        <v>160</v>
      </c>
    </row>
    <row r="3064" spans="4:16" x14ac:dyDescent="0.2">
      <c r="D3064" s="59"/>
      <c r="E3064" s="5" t="s">
        <v>23</v>
      </c>
      <c r="F3064" s="51" t="s">
        <v>624</v>
      </c>
      <c r="G3064" s="4">
        <v>3</v>
      </c>
      <c r="H3064" s="17" t="s">
        <v>160</v>
      </c>
      <c r="I3064" s="1">
        <v>66.666666666666998</v>
      </c>
      <c r="J3064" s="2" t="s">
        <v>160</v>
      </c>
      <c r="K3064" s="2" t="s">
        <v>160</v>
      </c>
      <c r="L3064" s="2" t="s">
        <v>160</v>
      </c>
      <c r="M3064" s="2" t="s">
        <v>160</v>
      </c>
      <c r="N3064" s="2" t="s">
        <v>160</v>
      </c>
      <c r="O3064" s="2" t="s">
        <v>160</v>
      </c>
      <c r="P3064" s="8">
        <v>33.333333333333002</v>
      </c>
    </row>
    <row r="3065" spans="4:16" ht="26" x14ac:dyDescent="0.2">
      <c r="D3065" s="59"/>
      <c r="E3065" s="5" t="s">
        <v>66</v>
      </c>
      <c r="F3065" s="51" t="s">
        <v>623</v>
      </c>
      <c r="G3065" s="4">
        <v>1024</v>
      </c>
      <c r="H3065" s="10">
        <v>16.50390625</v>
      </c>
      <c r="I3065" s="1">
        <v>69.921875</v>
      </c>
      <c r="J3065" s="1">
        <v>3.02734375</v>
      </c>
      <c r="K3065" s="1">
        <v>2.24609375</v>
      </c>
      <c r="L3065" s="1">
        <v>2.83203125</v>
      </c>
      <c r="M3065" s="1">
        <v>0.5859375</v>
      </c>
      <c r="N3065" s="1">
        <v>2.63671875</v>
      </c>
      <c r="O3065" s="1">
        <v>1.66015625</v>
      </c>
      <c r="P3065" s="8">
        <v>0.5859375</v>
      </c>
    </row>
    <row r="3066" spans="4:16" x14ac:dyDescent="0.2">
      <c r="D3066" s="58" t="s">
        <v>67</v>
      </c>
      <c r="E3066" s="7" t="s">
        <v>68</v>
      </c>
      <c r="F3066" s="50" t="s">
        <v>623</v>
      </c>
      <c r="G3066" s="6">
        <v>483</v>
      </c>
      <c r="H3066" s="14">
        <v>16.149068322981002</v>
      </c>
      <c r="I3066" s="3">
        <v>68.737060041408</v>
      </c>
      <c r="J3066" s="3">
        <v>4.3478260869570002</v>
      </c>
      <c r="K3066" s="3">
        <v>2.6915113871640002</v>
      </c>
      <c r="L3066" s="3">
        <v>3.1055900621119998</v>
      </c>
      <c r="M3066" s="3">
        <v>0.62111801242200004</v>
      </c>
      <c r="N3066" s="3">
        <v>2.4844720496889998</v>
      </c>
      <c r="O3066" s="3">
        <v>1.242236024845</v>
      </c>
      <c r="P3066" s="13">
        <v>0.62111801242200004</v>
      </c>
    </row>
    <row r="3067" spans="4:16" x14ac:dyDescent="0.2">
      <c r="D3067" s="59"/>
      <c r="E3067" s="5" t="s">
        <v>69</v>
      </c>
      <c r="F3067" s="51" t="s">
        <v>623</v>
      </c>
      <c r="G3067" s="4">
        <v>168</v>
      </c>
      <c r="H3067" s="10">
        <v>15.47619047619</v>
      </c>
      <c r="I3067" s="1">
        <v>73.809523809523995</v>
      </c>
      <c r="J3067" s="1">
        <v>4.166666666667</v>
      </c>
      <c r="K3067" s="1">
        <v>1.785714285714</v>
      </c>
      <c r="L3067" s="1">
        <v>2.9761904761900002</v>
      </c>
      <c r="M3067" s="1">
        <v>0.59523809523799998</v>
      </c>
      <c r="N3067" s="1">
        <v>1.190476190476</v>
      </c>
      <c r="O3067" s="2" t="s">
        <v>160</v>
      </c>
      <c r="P3067" s="15" t="s">
        <v>160</v>
      </c>
    </row>
    <row r="3068" spans="4:16" ht="26" x14ac:dyDescent="0.2">
      <c r="D3068" s="59"/>
      <c r="E3068" s="5" t="s">
        <v>70</v>
      </c>
      <c r="F3068" s="51" t="s">
        <v>623</v>
      </c>
      <c r="G3068" s="4">
        <v>470</v>
      </c>
      <c r="H3068" s="10">
        <v>18.510638297871999</v>
      </c>
      <c r="I3068" s="1">
        <v>67.659574468084998</v>
      </c>
      <c r="J3068" s="1">
        <v>3.1914893617020001</v>
      </c>
      <c r="K3068" s="1">
        <v>2.7659574468089998</v>
      </c>
      <c r="L3068" s="1">
        <v>3.1914893617020001</v>
      </c>
      <c r="M3068" s="1">
        <v>0.425531914894</v>
      </c>
      <c r="N3068" s="1">
        <v>2.1276595744679998</v>
      </c>
      <c r="O3068" s="1">
        <v>1.0638297872339999</v>
      </c>
      <c r="P3068" s="8">
        <v>1.0638297872339999</v>
      </c>
    </row>
    <row r="3069" spans="4:16" ht="26" x14ac:dyDescent="0.2">
      <c r="D3069" s="59"/>
      <c r="E3069" s="5" t="s">
        <v>71</v>
      </c>
      <c r="F3069" s="51" t="s">
        <v>623</v>
      </c>
      <c r="G3069" s="4">
        <v>67</v>
      </c>
      <c r="H3069" s="10">
        <v>29.850746268657002</v>
      </c>
      <c r="I3069" s="1">
        <v>55.223880597014997</v>
      </c>
      <c r="J3069" s="1">
        <v>4.477611940299</v>
      </c>
      <c r="K3069" s="1">
        <v>1.492537313433</v>
      </c>
      <c r="L3069" s="1">
        <v>1.492537313433</v>
      </c>
      <c r="M3069" s="1">
        <v>1.492537313433</v>
      </c>
      <c r="N3069" s="1">
        <v>2.985074626866</v>
      </c>
      <c r="O3069" s="1">
        <v>2.985074626866</v>
      </c>
      <c r="P3069" s="15" t="s">
        <v>160</v>
      </c>
    </row>
    <row r="3070" spans="4:16" x14ac:dyDescent="0.2">
      <c r="D3070" s="59"/>
      <c r="E3070" s="5" t="s">
        <v>72</v>
      </c>
      <c r="F3070" s="51" t="s">
        <v>623</v>
      </c>
      <c r="G3070" s="4">
        <v>314</v>
      </c>
      <c r="H3070" s="10">
        <v>17.515923566879</v>
      </c>
      <c r="I3070" s="1">
        <v>67.515923566878996</v>
      </c>
      <c r="J3070" s="1">
        <v>2.2292993630570002</v>
      </c>
      <c r="K3070" s="1">
        <v>3.184713375796</v>
      </c>
      <c r="L3070" s="1">
        <v>3.184713375796</v>
      </c>
      <c r="M3070" s="1">
        <v>0.31847133758000001</v>
      </c>
      <c r="N3070" s="1">
        <v>3.184713375796</v>
      </c>
      <c r="O3070" s="1">
        <v>2.2292993630570002</v>
      </c>
      <c r="P3070" s="8">
        <v>0.63694267515900005</v>
      </c>
    </row>
    <row r="3071" spans="4:16" x14ac:dyDescent="0.2">
      <c r="D3071" s="59"/>
      <c r="E3071" s="5" t="s">
        <v>73</v>
      </c>
      <c r="F3071" s="51" t="s">
        <v>623</v>
      </c>
      <c r="G3071" s="4">
        <v>187</v>
      </c>
      <c r="H3071" s="10">
        <v>17.647058823529001</v>
      </c>
      <c r="I3071" s="1">
        <v>70.053475935828999</v>
      </c>
      <c r="J3071" s="1">
        <v>3.208556149733</v>
      </c>
      <c r="K3071" s="1">
        <v>1.069518716578</v>
      </c>
      <c r="L3071" s="1">
        <v>3.7433155080209999</v>
      </c>
      <c r="M3071" s="2" t="s">
        <v>160</v>
      </c>
      <c r="N3071" s="1">
        <v>2.673796791444</v>
      </c>
      <c r="O3071" s="1">
        <v>1.6042780748659999</v>
      </c>
      <c r="P3071" s="15" t="s">
        <v>160</v>
      </c>
    </row>
    <row r="3072" spans="4:16" ht="26" x14ac:dyDescent="0.2">
      <c r="D3072" s="59"/>
      <c r="E3072" s="5" t="s">
        <v>74</v>
      </c>
      <c r="F3072" s="51" t="s">
        <v>623</v>
      </c>
      <c r="G3072" s="4">
        <v>472</v>
      </c>
      <c r="H3072" s="10">
        <v>16.737288135593001</v>
      </c>
      <c r="I3072" s="1">
        <v>70.550847457627</v>
      </c>
      <c r="J3072" s="1">
        <v>1.6949152542370001</v>
      </c>
      <c r="K3072" s="1">
        <v>1.271186440678</v>
      </c>
      <c r="L3072" s="1">
        <v>2.3305084745759999</v>
      </c>
      <c r="M3072" s="1">
        <v>0.63559322033900001</v>
      </c>
      <c r="N3072" s="1">
        <v>2.9661016949149999</v>
      </c>
      <c r="O3072" s="1">
        <v>2.9661016949149999</v>
      </c>
      <c r="P3072" s="8">
        <v>0.84745762711899997</v>
      </c>
    </row>
    <row r="3073" spans="4:16" x14ac:dyDescent="0.2">
      <c r="D3073" s="59"/>
      <c r="E3073" s="5" t="s">
        <v>36</v>
      </c>
      <c r="F3073" s="51" t="s">
        <v>624</v>
      </c>
      <c r="G3073" s="4">
        <v>28</v>
      </c>
      <c r="H3073" s="10">
        <v>17.857142857143</v>
      </c>
      <c r="I3073" s="1">
        <v>78.571428571428996</v>
      </c>
      <c r="J3073" s="1">
        <v>3.5714285714290002</v>
      </c>
      <c r="K3073" s="2" t="s">
        <v>160</v>
      </c>
      <c r="L3073" s="2" t="s">
        <v>160</v>
      </c>
      <c r="M3073" s="2" t="s">
        <v>160</v>
      </c>
      <c r="N3073" s="2" t="s">
        <v>160</v>
      </c>
      <c r="O3073" s="2" t="s">
        <v>160</v>
      </c>
      <c r="P3073" s="15" t="s">
        <v>160</v>
      </c>
    </row>
    <row r="3074" spans="4:16" x14ac:dyDescent="0.2">
      <c r="D3074" s="59"/>
      <c r="E3074" s="5" t="s">
        <v>23</v>
      </c>
      <c r="F3074" s="51" t="s">
        <v>624</v>
      </c>
      <c r="G3074" s="4">
        <v>6</v>
      </c>
      <c r="H3074" s="17" t="s">
        <v>160</v>
      </c>
      <c r="I3074" s="1">
        <v>83.333333333333002</v>
      </c>
      <c r="J3074" s="2" t="s">
        <v>160</v>
      </c>
      <c r="K3074" s="2" t="s">
        <v>160</v>
      </c>
      <c r="L3074" s="2" t="s">
        <v>160</v>
      </c>
      <c r="M3074" s="2" t="s">
        <v>160</v>
      </c>
      <c r="N3074" s="1">
        <v>16.666666666666998</v>
      </c>
      <c r="O3074" s="2" t="s">
        <v>160</v>
      </c>
      <c r="P3074" s="15" t="s">
        <v>160</v>
      </c>
    </row>
    <row r="3075" spans="4:16" ht="26" x14ac:dyDescent="0.2">
      <c r="D3075" s="58" t="s">
        <v>75</v>
      </c>
      <c r="E3075" s="7" t="s">
        <v>76</v>
      </c>
      <c r="F3075" s="50" t="s">
        <v>624</v>
      </c>
      <c r="G3075" s="6">
        <v>32</v>
      </c>
      <c r="H3075" s="14">
        <v>25</v>
      </c>
      <c r="I3075" s="3">
        <v>56.25</v>
      </c>
      <c r="J3075" s="3">
        <v>6.25</v>
      </c>
      <c r="K3075" s="9" t="s">
        <v>160</v>
      </c>
      <c r="L3075" s="9" t="s">
        <v>160</v>
      </c>
      <c r="M3075" s="9" t="s">
        <v>160</v>
      </c>
      <c r="N3075" s="3">
        <v>9.375</v>
      </c>
      <c r="O3075" s="9" t="s">
        <v>160</v>
      </c>
      <c r="P3075" s="13">
        <v>3.125</v>
      </c>
    </row>
    <row r="3076" spans="4:16" x14ac:dyDescent="0.2">
      <c r="D3076" s="59"/>
      <c r="E3076" s="5" t="s">
        <v>77</v>
      </c>
      <c r="F3076" s="51" t="s">
        <v>623</v>
      </c>
      <c r="G3076" s="4">
        <v>60</v>
      </c>
      <c r="H3076" s="10">
        <v>23.333333333333002</v>
      </c>
      <c r="I3076" s="1">
        <v>55</v>
      </c>
      <c r="J3076" s="1">
        <v>3.333333333333</v>
      </c>
      <c r="K3076" s="1">
        <v>1.666666666667</v>
      </c>
      <c r="L3076" s="1">
        <v>5</v>
      </c>
      <c r="M3076" s="1">
        <v>1.666666666667</v>
      </c>
      <c r="N3076" s="1">
        <v>5</v>
      </c>
      <c r="O3076" s="1">
        <v>3.333333333333</v>
      </c>
      <c r="P3076" s="8">
        <v>1.666666666667</v>
      </c>
    </row>
    <row r="3077" spans="4:16" x14ac:dyDescent="0.2">
      <c r="D3077" s="59"/>
      <c r="E3077" s="5" t="s">
        <v>78</v>
      </c>
      <c r="F3077" s="51" t="s">
        <v>623</v>
      </c>
      <c r="G3077" s="4">
        <v>82</v>
      </c>
      <c r="H3077" s="10">
        <v>26.829268292683</v>
      </c>
      <c r="I3077" s="1">
        <v>64.634146341462994</v>
      </c>
      <c r="J3077" s="1">
        <v>2.4390243902440001</v>
      </c>
      <c r="K3077" s="2" t="s">
        <v>160</v>
      </c>
      <c r="L3077" s="1">
        <v>2.4390243902440001</v>
      </c>
      <c r="M3077" s="2" t="s">
        <v>160</v>
      </c>
      <c r="N3077" s="1">
        <v>2.4390243902440001</v>
      </c>
      <c r="O3077" s="1">
        <v>1.219512195122</v>
      </c>
      <c r="P3077" s="15" t="s">
        <v>160</v>
      </c>
    </row>
    <row r="3078" spans="4:16" ht="26" x14ac:dyDescent="0.2">
      <c r="D3078" s="59"/>
      <c r="E3078" s="5" t="s">
        <v>79</v>
      </c>
      <c r="F3078" s="51" t="s">
        <v>624</v>
      </c>
      <c r="G3078" s="4">
        <v>11</v>
      </c>
      <c r="H3078" s="10">
        <v>27.272727272727</v>
      </c>
      <c r="I3078" s="1">
        <v>36.363636363635997</v>
      </c>
      <c r="J3078" s="1">
        <v>9.0909090909089993</v>
      </c>
      <c r="K3078" s="2" t="s">
        <v>160</v>
      </c>
      <c r="L3078" s="1">
        <v>9.0909090909089993</v>
      </c>
      <c r="M3078" s="2" t="s">
        <v>160</v>
      </c>
      <c r="N3078" s="1">
        <v>9.0909090909089993</v>
      </c>
      <c r="O3078" s="1">
        <v>9.0909090909089993</v>
      </c>
      <c r="P3078" s="15" t="s">
        <v>160</v>
      </c>
    </row>
    <row r="3079" spans="4:16" ht="26" x14ac:dyDescent="0.2">
      <c r="D3079" s="59"/>
      <c r="E3079" s="5" t="s">
        <v>80</v>
      </c>
      <c r="F3079" s="51" t="s">
        <v>624</v>
      </c>
      <c r="G3079" s="4">
        <v>35</v>
      </c>
      <c r="H3079" s="10">
        <v>34.285714285714</v>
      </c>
      <c r="I3079" s="1">
        <v>60</v>
      </c>
      <c r="J3079" s="1">
        <v>2.8571428571430002</v>
      </c>
      <c r="K3079" s="2" t="s">
        <v>160</v>
      </c>
      <c r="L3079" s="2" t="s">
        <v>160</v>
      </c>
      <c r="M3079" s="2" t="s">
        <v>160</v>
      </c>
      <c r="N3079" s="2" t="s">
        <v>160</v>
      </c>
      <c r="O3079" s="2" t="s">
        <v>160</v>
      </c>
      <c r="P3079" s="8">
        <v>2.8571428571430002</v>
      </c>
    </row>
    <row r="3080" spans="4:16" ht="26" x14ac:dyDescent="0.2">
      <c r="D3080" s="59"/>
      <c r="E3080" s="5" t="s">
        <v>81</v>
      </c>
      <c r="F3080" s="51" t="s">
        <v>624</v>
      </c>
      <c r="G3080" s="4">
        <v>48</v>
      </c>
      <c r="H3080" s="10">
        <v>25</v>
      </c>
      <c r="I3080" s="1">
        <v>60.416666666666998</v>
      </c>
      <c r="J3080" s="1">
        <v>2.083333333333</v>
      </c>
      <c r="K3080" s="2" t="s">
        <v>160</v>
      </c>
      <c r="L3080" s="1">
        <v>10.416666666667</v>
      </c>
      <c r="M3080" s="2" t="s">
        <v>160</v>
      </c>
      <c r="N3080" s="2" t="s">
        <v>160</v>
      </c>
      <c r="O3080" s="1">
        <v>2.083333333333</v>
      </c>
      <c r="P3080" s="15" t="s">
        <v>160</v>
      </c>
    </row>
    <row r="3081" spans="4:16" ht="26" x14ac:dyDescent="0.2">
      <c r="D3081" s="59"/>
      <c r="E3081" s="5" t="s">
        <v>82</v>
      </c>
      <c r="F3081" s="51" t="s">
        <v>624</v>
      </c>
      <c r="G3081" s="4">
        <v>39</v>
      </c>
      <c r="H3081" s="10">
        <v>35.897435897435997</v>
      </c>
      <c r="I3081" s="1">
        <v>51.282051282051</v>
      </c>
      <c r="J3081" s="1">
        <v>2.564102564103</v>
      </c>
      <c r="K3081" s="1">
        <v>2.564102564103</v>
      </c>
      <c r="L3081" s="1">
        <v>2.564102564103</v>
      </c>
      <c r="M3081" s="2" t="s">
        <v>160</v>
      </c>
      <c r="N3081" s="1">
        <v>5.1282051282049999</v>
      </c>
      <c r="O3081" s="2" t="s">
        <v>160</v>
      </c>
      <c r="P3081" s="15" t="s">
        <v>160</v>
      </c>
    </row>
    <row r="3082" spans="4:16" ht="26" x14ac:dyDescent="0.2">
      <c r="D3082" s="59"/>
      <c r="E3082" s="5" t="s">
        <v>83</v>
      </c>
      <c r="F3082" s="51" t="s">
        <v>624</v>
      </c>
      <c r="G3082" s="4">
        <v>12</v>
      </c>
      <c r="H3082" s="10">
        <v>33.333333333333002</v>
      </c>
      <c r="I3082" s="1">
        <v>41.666666666666998</v>
      </c>
      <c r="J3082" s="2" t="s">
        <v>160</v>
      </c>
      <c r="K3082" s="2" t="s">
        <v>160</v>
      </c>
      <c r="L3082" s="1">
        <v>16.666666666666998</v>
      </c>
      <c r="M3082" s="2" t="s">
        <v>160</v>
      </c>
      <c r="N3082" s="1">
        <v>8.333333333333</v>
      </c>
      <c r="O3082" s="2" t="s">
        <v>160</v>
      </c>
      <c r="P3082" s="15" t="s">
        <v>160</v>
      </c>
    </row>
    <row r="3083" spans="4:16" x14ac:dyDescent="0.2">
      <c r="D3083" s="59"/>
      <c r="E3083" s="5" t="s">
        <v>84</v>
      </c>
      <c r="F3083" s="51" t="s">
        <v>624</v>
      </c>
      <c r="G3083" s="4">
        <v>15</v>
      </c>
      <c r="H3083" s="10">
        <v>20</v>
      </c>
      <c r="I3083" s="1">
        <v>66.666666666666998</v>
      </c>
      <c r="J3083" s="1">
        <v>6.666666666667</v>
      </c>
      <c r="K3083" s="2" t="s">
        <v>160</v>
      </c>
      <c r="L3083" s="1">
        <v>6.666666666667</v>
      </c>
      <c r="M3083" s="2" t="s">
        <v>160</v>
      </c>
      <c r="N3083" s="2" t="s">
        <v>160</v>
      </c>
      <c r="O3083" s="2" t="s">
        <v>160</v>
      </c>
      <c r="P3083" s="15" t="s">
        <v>160</v>
      </c>
    </row>
    <row r="3084" spans="4:16" x14ac:dyDescent="0.2">
      <c r="D3084" s="59"/>
      <c r="E3084" s="5" t="s">
        <v>85</v>
      </c>
      <c r="F3084" s="51" t="s">
        <v>624</v>
      </c>
      <c r="G3084" s="4">
        <v>5</v>
      </c>
      <c r="H3084" s="10">
        <v>60</v>
      </c>
      <c r="I3084" s="1">
        <v>20</v>
      </c>
      <c r="J3084" s="2" t="s">
        <v>160</v>
      </c>
      <c r="K3084" s="2" t="s">
        <v>160</v>
      </c>
      <c r="L3084" s="2" t="s">
        <v>160</v>
      </c>
      <c r="M3084" s="2" t="s">
        <v>160</v>
      </c>
      <c r="N3084" s="1">
        <v>20</v>
      </c>
      <c r="O3084" s="2" t="s">
        <v>160</v>
      </c>
      <c r="P3084" s="15" t="s">
        <v>160</v>
      </c>
    </row>
    <row r="3085" spans="4:16" x14ac:dyDescent="0.2">
      <c r="D3085" s="59"/>
      <c r="E3085" s="5" t="s">
        <v>86</v>
      </c>
      <c r="F3085" s="51" t="s">
        <v>623</v>
      </c>
      <c r="G3085" s="4">
        <v>87</v>
      </c>
      <c r="H3085" s="10">
        <v>18.390804597700999</v>
      </c>
      <c r="I3085" s="1">
        <v>70.114942528735995</v>
      </c>
      <c r="J3085" s="1">
        <v>1.149425287356</v>
      </c>
      <c r="K3085" s="2" t="s">
        <v>160</v>
      </c>
      <c r="L3085" s="1">
        <v>4.5977011494250002</v>
      </c>
      <c r="M3085" s="1">
        <v>1.149425287356</v>
      </c>
      <c r="N3085" s="2" t="s">
        <v>160</v>
      </c>
      <c r="O3085" s="1">
        <v>3.4482758620689999</v>
      </c>
      <c r="P3085" s="8">
        <v>1.149425287356</v>
      </c>
    </row>
    <row r="3086" spans="4:16" ht="26" x14ac:dyDescent="0.2">
      <c r="D3086" s="59"/>
      <c r="E3086" s="5" t="s">
        <v>87</v>
      </c>
      <c r="F3086" s="51" t="s">
        <v>623</v>
      </c>
      <c r="G3086" s="4">
        <v>118</v>
      </c>
      <c r="H3086" s="10">
        <v>22.033898305085</v>
      </c>
      <c r="I3086" s="1">
        <v>66.101694915254001</v>
      </c>
      <c r="J3086" s="1">
        <v>1.6949152542370001</v>
      </c>
      <c r="K3086" s="1">
        <v>2.542372881356</v>
      </c>
      <c r="L3086" s="1">
        <v>5.9322033898309998</v>
      </c>
      <c r="M3086" s="2" t="s">
        <v>160</v>
      </c>
      <c r="N3086" s="1">
        <v>0.84745762711899997</v>
      </c>
      <c r="O3086" s="1">
        <v>0.84745762711899997</v>
      </c>
      <c r="P3086" s="15" t="s">
        <v>160</v>
      </c>
    </row>
    <row r="3087" spans="4:16" x14ac:dyDescent="0.2">
      <c r="D3087" s="59"/>
      <c r="E3087" s="5" t="s">
        <v>36</v>
      </c>
      <c r="F3087" s="51" t="s">
        <v>624</v>
      </c>
      <c r="G3087" s="4">
        <v>47</v>
      </c>
      <c r="H3087" s="10">
        <v>19.148936170212998</v>
      </c>
      <c r="I3087" s="1">
        <v>70.212765957447004</v>
      </c>
      <c r="J3087" s="1">
        <v>2.1276595744679998</v>
      </c>
      <c r="K3087" s="2" t="s">
        <v>160</v>
      </c>
      <c r="L3087" s="2" t="s">
        <v>160</v>
      </c>
      <c r="M3087" s="2" t="s">
        <v>160</v>
      </c>
      <c r="N3087" s="1">
        <v>4.2553191489359996</v>
      </c>
      <c r="O3087" s="1">
        <v>2.1276595744679998</v>
      </c>
      <c r="P3087" s="8">
        <v>2.1276595744679998</v>
      </c>
    </row>
    <row r="3088" spans="4:16" ht="26" x14ac:dyDescent="0.2">
      <c r="D3088" s="59"/>
      <c r="E3088" s="5" t="s">
        <v>88</v>
      </c>
      <c r="F3088" s="51" t="s">
        <v>623</v>
      </c>
      <c r="G3088" s="4">
        <v>255</v>
      </c>
      <c r="H3088" s="10">
        <v>9.4117647058819998</v>
      </c>
      <c r="I3088" s="1">
        <v>73.333333333333002</v>
      </c>
      <c r="J3088" s="1">
        <v>5.4901960784310004</v>
      </c>
      <c r="K3088" s="1">
        <v>3.5294117647059999</v>
      </c>
      <c r="L3088" s="1">
        <v>2.352941176471</v>
      </c>
      <c r="M3088" s="1">
        <v>0.78431372549</v>
      </c>
      <c r="N3088" s="1">
        <v>3.1372549019610001</v>
      </c>
      <c r="O3088" s="1">
        <v>1.1764705882349999</v>
      </c>
      <c r="P3088" s="8">
        <v>0.78431372549</v>
      </c>
    </row>
    <row r="3089" spans="4:16" x14ac:dyDescent="0.2">
      <c r="D3089" s="59"/>
      <c r="E3089" s="5" t="s">
        <v>89</v>
      </c>
      <c r="F3089" s="51" t="s">
        <v>623</v>
      </c>
      <c r="G3089" s="4">
        <v>434</v>
      </c>
      <c r="H3089" s="10">
        <v>14.976958525345999</v>
      </c>
      <c r="I3089" s="1">
        <v>73.271889400922007</v>
      </c>
      <c r="J3089" s="1">
        <v>1.8433179723499999</v>
      </c>
      <c r="K3089" s="1">
        <v>2.073732718894</v>
      </c>
      <c r="L3089" s="1">
        <v>1.6129032258060001</v>
      </c>
      <c r="M3089" s="1">
        <v>0.46082949308799998</v>
      </c>
      <c r="N3089" s="1">
        <v>3.2258064516129998</v>
      </c>
      <c r="O3089" s="1">
        <v>2.3041474654380001</v>
      </c>
      <c r="P3089" s="8">
        <v>0.23041474654399999</v>
      </c>
    </row>
    <row r="3090" spans="4:16" x14ac:dyDescent="0.2">
      <c r="D3090" s="59"/>
      <c r="E3090" s="5" t="s">
        <v>23</v>
      </c>
      <c r="F3090" s="51" t="s">
        <v>624</v>
      </c>
      <c r="G3090" s="4">
        <v>9</v>
      </c>
      <c r="H3090" s="10">
        <v>22.222222222222001</v>
      </c>
      <c r="I3090" s="1">
        <v>55.555555555555998</v>
      </c>
      <c r="J3090" s="2" t="s">
        <v>160</v>
      </c>
      <c r="K3090" s="1">
        <v>11.111111111111001</v>
      </c>
      <c r="L3090" s="2" t="s">
        <v>160</v>
      </c>
      <c r="M3090" s="2" t="s">
        <v>160</v>
      </c>
      <c r="N3090" s="2" t="s">
        <v>160</v>
      </c>
      <c r="O3090" s="2" t="s">
        <v>160</v>
      </c>
      <c r="P3090" s="8">
        <v>11.111111111111001</v>
      </c>
    </row>
    <row r="3091" spans="4:16" ht="26" x14ac:dyDescent="0.2">
      <c r="D3091" s="59"/>
      <c r="E3091" s="5" t="s">
        <v>90</v>
      </c>
      <c r="F3091" s="51" t="s">
        <v>623</v>
      </c>
      <c r="G3091" s="4">
        <v>345</v>
      </c>
      <c r="H3091" s="10">
        <v>22.608695652173999</v>
      </c>
      <c r="I3091" s="1">
        <v>63.478260869564998</v>
      </c>
      <c r="J3091" s="1">
        <v>2.6086956521740001</v>
      </c>
      <c r="K3091" s="1">
        <v>1.1594202898549999</v>
      </c>
      <c r="L3091" s="1">
        <v>4.9275362318839999</v>
      </c>
      <c r="M3091" s="1">
        <v>0.57971014492799999</v>
      </c>
      <c r="N3091" s="1">
        <v>1.7391304347829999</v>
      </c>
      <c r="O3091" s="1">
        <v>2.0289855072459999</v>
      </c>
      <c r="P3091" s="8">
        <v>0.86956521739100001</v>
      </c>
    </row>
    <row r="3092" spans="4:16" ht="26" x14ac:dyDescent="0.2">
      <c r="D3092" s="58" t="s">
        <v>91</v>
      </c>
      <c r="E3092" s="7" t="s">
        <v>92</v>
      </c>
      <c r="F3092" s="50" t="s">
        <v>623</v>
      </c>
      <c r="G3092" s="6">
        <v>70</v>
      </c>
      <c r="H3092" s="14">
        <v>12.857142857143</v>
      </c>
      <c r="I3092" s="3">
        <v>68.571428571428996</v>
      </c>
      <c r="J3092" s="3">
        <v>2.8571428571430002</v>
      </c>
      <c r="K3092" s="3">
        <v>7.1428571428570002</v>
      </c>
      <c r="L3092" s="3">
        <v>2.8571428571430002</v>
      </c>
      <c r="M3092" s="9" t="s">
        <v>160</v>
      </c>
      <c r="N3092" s="3">
        <v>2.8571428571430002</v>
      </c>
      <c r="O3092" s="3">
        <v>1.4285714285710001</v>
      </c>
      <c r="P3092" s="13">
        <v>1.4285714285710001</v>
      </c>
    </row>
    <row r="3093" spans="4:16" ht="39" x14ac:dyDescent="0.2">
      <c r="D3093" s="59"/>
      <c r="E3093" s="5" t="s">
        <v>93</v>
      </c>
      <c r="F3093" s="51" t="s">
        <v>623</v>
      </c>
      <c r="G3093" s="4">
        <v>430</v>
      </c>
      <c r="H3093" s="10">
        <v>21.860465116278998</v>
      </c>
      <c r="I3093" s="1">
        <v>62.558139534883999</v>
      </c>
      <c r="J3093" s="1">
        <v>3.255813953488</v>
      </c>
      <c r="K3093" s="1">
        <v>2.790697674419</v>
      </c>
      <c r="L3093" s="1">
        <v>3.720930232558</v>
      </c>
      <c r="M3093" s="1">
        <v>0.23255813953500001</v>
      </c>
      <c r="N3093" s="1">
        <v>2.3255813953489999</v>
      </c>
      <c r="O3093" s="1">
        <v>2.5581395348839999</v>
      </c>
      <c r="P3093" s="8">
        <v>0.69767441860500001</v>
      </c>
    </row>
    <row r="3094" spans="4:16" ht="39" x14ac:dyDescent="0.2">
      <c r="D3094" s="59"/>
      <c r="E3094" s="5" t="s">
        <v>94</v>
      </c>
      <c r="F3094" s="51" t="s">
        <v>623</v>
      </c>
      <c r="G3094" s="4">
        <v>824</v>
      </c>
      <c r="H3094" s="10">
        <v>18.932038834951001</v>
      </c>
      <c r="I3094" s="1">
        <v>66.990291262135997</v>
      </c>
      <c r="J3094" s="1">
        <v>2.791262135922</v>
      </c>
      <c r="K3094" s="1">
        <v>2.0631067961170002</v>
      </c>
      <c r="L3094" s="1">
        <v>3.398058252427</v>
      </c>
      <c r="M3094" s="1">
        <v>0.48543689320400002</v>
      </c>
      <c r="N3094" s="1">
        <v>2.5485436893200002</v>
      </c>
      <c r="O3094" s="1">
        <v>1.9417475728160001</v>
      </c>
      <c r="P3094" s="8">
        <v>0.84951456310700002</v>
      </c>
    </row>
    <row r="3095" spans="4:16" ht="39" x14ac:dyDescent="0.2">
      <c r="D3095" s="59"/>
      <c r="E3095" s="5" t="s">
        <v>95</v>
      </c>
      <c r="F3095" s="51" t="s">
        <v>623</v>
      </c>
      <c r="G3095" s="4">
        <v>593</v>
      </c>
      <c r="H3095" s="10">
        <v>23.608768971332001</v>
      </c>
      <c r="I3095" s="1">
        <v>62.900505902192002</v>
      </c>
      <c r="J3095" s="1">
        <v>2.8667790893760001</v>
      </c>
      <c r="K3095" s="1">
        <v>2.1922428330520001</v>
      </c>
      <c r="L3095" s="1">
        <v>3.2040472175380001</v>
      </c>
      <c r="M3095" s="1">
        <v>0.33726812816200002</v>
      </c>
      <c r="N3095" s="1">
        <v>2.0236087689710001</v>
      </c>
      <c r="O3095" s="1">
        <v>2.3608768971330001</v>
      </c>
      <c r="P3095" s="8">
        <v>0.50590219224300004</v>
      </c>
    </row>
    <row r="3096" spans="4:16" ht="39" x14ac:dyDescent="0.2">
      <c r="D3096" s="59"/>
      <c r="E3096" s="5" t="s">
        <v>96</v>
      </c>
      <c r="F3096" s="51" t="s">
        <v>623</v>
      </c>
      <c r="G3096" s="4">
        <v>261</v>
      </c>
      <c r="H3096" s="10">
        <v>28.735632183907999</v>
      </c>
      <c r="I3096" s="1">
        <v>59.386973180077</v>
      </c>
      <c r="J3096" s="1">
        <v>1.149425287356</v>
      </c>
      <c r="K3096" s="1">
        <v>1.532567049808</v>
      </c>
      <c r="L3096" s="1">
        <v>1.915708812261</v>
      </c>
      <c r="M3096" s="1">
        <v>0.38314176245199999</v>
      </c>
      <c r="N3096" s="1">
        <v>3.8314176245209999</v>
      </c>
      <c r="O3096" s="1">
        <v>2.6819923371650001</v>
      </c>
      <c r="P3096" s="8">
        <v>0.38314176245199999</v>
      </c>
    </row>
    <row r="3097" spans="4:16" ht="39" x14ac:dyDescent="0.2">
      <c r="D3097" s="59"/>
      <c r="E3097" s="5" t="s">
        <v>97</v>
      </c>
      <c r="F3097" s="51" t="s">
        <v>623</v>
      </c>
      <c r="G3097" s="4">
        <v>63</v>
      </c>
      <c r="H3097" s="10">
        <v>28.571428571428999</v>
      </c>
      <c r="I3097" s="1">
        <v>60.317460317459997</v>
      </c>
      <c r="J3097" s="1">
        <v>3.1746031746029999</v>
      </c>
      <c r="K3097" s="1">
        <v>1.587301587302</v>
      </c>
      <c r="L3097" s="1">
        <v>1.587301587302</v>
      </c>
      <c r="M3097" s="2" t="s">
        <v>160</v>
      </c>
      <c r="N3097" s="2" t="s">
        <v>160</v>
      </c>
      <c r="O3097" s="1">
        <v>4.7619047619049999</v>
      </c>
      <c r="P3097" s="15" t="s">
        <v>160</v>
      </c>
    </row>
    <row r="3098" spans="4:16" ht="39" x14ac:dyDescent="0.2">
      <c r="D3098" s="59"/>
      <c r="E3098" s="5" t="s">
        <v>98</v>
      </c>
      <c r="F3098" s="51" t="s">
        <v>623</v>
      </c>
      <c r="G3098" s="4">
        <v>345</v>
      </c>
      <c r="H3098" s="10">
        <v>26.086956521739001</v>
      </c>
      <c r="I3098" s="1">
        <v>60</v>
      </c>
      <c r="J3098" s="1">
        <v>2.6086956521740001</v>
      </c>
      <c r="K3098" s="1">
        <v>2.6086956521740001</v>
      </c>
      <c r="L3098" s="1">
        <v>2.898550724638</v>
      </c>
      <c r="M3098" s="1">
        <v>0.289855072464</v>
      </c>
      <c r="N3098" s="1">
        <v>2.3188405797099998</v>
      </c>
      <c r="O3098" s="1">
        <v>2.3188405797099998</v>
      </c>
      <c r="P3098" s="8">
        <v>0.86956521739100001</v>
      </c>
    </row>
    <row r="3099" spans="4:16" ht="39" x14ac:dyDescent="0.2">
      <c r="D3099" s="59"/>
      <c r="E3099" s="5" t="s">
        <v>99</v>
      </c>
      <c r="F3099" s="51" t="s">
        <v>623</v>
      </c>
      <c r="G3099" s="4">
        <v>202</v>
      </c>
      <c r="H3099" s="10">
        <v>32.178217821781999</v>
      </c>
      <c r="I3099" s="1">
        <v>57.920792079207999</v>
      </c>
      <c r="J3099" s="1">
        <v>4.4554455445540002</v>
      </c>
      <c r="K3099" s="1">
        <v>0.99009900990099997</v>
      </c>
      <c r="L3099" s="1">
        <v>2.4752475247520001</v>
      </c>
      <c r="M3099" s="2" t="s">
        <v>160</v>
      </c>
      <c r="N3099" s="1">
        <v>0.99009900990099997</v>
      </c>
      <c r="O3099" s="1">
        <v>0.99009900990099997</v>
      </c>
      <c r="P3099" s="15" t="s">
        <v>160</v>
      </c>
    </row>
    <row r="3100" spans="4:16" x14ac:dyDescent="0.2">
      <c r="D3100" s="59"/>
      <c r="E3100" s="5" t="s">
        <v>100</v>
      </c>
      <c r="F3100" s="51" t="s">
        <v>623</v>
      </c>
      <c r="G3100" s="4">
        <v>143</v>
      </c>
      <c r="H3100" s="10">
        <v>4.1958041958040004</v>
      </c>
      <c r="I3100" s="1">
        <v>81.118881118881006</v>
      </c>
      <c r="J3100" s="1">
        <v>4.1958041958040004</v>
      </c>
      <c r="K3100" s="1">
        <v>2.797202797203</v>
      </c>
      <c r="L3100" s="1">
        <v>1.398601398601</v>
      </c>
      <c r="M3100" s="1">
        <v>1.398601398601</v>
      </c>
      <c r="N3100" s="1">
        <v>4.1958041958040004</v>
      </c>
      <c r="O3100" s="1">
        <v>0.69930069930100003</v>
      </c>
      <c r="P3100" s="15" t="s">
        <v>160</v>
      </c>
    </row>
    <row r="3101" spans="4:16" x14ac:dyDescent="0.2">
      <c r="D3101" s="59"/>
      <c r="E3101" s="5" t="s">
        <v>23</v>
      </c>
      <c r="F3101" s="51" t="s">
        <v>624</v>
      </c>
      <c r="G3101" s="4">
        <v>5</v>
      </c>
      <c r="H3101" s="17" t="s">
        <v>160</v>
      </c>
      <c r="I3101" s="1">
        <v>80</v>
      </c>
      <c r="J3101" s="2" t="s">
        <v>160</v>
      </c>
      <c r="K3101" s="2" t="s">
        <v>160</v>
      </c>
      <c r="L3101" s="2" t="s">
        <v>160</v>
      </c>
      <c r="M3101" s="2" t="s">
        <v>160</v>
      </c>
      <c r="N3101" s="2" t="s">
        <v>160</v>
      </c>
      <c r="O3101" s="1">
        <v>20</v>
      </c>
      <c r="P3101" s="15" t="s">
        <v>160</v>
      </c>
    </row>
    <row r="3102" spans="4:16" ht="26" x14ac:dyDescent="0.2">
      <c r="D3102" s="59"/>
      <c r="E3102" s="5" t="s">
        <v>101</v>
      </c>
      <c r="F3102" s="51" t="s">
        <v>623</v>
      </c>
      <c r="G3102" s="4">
        <v>883</v>
      </c>
      <c r="H3102" s="10">
        <v>18.346545866364998</v>
      </c>
      <c r="I3102" s="1">
        <v>67.723669309173005</v>
      </c>
      <c r="J3102" s="1">
        <v>2.831257078143</v>
      </c>
      <c r="K3102" s="1">
        <v>2.1517553793880002</v>
      </c>
      <c r="L3102" s="1">
        <v>3.1710079275199998</v>
      </c>
      <c r="M3102" s="1">
        <v>0.453001132503</v>
      </c>
      <c r="N3102" s="1">
        <v>2.4915062287660001</v>
      </c>
      <c r="O3102" s="1">
        <v>2.038505096263</v>
      </c>
      <c r="P3102" s="8">
        <v>0.79275198187999996</v>
      </c>
    </row>
    <row r="3103" spans="4:16" ht="26" x14ac:dyDescent="0.2">
      <c r="D3103" s="59"/>
      <c r="E3103" s="5" t="s">
        <v>102</v>
      </c>
      <c r="F3103" s="51" t="s">
        <v>623</v>
      </c>
      <c r="G3103" s="4">
        <v>453</v>
      </c>
      <c r="H3103" s="10">
        <v>25.165562913906999</v>
      </c>
      <c r="I3103" s="1">
        <v>61.147902869756997</v>
      </c>
      <c r="J3103" s="1">
        <v>2.207505518764</v>
      </c>
      <c r="K3103" s="1">
        <v>2.4282560706399998</v>
      </c>
      <c r="L3103" s="1">
        <v>2.8697571743929999</v>
      </c>
      <c r="M3103" s="1">
        <v>0.22075055187600001</v>
      </c>
      <c r="N3103" s="1">
        <v>3.0905077262690002</v>
      </c>
      <c r="O3103" s="1">
        <v>2.207505518764</v>
      </c>
      <c r="P3103" s="8">
        <v>0.66225165562900001</v>
      </c>
    </row>
    <row r="3104" spans="4:16" x14ac:dyDescent="0.2">
      <c r="D3104" s="58" t="s">
        <v>103</v>
      </c>
      <c r="E3104" s="7" t="s">
        <v>104</v>
      </c>
      <c r="F3104" s="50" t="s">
        <v>623</v>
      </c>
      <c r="G3104" s="6">
        <v>265</v>
      </c>
      <c r="H3104" s="14">
        <v>20.754716981131999</v>
      </c>
      <c r="I3104" s="3">
        <v>65.660377358491004</v>
      </c>
      <c r="J3104" s="3">
        <v>4.1509433962260003</v>
      </c>
      <c r="K3104" s="3">
        <v>1.1320754716979999</v>
      </c>
      <c r="L3104" s="3">
        <v>3.7735849056599999</v>
      </c>
      <c r="M3104" s="3">
        <v>0.37735849056600002</v>
      </c>
      <c r="N3104" s="3">
        <v>1.1320754716979999</v>
      </c>
      <c r="O3104" s="3">
        <v>2.6415094339620002</v>
      </c>
      <c r="P3104" s="13">
        <v>0.37735849056600002</v>
      </c>
    </row>
    <row r="3105" spans="4:16" x14ac:dyDescent="0.2">
      <c r="D3105" s="59"/>
      <c r="E3105" s="5" t="s">
        <v>105</v>
      </c>
      <c r="F3105" s="51" t="s">
        <v>623</v>
      </c>
      <c r="G3105" s="4">
        <v>314</v>
      </c>
      <c r="H3105" s="10">
        <v>14.649681528662001</v>
      </c>
      <c r="I3105" s="1">
        <v>71.974522292993996</v>
      </c>
      <c r="J3105" s="1">
        <v>2.866242038217</v>
      </c>
      <c r="K3105" s="1">
        <v>2.866242038217</v>
      </c>
      <c r="L3105" s="1">
        <v>3.5031847133760001</v>
      </c>
      <c r="M3105" s="1">
        <v>0.63694267515900005</v>
      </c>
      <c r="N3105" s="1">
        <v>1.592356687898</v>
      </c>
      <c r="O3105" s="1">
        <v>1.2738853503180001</v>
      </c>
      <c r="P3105" s="8">
        <v>0.63694267515900005</v>
      </c>
    </row>
    <row r="3106" spans="4:16" x14ac:dyDescent="0.2">
      <c r="D3106" s="59"/>
      <c r="E3106" s="5" t="s">
        <v>106</v>
      </c>
      <c r="F3106" s="51" t="s">
        <v>623</v>
      </c>
      <c r="G3106" s="4">
        <v>333</v>
      </c>
      <c r="H3106" s="10">
        <v>15.315315315315001</v>
      </c>
      <c r="I3106" s="1">
        <v>70.570570570570993</v>
      </c>
      <c r="J3106" s="1">
        <v>2.4024024024020001</v>
      </c>
      <c r="K3106" s="1">
        <v>2.4024024024020001</v>
      </c>
      <c r="L3106" s="1">
        <v>2.4024024024020001</v>
      </c>
      <c r="M3106" s="1">
        <v>0.60060060060099996</v>
      </c>
      <c r="N3106" s="1">
        <v>3.6036036036039998</v>
      </c>
      <c r="O3106" s="1">
        <v>2.1021021021020001</v>
      </c>
      <c r="P3106" s="8">
        <v>0.60060060060099996</v>
      </c>
    </row>
    <row r="3107" spans="4:16" x14ac:dyDescent="0.2">
      <c r="D3107" s="59"/>
      <c r="E3107" s="5" t="s">
        <v>107</v>
      </c>
      <c r="F3107" s="51" t="s">
        <v>623</v>
      </c>
      <c r="G3107" s="4">
        <v>108</v>
      </c>
      <c r="H3107" s="10">
        <v>12.037037037037001</v>
      </c>
      <c r="I3107" s="1">
        <v>72.222222222222001</v>
      </c>
      <c r="J3107" s="1">
        <v>2.7777777777780002</v>
      </c>
      <c r="K3107" s="1">
        <v>0.92592592592599998</v>
      </c>
      <c r="L3107" s="1">
        <v>0.92592592592599998</v>
      </c>
      <c r="M3107" s="1">
        <v>0.92592592592599998</v>
      </c>
      <c r="N3107" s="1">
        <v>7.4074074074069998</v>
      </c>
      <c r="O3107" s="1">
        <v>1.851851851852</v>
      </c>
      <c r="P3107" s="8">
        <v>0.92592592592599998</v>
      </c>
    </row>
    <row r="3108" spans="4:16" x14ac:dyDescent="0.2">
      <c r="D3108" s="59"/>
      <c r="E3108" s="5" t="s">
        <v>108</v>
      </c>
      <c r="F3108" s="51" t="s">
        <v>624</v>
      </c>
      <c r="G3108" s="4">
        <v>21</v>
      </c>
      <c r="H3108" s="10">
        <v>19.047619047619001</v>
      </c>
      <c r="I3108" s="1">
        <v>71.428571428571004</v>
      </c>
      <c r="J3108" s="2" t="s">
        <v>160</v>
      </c>
      <c r="K3108" s="1">
        <v>9.5238095238099998</v>
      </c>
      <c r="L3108" s="2" t="s">
        <v>160</v>
      </c>
      <c r="M3108" s="2" t="s">
        <v>160</v>
      </c>
      <c r="N3108" s="2" t="s">
        <v>160</v>
      </c>
      <c r="O3108" s="2" t="s">
        <v>160</v>
      </c>
      <c r="P3108" s="15" t="s">
        <v>160</v>
      </c>
    </row>
    <row r="3109" spans="4:16" x14ac:dyDescent="0.2">
      <c r="D3109" s="59"/>
      <c r="E3109" s="5" t="s">
        <v>23</v>
      </c>
      <c r="F3109" s="51" t="s">
        <v>624</v>
      </c>
      <c r="G3109" s="4">
        <v>2</v>
      </c>
      <c r="H3109" s="17" t="s">
        <v>160</v>
      </c>
      <c r="I3109" s="1">
        <v>50</v>
      </c>
      <c r="J3109" s="2" t="s">
        <v>160</v>
      </c>
      <c r="K3109" s="2" t="s">
        <v>160</v>
      </c>
      <c r="L3109" s="2" t="s">
        <v>160</v>
      </c>
      <c r="M3109" s="2" t="s">
        <v>160</v>
      </c>
      <c r="N3109" s="2" t="s">
        <v>160</v>
      </c>
      <c r="O3109" s="2" t="s">
        <v>160</v>
      </c>
      <c r="P3109" s="8">
        <v>50</v>
      </c>
    </row>
    <row r="3110" spans="4:16" x14ac:dyDescent="0.2">
      <c r="D3110" s="59"/>
      <c r="E3110" s="5" t="s">
        <v>109</v>
      </c>
      <c r="F3110" s="51" t="s">
        <v>623</v>
      </c>
      <c r="G3110" s="4">
        <v>579</v>
      </c>
      <c r="H3110" s="10">
        <v>17.443868739206</v>
      </c>
      <c r="I3110" s="1">
        <v>69.084628670121006</v>
      </c>
      <c r="J3110" s="1">
        <v>3.454231433506</v>
      </c>
      <c r="K3110" s="1">
        <v>2.0725388601039998</v>
      </c>
      <c r="L3110" s="1">
        <v>3.6269430051809999</v>
      </c>
      <c r="M3110" s="1">
        <v>0.51813471502599995</v>
      </c>
      <c r="N3110" s="1">
        <v>1.381692573402</v>
      </c>
      <c r="O3110" s="1">
        <v>1.8998272884280001</v>
      </c>
      <c r="P3110" s="8">
        <v>0.51813471502599995</v>
      </c>
    </row>
    <row r="3111" spans="4:16" x14ac:dyDescent="0.2">
      <c r="D3111" s="59"/>
      <c r="E3111" s="5" t="s">
        <v>110</v>
      </c>
      <c r="F3111" s="51" t="s">
        <v>623</v>
      </c>
      <c r="G3111" s="4">
        <v>129</v>
      </c>
      <c r="H3111" s="10">
        <v>13.178294573643001</v>
      </c>
      <c r="I3111" s="1">
        <v>72.093023255814003</v>
      </c>
      <c r="J3111" s="1">
        <v>2.3255813953489999</v>
      </c>
      <c r="K3111" s="1">
        <v>2.3255813953489999</v>
      </c>
      <c r="L3111" s="1">
        <v>0.77519379845000003</v>
      </c>
      <c r="M3111" s="1">
        <v>0.77519379845000003</v>
      </c>
      <c r="N3111" s="1">
        <v>6.2015503875969999</v>
      </c>
      <c r="O3111" s="1">
        <v>1.550387596899</v>
      </c>
      <c r="P3111" s="8">
        <v>0.77519379845000003</v>
      </c>
    </row>
    <row r="3112" spans="4:16" x14ac:dyDescent="0.2">
      <c r="D3112" s="58" t="s">
        <v>111</v>
      </c>
      <c r="E3112" s="7" t="s">
        <v>112</v>
      </c>
      <c r="F3112" s="50" t="s">
        <v>623</v>
      </c>
      <c r="G3112" s="6">
        <v>192</v>
      </c>
      <c r="H3112" s="14">
        <v>34.895833333333002</v>
      </c>
      <c r="I3112" s="3">
        <v>54.166666666666998</v>
      </c>
      <c r="J3112" s="3">
        <v>1.5625</v>
      </c>
      <c r="K3112" s="3">
        <v>2.083333333333</v>
      </c>
      <c r="L3112" s="3">
        <v>1.5625</v>
      </c>
      <c r="M3112" s="3">
        <v>1.041666666667</v>
      </c>
      <c r="N3112" s="3">
        <v>3.125</v>
      </c>
      <c r="O3112" s="3">
        <v>1.041666666667</v>
      </c>
      <c r="P3112" s="13">
        <v>0.52083333333299997</v>
      </c>
    </row>
    <row r="3113" spans="4:16" ht="26" x14ac:dyDescent="0.2">
      <c r="D3113" s="59"/>
      <c r="E3113" s="5" t="s">
        <v>113</v>
      </c>
      <c r="F3113" s="51" t="s">
        <v>623</v>
      </c>
      <c r="G3113" s="4">
        <v>149</v>
      </c>
      <c r="H3113" s="10">
        <v>20.134228187919</v>
      </c>
      <c r="I3113" s="1">
        <v>65.771812080537003</v>
      </c>
      <c r="J3113" s="1">
        <v>2.6845637583889999</v>
      </c>
      <c r="K3113" s="1">
        <v>2.0134228187919998</v>
      </c>
      <c r="L3113" s="1">
        <v>4.6979865771810001</v>
      </c>
      <c r="M3113" s="1">
        <v>0.67114093959700005</v>
      </c>
      <c r="N3113" s="1">
        <v>2.6845637583889999</v>
      </c>
      <c r="O3113" s="1">
        <v>0.67114093959700005</v>
      </c>
      <c r="P3113" s="8">
        <v>0.67114093959700005</v>
      </c>
    </row>
    <row r="3114" spans="4:16" x14ac:dyDescent="0.2">
      <c r="D3114" s="59"/>
      <c r="E3114" s="5" t="s">
        <v>114</v>
      </c>
      <c r="F3114" s="51" t="s">
        <v>623</v>
      </c>
      <c r="G3114" s="4">
        <v>530</v>
      </c>
      <c r="H3114" s="10">
        <v>18.113207547169999</v>
      </c>
      <c r="I3114" s="1">
        <v>70.754716981132006</v>
      </c>
      <c r="J3114" s="1">
        <v>3.2075471698109999</v>
      </c>
      <c r="K3114" s="1">
        <v>1.698113207547</v>
      </c>
      <c r="L3114" s="1">
        <v>2.2641509433959999</v>
      </c>
      <c r="M3114" s="1">
        <v>0.37735849056600002</v>
      </c>
      <c r="N3114" s="1">
        <v>1.5094339622640001</v>
      </c>
      <c r="O3114" s="1">
        <v>1.3207547169810001</v>
      </c>
      <c r="P3114" s="8">
        <v>0.75471698113200003</v>
      </c>
    </row>
    <row r="3115" spans="4:16" x14ac:dyDescent="0.2">
      <c r="D3115" s="59"/>
      <c r="E3115" s="5" t="s">
        <v>115</v>
      </c>
      <c r="F3115" s="51" t="s">
        <v>623</v>
      </c>
      <c r="G3115" s="4">
        <v>225</v>
      </c>
      <c r="H3115" s="10">
        <v>23.555555555556001</v>
      </c>
      <c r="I3115" s="1">
        <v>64.888888888888999</v>
      </c>
      <c r="J3115" s="1">
        <v>2.666666666667</v>
      </c>
      <c r="K3115" s="1">
        <v>1.7777777777779999</v>
      </c>
      <c r="L3115" s="1">
        <v>3.1111111111110001</v>
      </c>
      <c r="M3115" s="1">
        <v>0.444444444444</v>
      </c>
      <c r="N3115" s="1">
        <v>0.88888888888899997</v>
      </c>
      <c r="O3115" s="1">
        <v>2.2222222222219998</v>
      </c>
      <c r="P3115" s="8">
        <v>0.444444444444</v>
      </c>
    </row>
    <row r="3116" spans="4:16" x14ac:dyDescent="0.2">
      <c r="D3116" s="59"/>
      <c r="E3116" s="5" t="s">
        <v>116</v>
      </c>
      <c r="F3116" s="51" t="s">
        <v>623</v>
      </c>
      <c r="G3116" s="4">
        <v>467</v>
      </c>
      <c r="H3116" s="10">
        <v>20.128479657387999</v>
      </c>
      <c r="I3116" s="1">
        <v>64.668094218415007</v>
      </c>
      <c r="J3116" s="1">
        <v>3.2119914346899998</v>
      </c>
      <c r="K3116" s="1">
        <v>2.5695931477520002</v>
      </c>
      <c r="L3116" s="1">
        <v>3.8543897216270002</v>
      </c>
      <c r="M3116" s="1">
        <v>0.428265524625</v>
      </c>
      <c r="N3116" s="1">
        <v>1.2847965738760001</v>
      </c>
      <c r="O3116" s="1">
        <v>2.7837259100640002</v>
      </c>
      <c r="P3116" s="8">
        <v>1.0706638115630001</v>
      </c>
    </row>
    <row r="3117" spans="4:16" ht="26" x14ac:dyDescent="0.2">
      <c r="D3117" s="59"/>
      <c r="E3117" s="5" t="s">
        <v>117</v>
      </c>
      <c r="F3117" s="51" t="s">
        <v>623</v>
      </c>
      <c r="G3117" s="4">
        <v>732</v>
      </c>
      <c r="H3117" s="10">
        <v>16.256830601093</v>
      </c>
      <c r="I3117" s="1">
        <v>71.721311475410005</v>
      </c>
      <c r="J3117" s="1">
        <v>2.459016393443</v>
      </c>
      <c r="K3117" s="1">
        <v>2.3224043715849998</v>
      </c>
      <c r="L3117" s="1">
        <v>3.0054644808740001</v>
      </c>
      <c r="M3117" s="1">
        <v>0.40983606557399999</v>
      </c>
      <c r="N3117" s="1">
        <v>1.366120218579</v>
      </c>
      <c r="O3117" s="1">
        <v>1.6393442622950001</v>
      </c>
      <c r="P3117" s="8">
        <v>0.81967213114799997</v>
      </c>
    </row>
    <row r="3118" spans="4:16" ht="26" x14ac:dyDescent="0.2">
      <c r="D3118" s="59"/>
      <c r="E3118" s="5" t="s">
        <v>118</v>
      </c>
      <c r="F3118" s="51" t="s">
        <v>623</v>
      </c>
      <c r="G3118" s="4">
        <v>662</v>
      </c>
      <c r="H3118" s="10">
        <v>18.126888217523</v>
      </c>
      <c r="I3118" s="1">
        <v>67.522658610272003</v>
      </c>
      <c r="J3118" s="1">
        <v>2.870090634441</v>
      </c>
      <c r="K3118" s="1">
        <v>2.2658610271900002</v>
      </c>
      <c r="L3118" s="1">
        <v>3.3232628398789998</v>
      </c>
      <c r="M3118" s="1">
        <v>0.60422960725099994</v>
      </c>
      <c r="N3118" s="1">
        <v>3.021148036254</v>
      </c>
      <c r="O3118" s="1">
        <v>1.66163141994</v>
      </c>
      <c r="P3118" s="8">
        <v>0.60422960725099994</v>
      </c>
    </row>
    <row r="3119" spans="4:16" ht="26" x14ac:dyDescent="0.2">
      <c r="D3119" s="59"/>
      <c r="E3119" s="5" t="s">
        <v>119</v>
      </c>
      <c r="F3119" s="51" t="s">
        <v>623</v>
      </c>
      <c r="G3119" s="4">
        <v>471</v>
      </c>
      <c r="H3119" s="10">
        <v>14.437367303608999</v>
      </c>
      <c r="I3119" s="1">
        <v>71.337579617833995</v>
      </c>
      <c r="J3119" s="1">
        <v>2.9723991507430001</v>
      </c>
      <c r="K3119" s="1">
        <v>2.7600849256900002</v>
      </c>
      <c r="L3119" s="1">
        <v>2.7600849256900002</v>
      </c>
      <c r="M3119" s="1">
        <v>0.42462845010599998</v>
      </c>
      <c r="N3119" s="1">
        <v>2.7600849256900002</v>
      </c>
      <c r="O3119" s="1">
        <v>2.123142250531</v>
      </c>
      <c r="P3119" s="8">
        <v>0.42462845010599998</v>
      </c>
    </row>
    <row r="3120" spans="4:16" ht="26" x14ac:dyDescent="0.2">
      <c r="D3120" s="59"/>
      <c r="E3120" s="5" t="s">
        <v>120</v>
      </c>
      <c r="F3120" s="51" t="s">
        <v>623</v>
      </c>
      <c r="G3120" s="4">
        <v>165</v>
      </c>
      <c r="H3120" s="10">
        <v>20.606060606061</v>
      </c>
      <c r="I3120" s="1">
        <v>67.272727272726996</v>
      </c>
      <c r="J3120" s="1">
        <v>1.818181818182</v>
      </c>
      <c r="K3120" s="1">
        <v>1.2121212121210001</v>
      </c>
      <c r="L3120" s="1">
        <v>3.0303030303030001</v>
      </c>
      <c r="M3120" s="1">
        <v>1.2121212121210001</v>
      </c>
      <c r="N3120" s="1">
        <v>1.2121212121210001</v>
      </c>
      <c r="O3120" s="1">
        <v>2.4242424242420002</v>
      </c>
      <c r="P3120" s="8">
        <v>1.2121212121210001</v>
      </c>
    </row>
    <row r="3121" spans="4:16" x14ac:dyDescent="0.2">
      <c r="D3121" s="59"/>
      <c r="E3121" s="5" t="s">
        <v>121</v>
      </c>
      <c r="F3121" s="51" t="s">
        <v>623</v>
      </c>
      <c r="G3121" s="4">
        <v>553</v>
      </c>
      <c r="H3121" s="10">
        <v>21.518987341772</v>
      </c>
      <c r="I3121" s="1">
        <v>65.099457504520998</v>
      </c>
      <c r="J3121" s="1">
        <v>2.8933092224229999</v>
      </c>
      <c r="K3121" s="1">
        <v>2.169981916817</v>
      </c>
      <c r="L3121" s="1">
        <v>3.2549728752260001</v>
      </c>
      <c r="M3121" s="1">
        <v>0.361663652803</v>
      </c>
      <c r="N3121" s="1">
        <v>1.627486437613</v>
      </c>
      <c r="O3121" s="1">
        <v>2.3508137432190002</v>
      </c>
      <c r="P3121" s="8">
        <v>0.723327305606</v>
      </c>
    </row>
    <row r="3122" spans="4:16" x14ac:dyDescent="0.2">
      <c r="D3122" s="59"/>
      <c r="E3122" s="5" t="s">
        <v>122</v>
      </c>
      <c r="F3122" s="51" t="s">
        <v>623</v>
      </c>
      <c r="G3122" s="4">
        <v>471</v>
      </c>
      <c r="H3122" s="10">
        <v>18.471337579618002</v>
      </c>
      <c r="I3122" s="1">
        <v>67.091295116772997</v>
      </c>
      <c r="J3122" s="1">
        <v>2.3354564755839999</v>
      </c>
      <c r="K3122" s="1">
        <v>1.698513800425</v>
      </c>
      <c r="L3122" s="1">
        <v>2.7600849256900002</v>
      </c>
      <c r="M3122" s="1">
        <v>0.63694267515900005</v>
      </c>
      <c r="N3122" s="1">
        <v>3.6093418259019998</v>
      </c>
      <c r="O3122" s="1">
        <v>2.7600849256900002</v>
      </c>
      <c r="P3122" s="8">
        <v>0.63694267515900005</v>
      </c>
    </row>
    <row r="3123" spans="4:16" x14ac:dyDescent="0.2">
      <c r="D3123" s="59"/>
      <c r="E3123" s="5" t="s">
        <v>123</v>
      </c>
      <c r="F3123" s="51" t="s">
        <v>623</v>
      </c>
      <c r="G3123" s="4">
        <v>275</v>
      </c>
      <c r="H3123" s="10">
        <v>29.818181818182001</v>
      </c>
      <c r="I3123" s="1">
        <v>57.818181818181998</v>
      </c>
      <c r="J3123" s="1">
        <v>2.5454545454550002</v>
      </c>
      <c r="K3123" s="1">
        <v>2.5454545454550002</v>
      </c>
      <c r="L3123" s="1">
        <v>3.2727272727269998</v>
      </c>
      <c r="M3123" s="1">
        <v>0.36363636363599999</v>
      </c>
      <c r="N3123" s="1">
        <v>1.090909090909</v>
      </c>
      <c r="O3123" s="1">
        <v>1.818181818182</v>
      </c>
      <c r="P3123" s="8">
        <v>0.72727272727299996</v>
      </c>
    </row>
    <row r="3124" spans="4:16" x14ac:dyDescent="0.2">
      <c r="D3124" s="59"/>
      <c r="E3124" s="5" t="s">
        <v>124</v>
      </c>
      <c r="F3124" s="51" t="s">
        <v>623</v>
      </c>
      <c r="G3124" s="4">
        <v>647</v>
      </c>
      <c r="H3124" s="10">
        <v>18.392581143739999</v>
      </c>
      <c r="I3124" s="1">
        <v>68.160741885625995</v>
      </c>
      <c r="J3124" s="1">
        <v>3.0911901081919999</v>
      </c>
      <c r="K3124" s="1">
        <v>2.782071097372</v>
      </c>
      <c r="L3124" s="1">
        <v>2.9366306027819999</v>
      </c>
      <c r="M3124" s="1">
        <v>0.46367851622900003</v>
      </c>
      <c r="N3124" s="1">
        <v>1.545595054096</v>
      </c>
      <c r="O3124" s="1">
        <v>1.854714064915</v>
      </c>
      <c r="P3124" s="8">
        <v>0.77279752704799998</v>
      </c>
    </row>
    <row r="3125" spans="4:16" x14ac:dyDescent="0.2">
      <c r="D3125" s="59"/>
      <c r="E3125" s="5" t="s">
        <v>125</v>
      </c>
      <c r="F3125" s="51" t="s">
        <v>623</v>
      </c>
      <c r="G3125" s="4">
        <v>249</v>
      </c>
      <c r="H3125" s="10">
        <v>14.859437751004</v>
      </c>
      <c r="I3125" s="1">
        <v>73.895582329316994</v>
      </c>
      <c r="J3125" s="1">
        <v>3.6144578313250002</v>
      </c>
      <c r="K3125" s="1">
        <v>0.40160642570299998</v>
      </c>
      <c r="L3125" s="1">
        <v>2.8112449799200001</v>
      </c>
      <c r="M3125" s="2" t="s">
        <v>160</v>
      </c>
      <c r="N3125" s="1">
        <v>2.0080321285139999</v>
      </c>
      <c r="O3125" s="1">
        <v>1.6064257028110001</v>
      </c>
      <c r="P3125" s="8">
        <v>0.80321285140599996</v>
      </c>
    </row>
    <row r="3126" spans="4:16" x14ac:dyDescent="0.2">
      <c r="D3126" s="59"/>
      <c r="E3126" s="5" t="s">
        <v>126</v>
      </c>
      <c r="F3126" s="51" t="s">
        <v>623</v>
      </c>
      <c r="G3126" s="4">
        <v>279</v>
      </c>
      <c r="H3126" s="10">
        <v>17.921146953405</v>
      </c>
      <c r="I3126" s="1">
        <v>69.534050179210993</v>
      </c>
      <c r="J3126" s="1">
        <v>2.867383512545</v>
      </c>
      <c r="K3126" s="1">
        <v>2.1505376344089999</v>
      </c>
      <c r="L3126" s="1">
        <v>2.5089605734770002</v>
      </c>
      <c r="M3126" s="1">
        <v>0.35842293906799999</v>
      </c>
      <c r="N3126" s="1">
        <v>2.1505376344089999</v>
      </c>
      <c r="O3126" s="1">
        <v>1.433691756272</v>
      </c>
      <c r="P3126" s="8">
        <v>1.0752688172039999</v>
      </c>
    </row>
    <row r="3127" spans="4:16" ht="26" x14ac:dyDescent="0.2">
      <c r="D3127" s="59"/>
      <c r="E3127" s="5" t="s">
        <v>127</v>
      </c>
      <c r="F3127" s="51" t="s">
        <v>623</v>
      </c>
      <c r="G3127" s="4">
        <v>195</v>
      </c>
      <c r="H3127" s="10">
        <v>22.051282051282001</v>
      </c>
      <c r="I3127" s="1">
        <v>65.128205128204996</v>
      </c>
      <c r="J3127" s="1">
        <v>3.0769230769229998</v>
      </c>
      <c r="K3127" s="1">
        <v>2.051282051282</v>
      </c>
      <c r="L3127" s="1">
        <v>3.5897435897440002</v>
      </c>
      <c r="M3127" s="2" t="s">
        <v>160</v>
      </c>
      <c r="N3127" s="1">
        <v>2.051282051282</v>
      </c>
      <c r="O3127" s="1">
        <v>1.538461538462</v>
      </c>
      <c r="P3127" s="8">
        <v>0.51282051282100005</v>
      </c>
    </row>
    <row r="3128" spans="4:16" x14ac:dyDescent="0.2">
      <c r="D3128" s="59"/>
      <c r="E3128" s="5" t="s">
        <v>36</v>
      </c>
      <c r="F3128" s="51" t="s">
        <v>624</v>
      </c>
      <c r="G3128" s="4">
        <v>24</v>
      </c>
      <c r="H3128" s="17" t="s">
        <v>160</v>
      </c>
      <c r="I3128" s="1">
        <v>75</v>
      </c>
      <c r="J3128" s="1">
        <v>4.166666666667</v>
      </c>
      <c r="K3128" s="2" t="s">
        <v>160</v>
      </c>
      <c r="L3128" s="2" t="s">
        <v>160</v>
      </c>
      <c r="M3128" s="1">
        <v>4.166666666667</v>
      </c>
      <c r="N3128" s="1">
        <v>12.5</v>
      </c>
      <c r="O3128" s="1">
        <v>4.166666666667</v>
      </c>
      <c r="P3128" s="15" t="s">
        <v>160</v>
      </c>
    </row>
    <row r="3129" spans="4:16" x14ac:dyDescent="0.2">
      <c r="D3129" s="59"/>
      <c r="E3129" s="5" t="s">
        <v>128</v>
      </c>
      <c r="F3129" s="51" t="s">
        <v>624</v>
      </c>
      <c r="G3129" s="4">
        <v>14</v>
      </c>
      <c r="H3129" s="10">
        <v>7.1428571428570002</v>
      </c>
      <c r="I3129" s="1">
        <v>78.571428571428996</v>
      </c>
      <c r="J3129" s="1">
        <v>7.1428571428570002</v>
      </c>
      <c r="K3129" s="2" t="s">
        <v>160</v>
      </c>
      <c r="L3129" s="2" t="s">
        <v>160</v>
      </c>
      <c r="M3129" s="2" t="s">
        <v>160</v>
      </c>
      <c r="N3129" s="1">
        <v>7.1428571428570002</v>
      </c>
      <c r="O3129" s="2" t="s">
        <v>160</v>
      </c>
      <c r="P3129" s="15" t="s">
        <v>160</v>
      </c>
    </row>
    <row r="3130" spans="4:16" x14ac:dyDescent="0.2">
      <c r="D3130" s="59"/>
      <c r="E3130" s="5" t="s">
        <v>23</v>
      </c>
      <c r="F3130" s="51" t="s">
        <v>624</v>
      </c>
      <c r="G3130" s="4">
        <v>4</v>
      </c>
      <c r="H3130" s="10">
        <v>25</v>
      </c>
      <c r="I3130" s="1">
        <v>25</v>
      </c>
      <c r="J3130" s="2" t="s">
        <v>160</v>
      </c>
      <c r="K3130" s="2" t="s">
        <v>160</v>
      </c>
      <c r="L3130" s="2" t="s">
        <v>160</v>
      </c>
      <c r="M3130" s="1">
        <v>25</v>
      </c>
      <c r="N3130" s="2" t="s">
        <v>160</v>
      </c>
      <c r="O3130" s="1">
        <v>25</v>
      </c>
      <c r="P3130" s="15" t="s">
        <v>160</v>
      </c>
    </row>
    <row r="3131" spans="4:16" x14ac:dyDescent="0.2">
      <c r="D3131" s="58" t="s">
        <v>129</v>
      </c>
      <c r="E3131" s="7" t="s">
        <v>130</v>
      </c>
      <c r="F3131" s="50" t="s">
        <v>623</v>
      </c>
      <c r="G3131" s="6">
        <v>544</v>
      </c>
      <c r="H3131" s="14">
        <v>16.360294117647001</v>
      </c>
      <c r="I3131" s="3">
        <v>70.404411764705998</v>
      </c>
      <c r="J3131" s="3">
        <v>3.8602941176469998</v>
      </c>
      <c r="K3131" s="3">
        <v>1.4705882352940001</v>
      </c>
      <c r="L3131" s="3">
        <v>3.4926470588240002</v>
      </c>
      <c r="M3131" s="3">
        <v>0.36764705882400001</v>
      </c>
      <c r="N3131" s="3">
        <v>1.102941176471</v>
      </c>
      <c r="O3131" s="3">
        <v>2.3897058823530002</v>
      </c>
      <c r="P3131" s="13">
        <v>0.55147058823499995</v>
      </c>
    </row>
    <row r="3132" spans="4:16" x14ac:dyDescent="0.2">
      <c r="D3132" s="59"/>
      <c r="E3132" s="5" t="s">
        <v>131</v>
      </c>
      <c r="F3132" s="51" t="s">
        <v>623</v>
      </c>
      <c r="G3132" s="4">
        <v>411</v>
      </c>
      <c r="H3132" s="10">
        <v>16.058394160584001</v>
      </c>
      <c r="I3132" s="1">
        <v>71.532846715328006</v>
      </c>
      <c r="J3132" s="1">
        <v>1.946472019465</v>
      </c>
      <c r="K3132" s="1">
        <v>2.9197080291969999</v>
      </c>
      <c r="L3132" s="1">
        <v>2.1897810218979998</v>
      </c>
      <c r="M3132" s="1">
        <v>0.48661800486599999</v>
      </c>
      <c r="N3132" s="1">
        <v>2.6763990267639999</v>
      </c>
      <c r="O3132" s="1">
        <v>1.459854014599</v>
      </c>
      <c r="P3132" s="8">
        <v>0.72992700729899995</v>
      </c>
    </row>
    <row r="3133" spans="4:16" x14ac:dyDescent="0.2">
      <c r="D3133" s="59"/>
      <c r="E3133" s="5" t="s">
        <v>132</v>
      </c>
      <c r="F3133" s="51" t="s">
        <v>623</v>
      </c>
      <c r="G3133" s="4">
        <v>65</v>
      </c>
      <c r="H3133" s="10">
        <v>16.923076923077002</v>
      </c>
      <c r="I3133" s="1">
        <v>56.923076923076998</v>
      </c>
      <c r="J3133" s="1">
        <v>3.0769230769229998</v>
      </c>
      <c r="K3133" s="1">
        <v>1.538461538462</v>
      </c>
      <c r="L3133" s="1">
        <v>3.0769230769229998</v>
      </c>
      <c r="M3133" s="1">
        <v>3.0769230769229998</v>
      </c>
      <c r="N3133" s="1">
        <v>12.307692307691999</v>
      </c>
      <c r="O3133" s="1">
        <v>1.538461538462</v>
      </c>
      <c r="P3133" s="8">
        <v>1.538461538462</v>
      </c>
    </row>
    <row r="3134" spans="4:16" x14ac:dyDescent="0.2">
      <c r="D3134" s="59"/>
      <c r="E3134" s="5" t="s">
        <v>133</v>
      </c>
      <c r="F3134" s="51" t="s">
        <v>624</v>
      </c>
      <c r="G3134" s="4">
        <v>21</v>
      </c>
      <c r="H3134" s="10">
        <v>9.5238095238099998</v>
      </c>
      <c r="I3134" s="1">
        <v>66.666666666666998</v>
      </c>
      <c r="J3134" s="2" t="s">
        <v>160</v>
      </c>
      <c r="K3134" s="1">
        <v>9.5238095238099998</v>
      </c>
      <c r="L3134" s="2" t="s">
        <v>160</v>
      </c>
      <c r="M3134" s="2" t="s">
        <v>160</v>
      </c>
      <c r="N3134" s="1">
        <v>14.285714285714</v>
      </c>
      <c r="O3134" s="2" t="s">
        <v>160</v>
      </c>
      <c r="P3134" s="15" t="s">
        <v>160</v>
      </c>
    </row>
    <row r="3135" spans="4:16" x14ac:dyDescent="0.2">
      <c r="D3135" s="59"/>
      <c r="E3135" s="5" t="s">
        <v>23</v>
      </c>
      <c r="F3135" s="51" t="s">
        <v>624</v>
      </c>
      <c r="G3135" s="4">
        <v>2</v>
      </c>
      <c r="H3135" s="10">
        <v>50</v>
      </c>
      <c r="I3135" s="1">
        <v>50</v>
      </c>
      <c r="J3135" s="2" t="s">
        <v>160</v>
      </c>
      <c r="K3135" s="2" t="s">
        <v>160</v>
      </c>
      <c r="L3135" s="2" t="s">
        <v>160</v>
      </c>
      <c r="M3135" s="2" t="s">
        <v>160</v>
      </c>
      <c r="N3135" s="2" t="s">
        <v>160</v>
      </c>
      <c r="O3135" s="2" t="s">
        <v>160</v>
      </c>
      <c r="P3135" s="15" t="s">
        <v>160</v>
      </c>
    </row>
    <row r="3136" spans="4:16" x14ac:dyDescent="0.2">
      <c r="D3136" s="59"/>
      <c r="E3136" s="5" t="s">
        <v>134</v>
      </c>
      <c r="F3136" s="51" t="s">
        <v>623</v>
      </c>
      <c r="G3136" s="4">
        <v>955</v>
      </c>
      <c r="H3136" s="10">
        <v>16.230366492146999</v>
      </c>
      <c r="I3136" s="1">
        <v>70.890052356021002</v>
      </c>
      <c r="J3136" s="1">
        <v>3.0366492146600002</v>
      </c>
      <c r="K3136" s="1">
        <v>2.0942408376959998</v>
      </c>
      <c r="L3136" s="1">
        <v>2.9319371727750001</v>
      </c>
      <c r="M3136" s="1">
        <v>0.418848167539</v>
      </c>
      <c r="N3136" s="1">
        <v>1.7801047120419999</v>
      </c>
      <c r="O3136" s="1">
        <v>1.989528795812</v>
      </c>
      <c r="P3136" s="8">
        <v>0.628272251309</v>
      </c>
    </row>
    <row r="3137" spans="4:16" x14ac:dyDescent="0.2">
      <c r="D3137" s="59"/>
      <c r="E3137" s="5" t="s">
        <v>135</v>
      </c>
      <c r="F3137" s="51" t="s">
        <v>623</v>
      </c>
      <c r="G3137" s="4">
        <v>86</v>
      </c>
      <c r="H3137" s="10">
        <v>15.116279069767</v>
      </c>
      <c r="I3137" s="1">
        <v>59.302325581395003</v>
      </c>
      <c r="J3137" s="1">
        <v>2.3255813953489999</v>
      </c>
      <c r="K3137" s="1">
        <v>3.488372093023</v>
      </c>
      <c r="L3137" s="1">
        <v>2.3255813953489999</v>
      </c>
      <c r="M3137" s="1">
        <v>2.3255813953489999</v>
      </c>
      <c r="N3137" s="1">
        <v>12.790697674419</v>
      </c>
      <c r="O3137" s="1">
        <v>1.1627906976739999</v>
      </c>
      <c r="P3137" s="8">
        <v>1.1627906976739999</v>
      </c>
    </row>
    <row r="3138" spans="4:16" x14ac:dyDescent="0.2">
      <c r="D3138" s="58" t="s">
        <v>136</v>
      </c>
      <c r="E3138" s="7" t="s">
        <v>137</v>
      </c>
      <c r="F3138" s="50" t="s">
        <v>623</v>
      </c>
      <c r="G3138" s="6">
        <v>421</v>
      </c>
      <c r="H3138" s="14">
        <v>14.251781472684</v>
      </c>
      <c r="I3138" s="3">
        <v>71.971496437054995</v>
      </c>
      <c r="J3138" s="3">
        <v>2.6128266033249998</v>
      </c>
      <c r="K3138" s="3">
        <v>2.375296912114</v>
      </c>
      <c r="L3138" s="3">
        <v>2.6128266033249998</v>
      </c>
      <c r="M3138" s="3">
        <v>0.71258907363400004</v>
      </c>
      <c r="N3138" s="3">
        <v>4.0380047505940002</v>
      </c>
      <c r="O3138" s="3">
        <v>0.71258907363400004</v>
      </c>
      <c r="P3138" s="13">
        <v>0.71258907363400004</v>
      </c>
    </row>
    <row r="3139" spans="4:16" x14ac:dyDescent="0.2">
      <c r="D3139" s="59"/>
      <c r="E3139" s="5" t="s">
        <v>138</v>
      </c>
      <c r="F3139" s="51" t="s">
        <v>623</v>
      </c>
      <c r="G3139" s="4">
        <v>362</v>
      </c>
      <c r="H3139" s="10">
        <v>16.298342541436</v>
      </c>
      <c r="I3139" s="1">
        <v>69.337016574586002</v>
      </c>
      <c r="J3139" s="1">
        <v>4.1436464088399996</v>
      </c>
      <c r="K3139" s="1">
        <v>1.933701657459</v>
      </c>
      <c r="L3139" s="1">
        <v>3.3149171270719999</v>
      </c>
      <c r="M3139" s="1">
        <v>0.276243093923</v>
      </c>
      <c r="N3139" s="1">
        <v>1.3812154696129999</v>
      </c>
      <c r="O3139" s="1">
        <v>2.7624309392269999</v>
      </c>
      <c r="P3139" s="8">
        <v>0.55248618784500003</v>
      </c>
    </row>
    <row r="3140" spans="4:16" x14ac:dyDescent="0.2">
      <c r="D3140" s="59"/>
      <c r="E3140" s="5" t="s">
        <v>139</v>
      </c>
      <c r="F3140" s="51" t="s">
        <v>623</v>
      </c>
      <c r="G3140" s="4">
        <v>175</v>
      </c>
      <c r="H3140" s="10">
        <v>18.857142857143</v>
      </c>
      <c r="I3140" s="1">
        <v>65.714285714286007</v>
      </c>
      <c r="J3140" s="1">
        <v>2.285714285714</v>
      </c>
      <c r="K3140" s="1">
        <v>2.285714285714</v>
      </c>
      <c r="L3140" s="1">
        <v>4</v>
      </c>
      <c r="M3140" s="1">
        <v>0.57142857142900005</v>
      </c>
      <c r="N3140" s="1">
        <v>1.714285714286</v>
      </c>
      <c r="O3140" s="1">
        <v>4</v>
      </c>
      <c r="P3140" s="8">
        <v>0.57142857142900005</v>
      </c>
    </row>
    <row r="3141" spans="4:16" x14ac:dyDescent="0.2">
      <c r="D3141" s="59"/>
      <c r="E3141" s="5" t="s">
        <v>128</v>
      </c>
      <c r="F3141" s="51" t="s">
        <v>623</v>
      </c>
      <c r="G3141" s="4">
        <v>60</v>
      </c>
      <c r="H3141" s="10">
        <v>13.333333333333</v>
      </c>
      <c r="I3141" s="1">
        <v>76.666666666666998</v>
      </c>
      <c r="J3141" s="1">
        <v>1.666666666667</v>
      </c>
      <c r="K3141" s="1">
        <v>3.333333333333</v>
      </c>
      <c r="L3141" s="2" t="s">
        <v>160</v>
      </c>
      <c r="M3141" s="2" t="s">
        <v>160</v>
      </c>
      <c r="N3141" s="1">
        <v>5</v>
      </c>
      <c r="O3141" s="2" t="s">
        <v>160</v>
      </c>
      <c r="P3141" s="15" t="s">
        <v>160</v>
      </c>
    </row>
    <row r="3142" spans="4:16" x14ac:dyDescent="0.2">
      <c r="D3142" s="59"/>
      <c r="E3142" s="5" t="s">
        <v>23</v>
      </c>
      <c r="F3142" s="51" t="s">
        <v>624</v>
      </c>
      <c r="G3142" s="4">
        <v>25</v>
      </c>
      <c r="H3142" s="10">
        <v>36</v>
      </c>
      <c r="I3142" s="1">
        <v>56</v>
      </c>
      <c r="J3142" s="2" t="s">
        <v>160</v>
      </c>
      <c r="K3142" s="2" t="s">
        <v>160</v>
      </c>
      <c r="L3142" s="2" t="s">
        <v>160</v>
      </c>
      <c r="M3142" s="1">
        <v>4</v>
      </c>
      <c r="N3142" s="2" t="s">
        <v>160</v>
      </c>
      <c r="O3142" s="2" t="s">
        <v>160</v>
      </c>
      <c r="P3142" s="8">
        <v>4</v>
      </c>
    </row>
    <row r="3143" spans="4:16" ht="26" x14ac:dyDescent="0.2">
      <c r="D3143" s="58" t="s">
        <v>140</v>
      </c>
      <c r="E3143" s="7" t="s">
        <v>141</v>
      </c>
      <c r="F3143" s="50" t="s">
        <v>624</v>
      </c>
      <c r="G3143" s="6">
        <v>12</v>
      </c>
      <c r="H3143" s="14">
        <v>8.333333333333</v>
      </c>
      <c r="I3143" s="3">
        <v>25</v>
      </c>
      <c r="J3143" s="3">
        <v>8.333333333333</v>
      </c>
      <c r="K3143" s="9" t="s">
        <v>160</v>
      </c>
      <c r="L3143" s="3">
        <v>16.666666666666998</v>
      </c>
      <c r="M3143" s="9" t="s">
        <v>160</v>
      </c>
      <c r="N3143" s="3">
        <v>41.666666666666998</v>
      </c>
      <c r="O3143" s="9" t="s">
        <v>160</v>
      </c>
      <c r="P3143" s="19" t="s">
        <v>160</v>
      </c>
    </row>
    <row r="3144" spans="4:16" ht="26" x14ac:dyDescent="0.2">
      <c r="D3144" s="59"/>
      <c r="E3144" s="5" t="s">
        <v>142</v>
      </c>
      <c r="F3144" s="51" t="s">
        <v>623</v>
      </c>
      <c r="G3144" s="4">
        <v>87</v>
      </c>
      <c r="H3144" s="10">
        <v>58.620689655172001</v>
      </c>
      <c r="I3144" s="1">
        <v>35.632183908046002</v>
      </c>
      <c r="J3144" s="1">
        <v>2.2988505747130001</v>
      </c>
      <c r="K3144" s="1">
        <v>1.149425287356</v>
      </c>
      <c r="L3144" s="1">
        <v>2.2988505747130001</v>
      </c>
      <c r="M3144" s="2" t="s">
        <v>160</v>
      </c>
      <c r="N3144" s="2" t="s">
        <v>160</v>
      </c>
      <c r="O3144" s="2" t="s">
        <v>160</v>
      </c>
      <c r="P3144" s="15" t="s">
        <v>160</v>
      </c>
    </row>
    <row r="3145" spans="4:16" ht="26" x14ac:dyDescent="0.2">
      <c r="D3145" s="59"/>
      <c r="E3145" s="5" t="s">
        <v>143</v>
      </c>
      <c r="F3145" s="51" t="s">
        <v>623</v>
      </c>
      <c r="G3145" s="4">
        <v>67</v>
      </c>
      <c r="H3145" s="10">
        <v>14.925373134328</v>
      </c>
      <c r="I3145" s="1">
        <v>73.134328358209004</v>
      </c>
      <c r="J3145" s="1">
        <v>2.985074626866</v>
      </c>
      <c r="K3145" s="1">
        <v>2.985074626866</v>
      </c>
      <c r="L3145" s="1">
        <v>1.492537313433</v>
      </c>
      <c r="M3145" s="1">
        <v>1.492537313433</v>
      </c>
      <c r="N3145" s="1">
        <v>1.492537313433</v>
      </c>
      <c r="O3145" s="2" t="s">
        <v>160</v>
      </c>
      <c r="P3145" s="8">
        <v>1.492537313433</v>
      </c>
    </row>
    <row r="3146" spans="4:16" ht="26" x14ac:dyDescent="0.2">
      <c r="D3146" s="59"/>
      <c r="E3146" s="5" t="s">
        <v>144</v>
      </c>
      <c r="F3146" s="51" t="s">
        <v>623</v>
      </c>
      <c r="G3146" s="4">
        <v>78</v>
      </c>
      <c r="H3146" s="10">
        <v>25.641025641026001</v>
      </c>
      <c r="I3146" s="1">
        <v>69.230769230768999</v>
      </c>
      <c r="J3146" s="1">
        <v>1.2820512820509999</v>
      </c>
      <c r="K3146" s="2" t="s">
        <v>160</v>
      </c>
      <c r="L3146" s="1">
        <v>2.564102564103</v>
      </c>
      <c r="M3146" s="2" t="s">
        <v>160</v>
      </c>
      <c r="N3146" s="2" t="s">
        <v>160</v>
      </c>
      <c r="O3146" s="1">
        <v>1.2820512820509999</v>
      </c>
      <c r="P3146" s="15" t="s">
        <v>160</v>
      </c>
    </row>
    <row r="3147" spans="4:16" ht="26" x14ac:dyDescent="0.2">
      <c r="D3147" s="59"/>
      <c r="E3147" s="5" t="s">
        <v>145</v>
      </c>
      <c r="F3147" s="51" t="s">
        <v>623</v>
      </c>
      <c r="G3147" s="4">
        <v>735</v>
      </c>
      <c r="H3147" s="10">
        <v>15.102040816326999</v>
      </c>
      <c r="I3147" s="1">
        <v>71.020408163265003</v>
      </c>
      <c r="J3147" s="1">
        <v>2.312925170068</v>
      </c>
      <c r="K3147" s="1">
        <v>2.7210884353739999</v>
      </c>
      <c r="L3147" s="1">
        <v>3.1292517006799998</v>
      </c>
      <c r="M3147" s="1">
        <v>0.54421768707499996</v>
      </c>
      <c r="N3147" s="1">
        <v>2.4489795918369999</v>
      </c>
      <c r="O3147" s="1">
        <v>2.040816326531</v>
      </c>
      <c r="P3147" s="8">
        <v>0.68027210884400002</v>
      </c>
    </row>
    <row r="3148" spans="4:16" ht="26" x14ac:dyDescent="0.2">
      <c r="D3148" s="59"/>
      <c r="E3148" s="5" t="s">
        <v>146</v>
      </c>
      <c r="F3148" s="51" t="s">
        <v>623</v>
      </c>
      <c r="G3148" s="4">
        <v>751</v>
      </c>
      <c r="H3148" s="10">
        <v>15.845539280959001</v>
      </c>
      <c r="I3148" s="1">
        <v>70.838881491345006</v>
      </c>
      <c r="J3148" s="1">
        <v>2.5299600532620001</v>
      </c>
      <c r="K3148" s="1">
        <v>2.3968042609850002</v>
      </c>
      <c r="L3148" s="1">
        <v>2.9294274300929999</v>
      </c>
      <c r="M3148" s="1">
        <v>0.53262316910800001</v>
      </c>
      <c r="N3148" s="1">
        <v>2.5299600532620001</v>
      </c>
      <c r="O3148" s="1">
        <v>1.5978695073239999</v>
      </c>
      <c r="P3148" s="8">
        <v>0.79893475366199995</v>
      </c>
    </row>
    <row r="3149" spans="4:16" ht="26" x14ac:dyDescent="0.2">
      <c r="D3149" s="59"/>
      <c r="E3149" s="5" t="s">
        <v>147</v>
      </c>
      <c r="F3149" s="51" t="s">
        <v>623</v>
      </c>
      <c r="G3149" s="4">
        <v>587</v>
      </c>
      <c r="H3149" s="10">
        <v>15.161839863714</v>
      </c>
      <c r="I3149" s="1">
        <v>71.550255536627006</v>
      </c>
      <c r="J3149" s="1">
        <v>2.7257240204430002</v>
      </c>
      <c r="K3149" s="1">
        <v>2.5553662691649999</v>
      </c>
      <c r="L3149" s="1">
        <v>2.7257240204430002</v>
      </c>
      <c r="M3149" s="1">
        <v>0.51107325383299995</v>
      </c>
      <c r="N3149" s="1">
        <v>1.7035775127770001</v>
      </c>
      <c r="O3149" s="1">
        <v>2.0442930153319998</v>
      </c>
      <c r="P3149" s="8">
        <v>1.0221465076659999</v>
      </c>
    </row>
    <row r="3150" spans="4:16" x14ac:dyDescent="0.2">
      <c r="D3150" s="59"/>
      <c r="E3150" s="5" t="s">
        <v>148</v>
      </c>
      <c r="F3150" s="51" t="s">
        <v>623</v>
      </c>
      <c r="G3150" s="4">
        <v>187</v>
      </c>
      <c r="H3150" s="10">
        <v>19.786096256684001</v>
      </c>
      <c r="I3150" s="1">
        <v>66.844919786096</v>
      </c>
      <c r="J3150" s="1">
        <v>3.208556149733</v>
      </c>
      <c r="K3150" s="1">
        <v>3.208556149733</v>
      </c>
      <c r="L3150" s="1">
        <v>2.1390374331549999</v>
      </c>
      <c r="M3150" s="1">
        <v>0.53475935828900001</v>
      </c>
      <c r="N3150" s="1">
        <v>1.6042780748659999</v>
      </c>
      <c r="O3150" s="1">
        <v>1.6042780748659999</v>
      </c>
      <c r="P3150" s="8">
        <v>1.069518716578</v>
      </c>
    </row>
    <row r="3151" spans="4:16" ht="26" x14ac:dyDescent="0.2">
      <c r="D3151" s="59"/>
      <c r="E3151" s="5" t="s">
        <v>149</v>
      </c>
      <c r="F3151" s="51" t="s">
        <v>623</v>
      </c>
      <c r="G3151" s="4">
        <v>75</v>
      </c>
      <c r="H3151" s="10">
        <v>14.666666666667</v>
      </c>
      <c r="I3151" s="1">
        <v>73.333333333333002</v>
      </c>
      <c r="J3151" s="1">
        <v>1.333333333333</v>
      </c>
      <c r="K3151" s="1">
        <v>2.666666666667</v>
      </c>
      <c r="L3151" s="2" t="s">
        <v>160</v>
      </c>
      <c r="M3151" s="2" t="s">
        <v>160</v>
      </c>
      <c r="N3151" s="1">
        <v>2.666666666667</v>
      </c>
      <c r="O3151" s="1">
        <v>4</v>
      </c>
      <c r="P3151" s="8">
        <v>1.333333333333</v>
      </c>
    </row>
    <row r="3152" spans="4:16" ht="26" x14ac:dyDescent="0.2">
      <c r="D3152" s="59"/>
      <c r="E3152" s="5" t="s">
        <v>150</v>
      </c>
      <c r="F3152" s="51" t="s">
        <v>623</v>
      </c>
      <c r="G3152" s="4">
        <v>66</v>
      </c>
      <c r="H3152" s="10">
        <v>9.0909090909089993</v>
      </c>
      <c r="I3152" s="1">
        <v>77.272727272726996</v>
      </c>
      <c r="J3152" s="1">
        <v>4.5454545454549997</v>
      </c>
      <c r="K3152" s="1">
        <v>3.0303030303030001</v>
      </c>
      <c r="L3152" s="1">
        <v>3.0303030303030001</v>
      </c>
      <c r="M3152" s="1">
        <v>1.5151515151520001</v>
      </c>
      <c r="N3152" s="2" t="s">
        <v>160</v>
      </c>
      <c r="O3152" s="1">
        <v>1.5151515151520001</v>
      </c>
      <c r="P3152" s="15" t="s">
        <v>160</v>
      </c>
    </row>
    <row r="3153" spans="2:22" ht="26" x14ac:dyDescent="0.2">
      <c r="D3153" s="59"/>
      <c r="E3153" s="5" t="s">
        <v>151</v>
      </c>
      <c r="F3153" s="51" t="s">
        <v>624</v>
      </c>
      <c r="G3153" s="4">
        <v>12</v>
      </c>
      <c r="H3153" s="17" t="s">
        <v>160</v>
      </c>
      <c r="I3153" s="1">
        <v>83.333333333333002</v>
      </c>
      <c r="J3153" s="2" t="s">
        <v>160</v>
      </c>
      <c r="K3153" s="1">
        <v>8.333333333333</v>
      </c>
      <c r="L3153" s="2" t="s">
        <v>160</v>
      </c>
      <c r="M3153" s="2" t="s">
        <v>160</v>
      </c>
      <c r="N3153" s="2" t="s">
        <v>160</v>
      </c>
      <c r="O3153" s="1">
        <v>8.333333333333</v>
      </c>
      <c r="P3153" s="15" t="s">
        <v>160</v>
      </c>
    </row>
    <row r="3154" spans="2:22" ht="26" x14ac:dyDescent="0.2">
      <c r="D3154" s="59"/>
      <c r="E3154" s="5" t="s">
        <v>152</v>
      </c>
      <c r="F3154" s="51" t="s">
        <v>623</v>
      </c>
      <c r="G3154" s="4">
        <v>443</v>
      </c>
      <c r="H3154" s="10">
        <v>19.638826185102001</v>
      </c>
      <c r="I3154" s="1">
        <v>66.817155756207995</v>
      </c>
      <c r="J3154" s="1">
        <v>3.1602708803609998</v>
      </c>
      <c r="K3154" s="1">
        <v>2.9345372460500001</v>
      </c>
      <c r="L3154" s="1">
        <v>3.1602708803609998</v>
      </c>
      <c r="M3154" s="2" t="s">
        <v>160</v>
      </c>
      <c r="N3154" s="1">
        <v>1.128668171558</v>
      </c>
      <c r="O3154" s="1">
        <v>2.4830699774270002</v>
      </c>
      <c r="P3154" s="8">
        <v>0.67720090293500002</v>
      </c>
    </row>
    <row r="3155" spans="2:22" x14ac:dyDescent="0.2">
      <c r="D3155" s="59"/>
      <c r="E3155" s="5" t="s">
        <v>153</v>
      </c>
      <c r="F3155" s="51" t="s">
        <v>623</v>
      </c>
      <c r="G3155" s="4">
        <v>80</v>
      </c>
      <c r="H3155" s="10">
        <v>22.5</v>
      </c>
      <c r="I3155" s="1">
        <v>62.5</v>
      </c>
      <c r="J3155" s="1">
        <v>1.25</v>
      </c>
      <c r="K3155" s="1">
        <v>2.5</v>
      </c>
      <c r="L3155" s="1">
        <v>8.75</v>
      </c>
      <c r="M3155" s="2" t="s">
        <v>160</v>
      </c>
      <c r="N3155" s="1">
        <v>2.5</v>
      </c>
      <c r="O3155" s="2" t="s">
        <v>160</v>
      </c>
      <c r="P3155" s="15" t="s">
        <v>160</v>
      </c>
    </row>
    <row r="3156" spans="2:22" ht="26" x14ac:dyDescent="0.2">
      <c r="D3156" s="59"/>
      <c r="E3156" s="5" t="s">
        <v>154</v>
      </c>
      <c r="F3156" s="51" t="s">
        <v>623</v>
      </c>
      <c r="G3156" s="4">
        <v>123</v>
      </c>
      <c r="H3156" s="10">
        <v>14.634146341463</v>
      </c>
      <c r="I3156" s="1">
        <v>66.666666666666998</v>
      </c>
      <c r="J3156" s="1">
        <v>5.6910569105690003</v>
      </c>
      <c r="K3156" s="1">
        <v>0.81300813008100004</v>
      </c>
      <c r="L3156" s="1">
        <v>2.4390243902440001</v>
      </c>
      <c r="M3156" s="1">
        <v>0.81300813008100004</v>
      </c>
      <c r="N3156" s="1">
        <v>4.8780487804880002</v>
      </c>
      <c r="O3156" s="1">
        <v>3.2520325203249998</v>
      </c>
      <c r="P3156" s="8">
        <v>0.81300813008100004</v>
      </c>
    </row>
    <row r="3157" spans="2:22" x14ac:dyDescent="0.2">
      <c r="D3157" s="59"/>
      <c r="E3157" s="5" t="s">
        <v>23</v>
      </c>
      <c r="F3157" s="51" t="s">
        <v>624</v>
      </c>
      <c r="G3157" s="4">
        <v>10</v>
      </c>
      <c r="H3157" s="10">
        <v>20</v>
      </c>
      <c r="I3157" s="1">
        <v>80</v>
      </c>
      <c r="J3157" s="2" t="s">
        <v>160</v>
      </c>
      <c r="K3157" s="2" t="s">
        <v>160</v>
      </c>
      <c r="L3157" s="2" t="s">
        <v>160</v>
      </c>
      <c r="M3157" s="2" t="s">
        <v>160</v>
      </c>
      <c r="N3157" s="2" t="s">
        <v>160</v>
      </c>
      <c r="O3157" s="2" t="s">
        <v>160</v>
      </c>
      <c r="P3157" s="15" t="s">
        <v>160</v>
      </c>
    </row>
    <row r="3158" spans="2:22" ht="26" x14ac:dyDescent="0.2">
      <c r="D3158" s="59"/>
      <c r="E3158" s="5" t="s">
        <v>155</v>
      </c>
      <c r="F3158" s="51" t="s">
        <v>623</v>
      </c>
      <c r="G3158" s="4">
        <v>910</v>
      </c>
      <c r="H3158" s="10">
        <v>16.373626373625999</v>
      </c>
      <c r="I3158" s="1">
        <v>70.219780219780006</v>
      </c>
      <c r="J3158" s="1">
        <v>2.6373626373630001</v>
      </c>
      <c r="K3158" s="1">
        <v>2.417582417582</v>
      </c>
      <c r="L3158" s="1">
        <v>2.967032967033</v>
      </c>
      <c r="M3158" s="1">
        <v>0.54945054945100003</v>
      </c>
      <c r="N3158" s="1">
        <v>2.417582417582</v>
      </c>
      <c r="O3158" s="1">
        <v>1.758241758242</v>
      </c>
      <c r="P3158" s="8">
        <v>0.65934065934099995</v>
      </c>
    </row>
    <row r="3159" spans="2:22" ht="26" x14ac:dyDescent="0.2">
      <c r="D3159" s="59"/>
      <c r="E3159" s="5" t="s">
        <v>156</v>
      </c>
      <c r="F3159" s="51" t="s">
        <v>623</v>
      </c>
      <c r="G3159" s="4">
        <v>98</v>
      </c>
      <c r="H3159" s="10">
        <v>53.061224489795997</v>
      </c>
      <c r="I3159" s="1">
        <v>33.673469387754999</v>
      </c>
      <c r="J3159" s="1">
        <v>3.0612244897959999</v>
      </c>
      <c r="K3159" s="1">
        <v>1.0204081632649999</v>
      </c>
      <c r="L3159" s="1">
        <v>4.0816326530609999</v>
      </c>
      <c r="M3159" s="2" t="s">
        <v>160</v>
      </c>
      <c r="N3159" s="1">
        <v>5.1020408163270003</v>
      </c>
      <c r="O3159" s="2" t="s">
        <v>160</v>
      </c>
      <c r="P3159" s="15" t="s">
        <v>160</v>
      </c>
    </row>
    <row r="3160" spans="2:22" ht="26" x14ac:dyDescent="0.2">
      <c r="D3160" s="59"/>
      <c r="E3160" s="5" t="s">
        <v>157</v>
      </c>
      <c r="F3160" s="51" t="s">
        <v>623</v>
      </c>
      <c r="G3160" s="4">
        <v>134</v>
      </c>
      <c r="H3160" s="10">
        <v>20.895522388060002</v>
      </c>
      <c r="I3160" s="1">
        <v>70.149253731342995</v>
      </c>
      <c r="J3160" s="1">
        <v>2.238805970149</v>
      </c>
      <c r="K3160" s="1">
        <v>1.492537313433</v>
      </c>
      <c r="L3160" s="1">
        <v>2.238805970149</v>
      </c>
      <c r="M3160" s="1">
        <v>0.74626865671599996</v>
      </c>
      <c r="N3160" s="1">
        <v>0.74626865671599996</v>
      </c>
      <c r="O3160" s="1">
        <v>0.74626865671599996</v>
      </c>
      <c r="P3160" s="8">
        <v>0.74626865671599996</v>
      </c>
    </row>
    <row r="3161" spans="2:22" ht="26" x14ac:dyDescent="0.2">
      <c r="D3161" s="59"/>
      <c r="E3161" s="5" t="s">
        <v>158</v>
      </c>
      <c r="F3161" s="51" t="s">
        <v>623</v>
      </c>
      <c r="G3161" s="4">
        <v>812</v>
      </c>
      <c r="H3161" s="10">
        <v>15.763546798029999</v>
      </c>
      <c r="I3161" s="1">
        <v>70.689655172414007</v>
      </c>
      <c r="J3161" s="1">
        <v>2.586206896552</v>
      </c>
      <c r="K3161" s="1">
        <v>2.4630541871920002</v>
      </c>
      <c r="L3161" s="1">
        <v>2.9556650246310001</v>
      </c>
      <c r="M3161" s="1">
        <v>0.61576354679800005</v>
      </c>
      <c r="N3161" s="1">
        <v>2.3399014778330001</v>
      </c>
      <c r="O3161" s="1">
        <v>1.8472906403939999</v>
      </c>
      <c r="P3161" s="8">
        <v>0.73891625615800005</v>
      </c>
    </row>
    <row r="3162" spans="2:22" ht="26" x14ac:dyDescent="0.2">
      <c r="D3162" s="60"/>
      <c r="E3162" s="30" t="s">
        <v>159</v>
      </c>
      <c r="F3162" s="52" t="s">
        <v>623</v>
      </c>
      <c r="G3162" s="21">
        <v>136</v>
      </c>
      <c r="H3162" s="36">
        <v>12.5</v>
      </c>
      <c r="I3162" s="18">
        <v>75</v>
      </c>
      <c r="J3162" s="18">
        <v>2.9411764705880001</v>
      </c>
      <c r="K3162" s="18">
        <v>2.2058823529409999</v>
      </c>
      <c r="L3162" s="18">
        <v>1.4705882352940001</v>
      </c>
      <c r="M3162" s="18">
        <v>0.73529411764700003</v>
      </c>
      <c r="N3162" s="18">
        <v>1.4705882352940001</v>
      </c>
      <c r="O3162" s="18">
        <v>2.9411764705880001</v>
      </c>
      <c r="P3162" s="35">
        <v>0.73529411764700003</v>
      </c>
    </row>
    <row r="3163" spans="2:22" x14ac:dyDescent="0.2">
      <c r="D3163" s="45" t="s">
        <v>625</v>
      </c>
    </row>
    <row r="3164" spans="2:22" x14ac:dyDescent="0.2">
      <c r="B3164" s="24" t="str">
        <f xml:space="preserve"> HYPERLINK("#'目次'!B27", "[21]")</f>
        <v>[21]</v>
      </c>
      <c r="C3164" s="61" t="s">
        <v>328</v>
      </c>
      <c r="D3164" s="62"/>
      <c r="E3164" s="62"/>
      <c r="F3164" s="62"/>
      <c r="G3164" s="62"/>
      <c r="H3164" s="62"/>
      <c r="I3164" s="62"/>
      <c r="J3164" s="62"/>
      <c r="K3164" s="62"/>
      <c r="L3164" s="62"/>
      <c r="M3164" s="62"/>
      <c r="N3164" s="62"/>
      <c r="O3164" s="62"/>
      <c r="P3164" s="62"/>
      <c r="Q3164" s="62"/>
      <c r="R3164" s="62"/>
      <c r="S3164" s="62"/>
      <c r="T3164" s="62"/>
      <c r="U3164" s="62"/>
      <c r="V3164" s="62"/>
    </row>
    <row r="3167" spans="2:22" x14ac:dyDescent="0.2">
      <c r="C3167" s="61" t="s">
        <v>13</v>
      </c>
      <c r="D3167" s="62"/>
      <c r="E3167" s="62"/>
      <c r="F3167" s="62"/>
      <c r="G3167" s="62"/>
      <c r="H3167" s="62"/>
      <c r="I3167" s="62"/>
      <c r="J3167" s="62"/>
      <c r="K3167" s="62"/>
      <c r="L3167" s="62"/>
      <c r="M3167" s="62"/>
      <c r="N3167" s="62"/>
      <c r="O3167" s="62"/>
      <c r="P3167" s="62"/>
      <c r="Q3167" s="62"/>
      <c r="R3167" s="62"/>
      <c r="S3167" s="62"/>
      <c r="T3167" s="62"/>
      <c r="U3167" s="62"/>
      <c r="V3167" s="62"/>
    </row>
    <row r="3168" spans="2:22" ht="91" x14ac:dyDescent="0.2">
      <c r="D3168" s="63"/>
      <c r="E3168" s="64"/>
      <c r="F3168" s="64"/>
      <c r="G3168" s="27" t="s">
        <v>14</v>
      </c>
      <c r="H3168" s="26" t="s">
        <v>40</v>
      </c>
      <c r="I3168" s="11" t="s">
        <v>41</v>
      </c>
      <c r="J3168" s="11" t="s">
        <v>42</v>
      </c>
      <c r="K3168" s="11" t="s">
        <v>43</v>
      </c>
      <c r="L3168" s="11" t="s">
        <v>44</v>
      </c>
      <c r="M3168" s="11" t="s">
        <v>45</v>
      </c>
      <c r="N3168" s="11" t="s">
        <v>46</v>
      </c>
      <c r="O3168" s="11" t="s">
        <v>47</v>
      </c>
      <c r="P3168" s="11" t="s">
        <v>48</v>
      </c>
      <c r="Q3168" s="11" t="s">
        <v>23</v>
      </c>
      <c r="R3168" s="11" t="s">
        <v>329</v>
      </c>
      <c r="S3168" s="20" t="s">
        <v>176</v>
      </c>
    </row>
    <row r="3169" spans="4:19" x14ac:dyDescent="0.2">
      <c r="D3169" s="65"/>
      <c r="E3169" s="66"/>
      <c r="F3169" s="66"/>
      <c r="G3169" s="22"/>
      <c r="H3169" s="38" t="s">
        <v>330</v>
      </c>
      <c r="I3169" s="33" t="s">
        <v>331</v>
      </c>
      <c r="J3169" s="33" t="s">
        <v>332</v>
      </c>
      <c r="K3169" s="33" t="s">
        <v>333</v>
      </c>
      <c r="L3169" s="33" t="s">
        <v>334</v>
      </c>
      <c r="M3169" s="33" t="s">
        <v>335</v>
      </c>
      <c r="N3169" s="33" t="s">
        <v>336</v>
      </c>
      <c r="O3169" s="33" t="s">
        <v>337</v>
      </c>
      <c r="P3169" s="33" t="s">
        <v>338</v>
      </c>
      <c r="Q3169" s="12"/>
      <c r="R3169" s="12"/>
      <c r="S3169" s="29"/>
    </row>
    <row r="3170" spans="4:19" x14ac:dyDescent="0.2">
      <c r="D3170" s="23"/>
      <c r="E3170" s="28" t="s">
        <v>14</v>
      </c>
      <c r="F3170" s="49" t="s">
        <v>623</v>
      </c>
      <c r="G3170" s="25">
        <v>1043</v>
      </c>
      <c r="H3170" s="16">
        <v>0.38350910834099999</v>
      </c>
      <c r="I3170" s="16">
        <v>4.3144774688399998</v>
      </c>
      <c r="J3170" s="16">
        <v>26.366251198465999</v>
      </c>
      <c r="K3170" s="16">
        <v>23.489932885906001</v>
      </c>
      <c r="L3170" s="16">
        <v>16.011505273249998</v>
      </c>
      <c r="M3170" s="16">
        <v>8.6289549376799997</v>
      </c>
      <c r="N3170" s="16">
        <v>4.4103547459249999</v>
      </c>
      <c r="O3170" s="16">
        <v>6.5196548418019997</v>
      </c>
      <c r="P3170" s="16">
        <v>0.38350910834099999</v>
      </c>
      <c r="Q3170" s="16">
        <v>9.4918504314480003</v>
      </c>
      <c r="R3170" s="16">
        <v>29.610699152542001</v>
      </c>
      <c r="S3170" s="34">
        <v>17.022945712796002</v>
      </c>
    </row>
    <row r="3171" spans="4:19" x14ac:dyDescent="0.2">
      <c r="D3171" s="58" t="s">
        <v>18</v>
      </c>
      <c r="E3171" s="7" t="s">
        <v>19</v>
      </c>
      <c r="F3171" s="50" t="s">
        <v>623</v>
      </c>
      <c r="G3171" s="6">
        <v>342</v>
      </c>
      <c r="H3171" s="14">
        <v>0.29239766081899998</v>
      </c>
      <c r="I3171" s="3">
        <v>4.6783625730990002</v>
      </c>
      <c r="J3171" s="3">
        <v>22.222222222222001</v>
      </c>
      <c r="K3171" s="3">
        <v>18.12865497076</v>
      </c>
      <c r="L3171" s="3">
        <v>15.497076023391999</v>
      </c>
      <c r="M3171" s="3">
        <v>11.111111111111001</v>
      </c>
      <c r="N3171" s="3">
        <v>6.7251461988300001</v>
      </c>
      <c r="O3171" s="3">
        <v>8.7719298245609991</v>
      </c>
      <c r="P3171" s="3">
        <v>0.87719298245599997</v>
      </c>
      <c r="Q3171" s="3">
        <v>11.695906432749</v>
      </c>
      <c r="R3171" s="3">
        <v>32.508278145695002</v>
      </c>
      <c r="S3171" s="13">
        <v>18.831631100776999</v>
      </c>
    </row>
    <row r="3172" spans="4:19" ht="26" x14ac:dyDescent="0.2">
      <c r="D3172" s="59"/>
      <c r="E3172" s="5" t="s">
        <v>20</v>
      </c>
      <c r="F3172" s="51" t="s">
        <v>623</v>
      </c>
      <c r="G3172" s="4">
        <v>620</v>
      </c>
      <c r="H3172" s="10">
        <v>0.483870967742</v>
      </c>
      <c r="I3172" s="1">
        <v>4.0322580645160002</v>
      </c>
      <c r="J3172" s="1">
        <v>27.258064516129</v>
      </c>
      <c r="K3172" s="1">
        <v>27.580645161290001</v>
      </c>
      <c r="L3172" s="1">
        <v>16.290322580645</v>
      </c>
      <c r="M3172" s="1">
        <v>7.0967741935479998</v>
      </c>
      <c r="N3172" s="1">
        <v>3.3870967741940001</v>
      </c>
      <c r="O3172" s="1">
        <v>5.6451612903230002</v>
      </c>
      <c r="P3172" s="2" t="s">
        <v>160</v>
      </c>
      <c r="Q3172" s="1">
        <v>8.2258064516129998</v>
      </c>
      <c r="R3172" s="1">
        <v>28.492970123022999</v>
      </c>
      <c r="S3172" s="8">
        <v>15.961081180974</v>
      </c>
    </row>
    <row r="3173" spans="4:19" ht="26" x14ac:dyDescent="0.2">
      <c r="D3173" s="59"/>
      <c r="E3173" s="5" t="s">
        <v>21</v>
      </c>
      <c r="F3173" s="51" t="s">
        <v>623</v>
      </c>
      <c r="G3173" s="4">
        <v>76</v>
      </c>
      <c r="H3173" s="17" t="s">
        <v>160</v>
      </c>
      <c r="I3173" s="1">
        <v>5.2631578947369997</v>
      </c>
      <c r="J3173" s="1">
        <v>38.157894736842003</v>
      </c>
      <c r="K3173" s="1">
        <v>14.473684210526001</v>
      </c>
      <c r="L3173" s="1">
        <v>17.105263157894999</v>
      </c>
      <c r="M3173" s="1">
        <v>7.8947368421049999</v>
      </c>
      <c r="N3173" s="1">
        <v>2.6315789473679998</v>
      </c>
      <c r="O3173" s="1">
        <v>3.947368421053</v>
      </c>
      <c r="P3173" s="1">
        <v>1.3157894736839999</v>
      </c>
      <c r="Q3173" s="1">
        <v>9.2105263157890001</v>
      </c>
      <c r="R3173" s="1">
        <v>25.978260869564998</v>
      </c>
      <c r="S3173" s="8">
        <v>15.789384646627999</v>
      </c>
    </row>
    <row r="3174" spans="4:19" x14ac:dyDescent="0.2">
      <c r="D3174" s="59"/>
      <c r="E3174" s="5" t="s">
        <v>22</v>
      </c>
      <c r="F3174" s="51" t="s">
        <v>624</v>
      </c>
      <c r="G3174" s="4">
        <v>2</v>
      </c>
      <c r="H3174" s="17" t="s">
        <v>160</v>
      </c>
      <c r="I3174" s="2" t="s">
        <v>160</v>
      </c>
      <c r="J3174" s="2" t="s">
        <v>160</v>
      </c>
      <c r="K3174" s="2" t="s">
        <v>160</v>
      </c>
      <c r="L3174" s="2" t="s">
        <v>160</v>
      </c>
      <c r="M3174" s="1">
        <v>100</v>
      </c>
      <c r="N3174" s="2" t="s">
        <v>160</v>
      </c>
      <c r="O3174" s="2" t="s">
        <v>160</v>
      </c>
      <c r="P3174" s="2" t="s">
        <v>160</v>
      </c>
      <c r="Q3174" s="2" t="s">
        <v>160</v>
      </c>
      <c r="R3174" s="1">
        <v>45</v>
      </c>
      <c r="S3174" s="8">
        <v>0</v>
      </c>
    </row>
    <row r="3175" spans="4:19" x14ac:dyDescent="0.2">
      <c r="D3175" s="59"/>
      <c r="E3175" s="5" t="s">
        <v>23</v>
      </c>
      <c r="F3175" s="51" t="s">
        <v>624</v>
      </c>
      <c r="G3175" s="4">
        <v>3</v>
      </c>
      <c r="H3175" s="17" t="s">
        <v>160</v>
      </c>
      <c r="I3175" s="2" t="s">
        <v>160</v>
      </c>
      <c r="J3175" s="1">
        <v>33.333333333333002</v>
      </c>
      <c r="K3175" s="1">
        <v>33.333333333333002</v>
      </c>
      <c r="L3175" s="2" t="s">
        <v>160</v>
      </c>
      <c r="M3175" s="2" t="s">
        <v>160</v>
      </c>
      <c r="N3175" s="2" t="s">
        <v>160</v>
      </c>
      <c r="O3175" s="2" t="s">
        <v>160</v>
      </c>
      <c r="P3175" s="2" t="s">
        <v>160</v>
      </c>
      <c r="Q3175" s="1">
        <v>33.333333333333002</v>
      </c>
      <c r="R3175" s="1">
        <v>20</v>
      </c>
      <c r="S3175" s="8">
        <v>7.0710678118650003</v>
      </c>
    </row>
    <row r="3176" spans="4:19" x14ac:dyDescent="0.2">
      <c r="D3176" s="58" t="s">
        <v>24</v>
      </c>
      <c r="E3176" s="7" t="s">
        <v>25</v>
      </c>
      <c r="F3176" s="50" t="s">
        <v>623</v>
      </c>
      <c r="G3176" s="6">
        <v>765</v>
      </c>
      <c r="H3176" s="14">
        <v>0.392156862745</v>
      </c>
      <c r="I3176" s="3">
        <v>4.1830065359480004</v>
      </c>
      <c r="J3176" s="3">
        <v>25.359477124183002</v>
      </c>
      <c r="K3176" s="3">
        <v>24.313725490195999</v>
      </c>
      <c r="L3176" s="3">
        <v>16.209150326797001</v>
      </c>
      <c r="M3176" s="3">
        <v>9.0196078431370008</v>
      </c>
      <c r="N3176" s="3">
        <v>4.4444444444439997</v>
      </c>
      <c r="O3176" s="3">
        <v>6.5359477124180003</v>
      </c>
      <c r="P3176" s="3">
        <v>0.26143790849699999</v>
      </c>
      <c r="Q3176" s="3">
        <v>9.2810457516340001</v>
      </c>
      <c r="R3176" s="3">
        <v>29.895533141209999</v>
      </c>
      <c r="S3176" s="13">
        <v>16.935011853643001</v>
      </c>
    </row>
    <row r="3177" spans="4:19" x14ac:dyDescent="0.2">
      <c r="D3177" s="59"/>
      <c r="E3177" s="5" t="s">
        <v>26</v>
      </c>
      <c r="F3177" s="51" t="s">
        <v>623</v>
      </c>
      <c r="G3177" s="4">
        <v>796</v>
      </c>
      <c r="H3177" s="10">
        <v>0.50251256281400003</v>
      </c>
      <c r="I3177" s="1">
        <v>4.27135678392</v>
      </c>
      <c r="J3177" s="1">
        <v>25.879396984924998</v>
      </c>
      <c r="K3177" s="1">
        <v>23.869346733667999</v>
      </c>
      <c r="L3177" s="1">
        <v>15.954773869346999</v>
      </c>
      <c r="M3177" s="1">
        <v>8.7939698492460003</v>
      </c>
      <c r="N3177" s="1">
        <v>5.0251256281409997</v>
      </c>
      <c r="O3177" s="1">
        <v>6.2814070351759996</v>
      </c>
      <c r="P3177" s="1">
        <v>0.50251256281400003</v>
      </c>
      <c r="Q3177" s="1">
        <v>8.9195979899500006</v>
      </c>
      <c r="R3177" s="1">
        <v>29.689655172414</v>
      </c>
      <c r="S3177" s="8">
        <v>16.994684431141</v>
      </c>
    </row>
    <row r="3178" spans="4:19" ht="26" x14ac:dyDescent="0.2">
      <c r="D3178" s="59"/>
      <c r="E3178" s="5" t="s">
        <v>27</v>
      </c>
      <c r="F3178" s="51" t="s">
        <v>623</v>
      </c>
      <c r="G3178" s="4">
        <v>683</v>
      </c>
      <c r="H3178" s="10">
        <v>0.43923865300100001</v>
      </c>
      <c r="I3178" s="1">
        <v>3.221083455344</v>
      </c>
      <c r="J3178" s="1">
        <v>26.061493411419999</v>
      </c>
      <c r="K3178" s="1">
        <v>23.572474377744999</v>
      </c>
      <c r="L3178" s="1">
        <v>16.105417276720001</v>
      </c>
      <c r="M3178" s="1">
        <v>8.4919472913620009</v>
      </c>
      <c r="N3178" s="1">
        <v>4.685212298682</v>
      </c>
      <c r="O3178" s="1">
        <v>7.4670571010250004</v>
      </c>
      <c r="P3178" s="1">
        <v>0.29282576866799997</v>
      </c>
      <c r="Q3178" s="1">
        <v>9.6632503660320008</v>
      </c>
      <c r="R3178" s="1">
        <v>30.445705024311</v>
      </c>
      <c r="S3178" s="8">
        <v>17.426908172101001</v>
      </c>
    </row>
    <row r="3179" spans="4:19" x14ac:dyDescent="0.2">
      <c r="D3179" s="59"/>
      <c r="E3179" s="5" t="s">
        <v>28</v>
      </c>
      <c r="F3179" s="51" t="s">
        <v>623</v>
      </c>
      <c r="G3179" s="4">
        <v>438</v>
      </c>
      <c r="H3179" s="10">
        <v>0.22831050228300001</v>
      </c>
      <c r="I3179" s="1">
        <v>4.1095890410960001</v>
      </c>
      <c r="J3179" s="1">
        <v>24.657534246575</v>
      </c>
      <c r="K3179" s="1">
        <v>24.429223744291999</v>
      </c>
      <c r="L3179" s="1">
        <v>16.666666666666998</v>
      </c>
      <c r="M3179" s="1">
        <v>5.2511415525110001</v>
      </c>
      <c r="N3179" s="1">
        <v>5.2511415525110001</v>
      </c>
      <c r="O3179" s="1">
        <v>8.4474885844749998</v>
      </c>
      <c r="P3179" s="2" t="s">
        <v>160</v>
      </c>
      <c r="Q3179" s="1">
        <v>10.958904109589</v>
      </c>
      <c r="R3179" s="1">
        <v>30.692307692307999</v>
      </c>
      <c r="S3179" s="8">
        <v>17.916047934217001</v>
      </c>
    </row>
    <row r="3180" spans="4:19" ht="26" x14ac:dyDescent="0.2">
      <c r="D3180" s="59"/>
      <c r="E3180" s="5" t="s">
        <v>29</v>
      </c>
      <c r="F3180" s="51" t="s">
        <v>623</v>
      </c>
      <c r="G3180" s="4">
        <v>680</v>
      </c>
      <c r="H3180" s="10">
        <v>0.44117647058800002</v>
      </c>
      <c r="I3180" s="1">
        <v>2.647058823529</v>
      </c>
      <c r="J3180" s="1">
        <v>24.558823529411999</v>
      </c>
      <c r="K3180" s="1">
        <v>23.382352941175998</v>
      </c>
      <c r="L3180" s="1">
        <v>16.323529411765001</v>
      </c>
      <c r="M3180" s="1">
        <v>10.147058823528999</v>
      </c>
      <c r="N3180" s="1">
        <v>5.5882352941180002</v>
      </c>
      <c r="O3180" s="1">
        <v>7.2058823529409999</v>
      </c>
      <c r="P3180" s="1">
        <v>0.14705882352899999</v>
      </c>
      <c r="Q3180" s="1">
        <v>9.5588235294120008</v>
      </c>
      <c r="R3180" s="1">
        <v>31.308943089431001</v>
      </c>
      <c r="S3180" s="8">
        <v>17.279735302904999</v>
      </c>
    </row>
    <row r="3181" spans="4:19" x14ac:dyDescent="0.2">
      <c r="D3181" s="59"/>
      <c r="E3181" s="5" t="s">
        <v>30</v>
      </c>
      <c r="F3181" s="51" t="s">
        <v>623</v>
      </c>
      <c r="G3181" s="4">
        <v>242</v>
      </c>
      <c r="H3181" s="10">
        <v>0.41322314049600001</v>
      </c>
      <c r="I3181" s="1">
        <v>2.4793388429749998</v>
      </c>
      <c r="J3181" s="1">
        <v>26.446280991736</v>
      </c>
      <c r="K3181" s="1">
        <v>28.512396694214999</v>
      </c>
      <c r="L3181" s="1">
        <v>14.876033057851</v>
      </c>
      <c r="M3181" s="1">
        <v>5.7851239669419998</v>
      </c>
      <c r="N3181" s="1">
        <v>4.1322314049589997</v>
      </c>
      <c r="O3181" s="1">
        <v>11.983471074380001</v>
      </c>
      <c r="P3181" s="2" t="s">
        <v>160</v>
      </c>
      <c r="Q3181" s="1">
        <v>5.3719008264459998</v>
      </c>
      <c r="R3181" s="1">
        <v>31.768558951965002</v>
      </c>
      <c r="S3181" s="8">
        <v>18.950967852946</v>
      </c>
    </row>
    <row r="3182" spans="4:19" x14ac:dyDescent="0.2">
      <c r="D3182" s="59"/>
      <c r="E3182" s="5" t="s">
        <v>31</v>
      </c>
      <c r="F3182" s="51" t="s">
        <v>623</v>
      </c>
      <c r="G3182" s="4">
        <v>609</v>
      </c>
      <c r="H3182" s="10">
        <v>0.49261083743799999</v>
      </c>
      <c r="I3182" s="1">
        <v>2.791461412151</v>
      </c>
      <c r="J3182" s="1">
        <v>24.137931034483</v>
      </c>
      <c r="K3182" s="1">
        <v>24.466338259442001</v>
      </c>
      <c r="L3182" s="1">
        <v>15.59934318555</v>
      </c>
      <c r="M3182" s="1">
        <v>9.3596059113300001</v>
      </c>
      <c r="N3182" s="1">
        <v>5.2545155993429997</v>
      </c>
      <c r="O3182" s="1">
        <v>8.538587848933</v>
      </c>
      <c r="P3182" s="1">
        <v>0.49261083743799999</v>
      </c>
      <c r="Q3182" s="1">
        <v>8.8669950738919994</v>
      </c>
      <c r="R3182" s="1">
        <v>31.504504504505</v>
      </c>
      <c r="S3182" s="8">
        <v>17.937101232122998</v>
      </c>
    </row>
    <row r="3183" spans="4:19" x14ac:dyDescent="0.2">
      <c r="D3183" s="59"/>
      <c r="E3183" s="5" t="s">
        <v>32</v>
      </c>
      <c r="F3183" s="51" t="s">
        <v>623</v>
      </c>
      <c r="G3183" s="4">
        <v>343</v>
      </c>
      <c r="H3183" s="10">
        <v>0.58309037900899996</v>
      </c>
      <c r="I3183" s="1">
        <v>2.3323615160350002</v>
      </c>
      <c r="J3183" s="1">
        <v>22.740524781341001</v>
      </c>
      <c r="K3183" s="1">
        <v>21.865889212828002</v>
      </c>
      <c r="L3183" s="1">
        <v>16.326530612245001</v>
      </c>
      <c r="M3183" s="1">
        <v>8.1632653061219997</v>
      </c>
      <c r="N3183" s="1">
        <v>4.6647230320700004</v>
      </c>
      <c r="O3183" s="1">
        <v>12.536443148688001</v>
      </c>
      <c r="P3183" s="1">
        <v>0.29154518950399999</v>
      </c>
      <c r="Q3183" s="1">
        <v>10.495626822157</v>
      </c>
      <c r="R3183" s="1">
        <v>33.64006514658</v>
      </c>
      <c r="S3183" s="8">
        <v>19.569590688982</v>
      </c>
    </row>
    <row r="3184" spans="4:19" x14ac:dyDescent="0.2">
      <c r="D3184" s="59"/>
      <c r="E3184" s="5" t="s">
        <v>33</v>
      </c>
      <c r="F3184" s="51" t="s">
        <v>623</v>
      </c>
      <c r="G3184" s="4">
        <v>754</v>
      </c>
      <c r="H3184" s="10">
        <v>0.39787798408500002</v>
      </c>
      <c r="I3184" s="1">
        <v>3.5809018567640001</v>
      </c>
      <c r="J3184" s="1">
        <v>25.862068965517</v>
      </c>
      <c r="K3184" s="1">
        <v>22.944297082228001</v>
      </c>
      <c r="L3184" s="1">
        <v>16.445623342175001</v>
      </c>
      <c r="M3184" s="1">
        <v>9.2838196286470005</v>
      </c>
      <c r="N3184" s="1">
        <v>4.5092838196290002</v>
      </c>
      <c r="O3184" s="1">
        <v>7.5596816976129997</v>
      </c>
      <c r="P3184" s="1">
        <v>0.132625994695</v>
      </c>
      <c r="Q3184" s="1">
        <v>9.2838196286470005</v>
      </c>
      <c r="R3184" s="1">
        <v>30.632309941519999</v>
      </c>
      <c r="S3184" s="8">
        <v>17.443499082734</v>
      </c>
    </row>
    <row r="3185" spans="4:19" x14ac:dyDescent="0.2">
      <c r="D3185" s="59"/>
      <c r="E3185" s="5" t="s">
        <v>34</v>
      </c>
      <c r="F3185" s="51" t="s">
        <v>623</v>
      </c>
      <c r="G3185" s="4">
        <v>525</v>
      </c>
      <c r="H3185" s="10">
        <v>0.19047619047600001</v>
      </c>
      <c r="I3185" s="1">
        <v>3.2380952380950001</v>
      </c>
      <c r="J3185" s="1">
        <v>23.238095238094999</v>
      </c>
      <c r="K3185" s="1">
        <v>22.666666666666998</v>
      </c>
      <c r="L3185" s="1">
        <v>14.666666666667</v>
      </c>
      <c r="M3185" s="1">
        <v>11.047619047618999</v>
      </c>
      <c r="N3185" s="1">
        <v>5.5238095238099998</v>
      </c>
      <c r="O3185" s="1">
        <v>9.1428571428570002</v>
      </c>
      <c r="P3185" s="1">
        <v>0.19047619047600001</v>
      </c>
      <c r="Q3185" s="1">
        <v>10.095238095238001</v>
      </c>
      <c r="R3185" s="1">
        <v>32.447033898305001</v>
      </c>
      <c r="S3185" s="8">
        <v>18.295822028816001</v>
      </c>
    </row>
    <row r="3186" spans="4:19" x14ac:dyDescent="0.2">
      <c r="D3186" s="59"/>
      <c r="E3186" s="5" t="s">
        <v>35</v>
      </c>
      <c r="F3186" s="51" t="s">
        <v>623</v>
      </c>
      <c r="G3186" s="4">
        <v>142</v>
      </c>
      <c r="H3186" s="17" t="s">
        <v>160</v>
      </c>
      <c r="I3186" s="1">
        <v>4.9295774647890003</v>
      </c>
      <c r="J3186" s="1">
        <v>24.647887323944001</v>
      </c>
      <c r="K3186" s="1">
        <v>19.718309859154999</v>
      </c>
      <c r="L3186" s="1">
        <v>16.197183098591999</v>
      </c>
      <c r="M3186" s="1">
        <v>4.9295774647890003</v>
      </c>
      <c r="N3186" s="1">
        <v>5.6338028169010004</v>
      </c>
      <c r="O3186" s="1">
        <v>11.971830985915</v>
      </c>
      <c r="P3186" s="2" t="s">
        <v>160</v>
      </c>
      <c r="Q3186" s="1">
        <v>11.971830985915</v>
      </c>
      <c r="R3186" s="1">
        <v>32.56</v>
      </c>
      <c r="S3186" s="8">
        <v>19.910242136535999</v>
      </c>
    </row>
    <row r="3187" spans="4:19" x14ac:dyDescent="0.2">
      <c r="D3187" s="59"/>
      <c r="E3187" s="5" t="s">
        <v>36</v>
      </c>
      <c r="F3187" s="51" t="s">
        <v>624</v>
      </c>
      <c r="G3187" s="4">
        <v>18</v>
      </c>
      <c r="H3187" s="17" t="s">
        <v>160</v>
      </c>
      <c r="I3187" s="1">
        <v>11.111111111111001</v>
      </c>
      <c r="J3187" s="1">
        <v>27.777777777777999</v>
      </c>
      <c r="K3187" s="1">
        <v>22.222222222222001</v>
      </c>
      <c r="L3187" s="1">
        <v>5.5555555555560003</v>
      </c>
      <c r="M3187" s="1">
        <v>5.5555555555560003</v>
      </c>
      <c r="N3187" s="1">
        <v>5.5555555555560003</v>
      </c>
      <c r="O3187" s="1">
        <v>11.111111111111001</v>
      </c>
      <c r="P3187" s="2" t="s">
        <v>160</v>
      </c>
      <c r="Q3187" s="1">
        <v>11.111111111111001</v>
      </c>
      <c r="R3187" s="1">
        <v>29.375</v>
      </c>
      <c r="S3187" s="8">
        <v>21.164041832001001</v>
      </c>
    </row>
    <row r="3188" spans="4:19" x14ac:dyDescent="0.2">
      <c r="D3188" s="59"/>
      <c r="E3188" s="5" t="s">
        <v>37</v>
      </c>
      <c r="F3188" s="51" t="s">
        <v>624</v>
      </c>
      <c r="G3188" s="4">
        <v>39</v>
      </c>
      <c r="H3188" s="17" t="s">
        <v>160</v>
      </c>
      <c r="I3188" s="1">
        <v>10.25641025641</v>
      </c>
      <c r="J3188" s="1">
        <v>33.333333333333002</v>
      </c>
      <c r="K3188" s="1">
        <v>17.948717948717999</v>
      </c>
      <c r="L3188" s="1">
        <v>17.948717948717999</v>
      </c>
      <c r="M3188" s="1">
        <v>2.564102564103</v>
      </c>
      <c r="N3188" s="1">
        <v>2.564102564103</v>
      </c>
      <c r="O3188" s="1">
        <v>5.1282051282049999</v>
      </c>
      <c r="P3188" s="2" t="s">
        <v>160</v>
      </c>
      <c r="Q3188" s="1">
        <v>10.25641025641</v>
      </c>
      <c r="R3188" s="1">
        <v>25.428571428571001</v>
      </c>
      <c r="S3188" s="8">
        <v>16.297844885111999</v>
      </c>
    </row>
    <row r="3189" spans="4:19" x14ac:dyDescent="0.2">
      <c r="D3189" s="59"/>
      <c r="E3189" s="5" t="s">
        <v>23</v>
      </c>
      <c r="F3189" s="51" t="s">
        <v>624</v>
      </c>
      <c r="G3189" s="4">
        <v>4</v>
      </c>
      <c r="H3189" s="17" t="s">
        <v>160</v>
      </c>
      <c r="I3189" s="2" t="s">
        <v>160</v>
      </c>
      <c r="J3189" s="1">
        <v>25</v>
      </c>
      <c r="K3189" s="2" t="s">
        <v>160</v>
      </c>
      <c r="L3189" s="1">
        <v>25</v>
      </c>
      <c r="M3189" s="1">
        <v>25</v>
      </c>
      <c r="N3189" s="2" t="s">
        <v>160</v>
      </c>
      <c r="O3189" s="2" t="s">
        <v>160</v>
      </c>
      <c r="P3189" s="2" t="s">
        <v>160</v>
      </c>
      <c r="Q3189" s="1">
        <v>25</v>
      </c>
      <c r="R3189" s="1">
        <v>31.666666666666998</v>
      </c>
      <c r="S3189" s="8">
        <v>15.27525231652</v>
      </c>
    </row>
    <row r="3190" spans="4:19" ht="26" x14ac:dyDescent="0.2">
      <c r="D3190" s="59"/>
      <c r="E3190" s="5" t="s">
        <v>38</v>
      </c>
      <c r="F3190" s="51" t="s">
        <v>623</v>
      </c>
      <c r="G3190" s="4">
        <v>1000</v>
      </c>
      <c r="H3190" s="10">
        <v>0.4</v>
      </c>
      <c r="I3190" s="1">
        <v>4.0999999999999996</v>
      </c>
      <c r="J3190" s="1">
        <v>26.1</v>
      </c>
      <c r="K3190" s="1">
        <v>23.8</v>
      </c>
      <c r="L3190" s="1">
        <v>15.9</v>
      </c>
      <c r="M3190" s="1">
        <v>8.8000000000000007</v>
      </c>
      <c r="N3190" s="1">
        <v>4.5</v>
      </c>
      <c r="O3190" s="1">
        <v>6.6</v>
      </c>
      <c r="P3190" s="1">
        <v>0.4</v>
      </c>
      <c r="Q3190" s="1">
        <v>9.4</v>
      </c>
      <c r="R3190" s="1">
        <v>29.765452538630999</v>
      </c>
      <c r="S3190" s="8">
        <v>17.051074030573002</v>
      </c>
    </row>
    <row r="3191" spans="4:19" ht="26" x14ac:dyDescent="0.2">
      <c r="D3191" s="58" t="s">
        <v>39</v>
      </c>
      <c r="E3191" s="7" t="s">
        <v>40</v>
      </c>
      <c r="F3191" s="50" t="s">
        <v>624</v>
      </c>
      <c r="G3191" s="6">
        <v>4</v>
      </c>
      <c r="H3191" s="14">
        <v>100</v>
      </c>
      <c r="I3191" s="9" t="s">
        <v>160</v>
      </c>
      <c r="J3191" s="9" t="s">
        <v>160</v>
      </c>
      <c r="K3191" s="9" t="s">
        <v>160</v>
      </c>
      <c r="L3191" s="9" t="s">
        <v>160</v>
      </c>
      <c r="M3191" s="9" t="s">
        <v>160</v>
      </c>
      <c r="N3191" s="9" t="s">
        <v>160</v>
      </c>
      <c r="O3191" s="9" t="s">
        <v>160</v>
      </c>
      <c r="P3191" s="9" t="s">
        <v>160</v>
      </c>
      <c r="Q3191" s="9" t="s">
        <v>160</v>
      </c>
      <c r="R3191" s="3">
        <v>2.5</v>
      </c>
      <c r="S3191" s="13">
        <v>0</v>
      </c>
    </row>
    <row r="3192" spans="4:19" ht="26" x14ac:dyDescent="0.2">
      <c r="D3192" s="59"/>
      <c r="E3192" s="5" t="s">
        <v>41</v>
      </c>
      <c r="F3192" s="51" t="s">
        <v>624</v>
      </c>
      <c r="G3192" s="4">
        <v>45</v>
      </c>
      <c r="H3192" s="17" t="s">
        <v>160</v>
      </c>
      <c r="I3192" s="1">
        <v>100</v>
      </c>
      <c r="J3192" s="2" t="s">
        <v>160</v>
      </c>
      <c r="K3192" s="2" t="s">
        <v>160</v>
      </c>
      <c r="L3192" s="2" t="s">
        <v>160</v>
      </c>
      <c r="M3192" s="2" t="s">
        <v>160</v>
      </c>
      <c r="N3192" s="2" t="s">
        <v>160</v>
      </c>
      <c r="O3192" s="2" t="s">
        <v>160</v>
      </c>
      <c r="P3192" s="2" t="s">
        <v>160</v>
      </c>
      <c r="Q3192" s="2" t="s">
        <v>160</v>
      </c>
      <c r="R3192" s="1">
        <v>7.5</v>
      </c>
      <c r="S3192" s="8">
        <v>0</v>
      </c>
    </row>
    <row r="3193" spans="4:19" ht="26" x14ac:dyDescent="0.2">
      <c r="D3193" s="59"/>
      <c r="E3193" s="5" t="s">
        <v>42</v>
      </c>
      <c r="F3193" s="51" t="s">
        <v>623</v>
      </c>
      <c r="G3193" s="4">
        <v>275</v>
      </c>
      <c r="H3193" s="17" t="s">
        <v>160</v>
      </c>
      <c r="I3193" s="2" t="s">
        <v>160</v>
      </c>
      <c r="J3193" s="1">
        <v>100</v>
      </c>
      <c r="K3193" s="2" t="s">
        <v>160</v>
      </c>
      <c r="L3193" s="2" t="s">
        <v>160</v>
      </c>
      <c r="M3193" s="2" t="s">
        <v>160</v>
      </c>
      <c r="N3193" s="2" t="s">
        <v>160</v>
      </c>
      <c r="O3193" s="2" t="s">
        <v>160</v>
      </c>
      <c r="P3193" s="2" t="s">
        <v>160</v>
      </c>
      <c r="Q3193" s="2" t="s">
        <v>160</v>
      </c>
      <c r="R3193" s="1">
        <v>15</v>
      </c>
      <c r="S3193" s="8">
        <v>0</v>
      </c>
    </row>
    <row r="3194" spans="4:19" ht="26" x14ac:dyDescent="0.2">
      <c r="D3194" s="59"/>
      <c r="E3194" s="5" t="s">
        <v>43</v>
      </c>
      <c r="F3194" s="51" t="s">
        <v>623</v>
      </c>
      <c r="G3194" s="4">
        <v>245</v>
      </c>
      <c r="H3194" s="17" t="s">
        <v>160</v>
      </c>
      <c r="I3194" s="2" t="s">
        <v>160</v>
      </c>
      <c r="J3194" s="2" t="s">
        <v>160</v>
      </c>
      <c r="K3194" s="1">
        <v>100</v>
      </c>
      <c r="L3194" s="2" t="s">
        <v>160</v>
      </c>
      <c r="M3194" s="2" t="s">
        <v>160</v>
      </c>
      <c r="N3194" s="2" t="s">
        <v>160</v>
      </c>
      <c r="O3194" s="2" t="s">
        <v>160</v>
      </c>
      <c r="P3194" s="2" t="s">
        <v>160</v>
      </c>
      <c r="Q3194" s="2" t="s">
        <v>160</v>
      </c>
      <c r="R3194" s="1">
        <v>25</v>
      </c>
      <c r="S3194" s="8">
        <v>0</v>
      </c>
    </row>
    <row r="3195" spans="4:19" ht="26" x14ac:dyDescent="0.2">
      <c r="D3195" s="59"/>
      <c r="E3195" s="5" t="s">
        <v>44</v>
      </c>
      <c r="F3195" s="51" t="s">
        <v>623</v>
      </c>
      <c r="G3195" s="4">
        <v>167</v>
      </c>
      <c r="H3195" s="17" t="s">
        <v>160</v>
      </c>
      <c r="I3195" s="2" t="s">
        <v>160</v>
      </c>
      <c r="J3195" s="2" t="s">
        <v>160</v>
      </c>
      <c r="K3195" s="2" t="s">
        <v>160</v>
      </c>
      <c r="L3195" s="1">
        <v>100</v>
      </c>
      <c r="M3195" s="2" t="s">
        <v>160</v>
      </c>
      <c r="N3195" s="2" t="s">
        <v>160</v>
      </c>
      <c r="O3195" s="2" t="s">
        <v>160</v>
      </c>
      <c r="P3195" s="2" t="s">
        <v>160</v>
      </c>
      <c r="Q3195" s="2" t="s">
        <v>160</v>
      </c>
      <c r="R3195" s="1">
        <v>35</v>
      </c>
      <c r="S3195" s="8">
        <v>0</v>
      </c>
    </row>
    <row r="3196" spans="4:19" ht="26" x14ac:dyDescent="0.2">
      <c r="D3196" s="59"/>
      <c r="E3196" s="5" t="s">
        <v>45</v>
      </c>
      <c r="F3196" s="51" t="s">
        <v>623</v>
      </c>
      <c r="G3196" s="4">
        <v>90</v>
      </c>
      <c r="H3196" s="17" t="s">
        <v>160</v>
      </c>
      <c r="I3196" s="2" t="s">
        <v>160</v>
      </c>
      <c r="J3196" s="2" t="s">
        <v>160</v>
      </c>
      <c r="K3196" s="2" t="s">
        <v>160</v>
      </c>
      <c r="L3196" s="2" t="s">
        <v>160</v>
      </c>
      <c r="M3196" s="1">
        <v>100</v>
      </c>
      <c r="N3196" s="2" t="s">
        <v>160</v>
      </c>
      <c r="O3196" s="2" t="s">
        <v>160</v>
      </c>
      <c r="P3196" s="2" t="s">
        <v>160</v>
      </c>
      <c r="Q3196" s="2" t="s">
        <v>160</v>
      </c>
      <c r="R3196" s="1">
        <v>45</v>
      </c>
      <c r="S3196" s="8">
        <v>0</v>
      </c>
    </row>
    <row r="3197" spans="4:19" ht="26" x14ac:dyDescent="0.2">
      <c r="D3197" s="59"/>
      <c r="E3197" s="5" t="s">
        <v>46</v>
      </c>
      <c r="F3197" s="51" t="s">
        <v>624</v>
      </c>
      <c r="G3197" s="4">
        <v>46</v>
      </c>
      <c r="H3197" s="17" t="s">
        <v>160</v>
      </c>
      <c r="I3197" s="2" t="s">
        <v>160</v>
      </c>
      <c r="J3197" s="2" t="s">
        <v>160</v>
      </c>
      <c r="K3197" s="2" t="s">
        <v>160</v>
      </c>
      <c r="L3197" s="2" t="s">
        <v>160</v>
      </c>
      <c r="M3197" s="2" t="s">
        <v>160</v>
      </c>
      <c r="N3197" s="1">
        <v>100</v>
      </c>
      <c r="O3197" s="2" t="s">
        <v>160</v>
      </c>
      <c r="P3197" s="2" t="s">
        <v>160</v>
      </c>
      <c r="Q3197" s="2" t="s">
        <v>160</v>
      </c>
      <c r="R3197" s="1">
        <v>55</v>
      </c>
      <c r="S3197" s="8">
        <v>0</v>
      </c>
    </row>
    <row r="3198" spans="4:19" ht="26" x14ac:dyDescent="0.2">
      <c r="D3198" s="59"/>
      <c r="E3198" s="5" t="s">
        <v>47</v>
      </c>
      <c r="F3198" s="51" t="s">
        <v>623</v>
      </c>
      <c r="G3198" s="4">
        <v>68</v>
      </c>
      <c r="H3198" s="17" t="s">
        <v>160</v>
      </c>
      <c r="I3198" s="2" t="s">
        <v>160</v>
      </c>
      <c r="J3198" s="2" t="s">
        <v>160</v>
      </c>
      <c r="K3198" s="2" t="s">
        <v>160</v>
      </c>
      <c r="L3198" s="2" t="s">
        <v>160</v>
      </c>
      <c r="M3198" s="2" t="s">
        <v>160</v>
      </c>
      <c r="N3198" s="2" t="s">
        <v>160</v>
      </c>
      <c r="O3198" s="1">
        <v>100</v>
      </c>
      <c r="P3198" s="2" t="s">
        <v>160</v>
      </c>
      <c r="Q3198" s="2" t="s">
        <v>160</v>
      </c>
      <c r="R3198" s="1">
        <v>72.5</v>
      </c>
      <c r="S3198" s="8">
        <v>0</v>
      </c>
    </row>
    <row r="3199" spans="4:19" x14ac:dyDescent="0.2">
      <c r="D3199" s="59"/>
      <c r="E3199" s="5" t="s">
        <v>48</v>
      </c>
      <c r="F3199" s="51" t="s">
        <v>624</v>
      </c>
      <c r="G3199" s="4">
        <v>4</v>
      </c>
      <c r="H3199" s="17" t="s">
        <v>160</v>
      </c>
      <c r="I3199" s="2" t="s">
        <v>160</v>
      </c>
      <c r="J3199" s="2" t="s">
        <v>160</v>
      </c>
      <c r="K3199" s="2" t="s">
        <v>160</v>
      </c>
      <c r="L3199" s="2" t="s">
        <v>160</v>
      </c>
      <c r="M3199" s="2" t="s">
        <v>160</v>
      </c>
      <c r="N3199" s="2" t="s">
        <v>160</v>
      </c>
      <c r="O3199" s="2" t="s">
        <v>160</v>
      </c>
      <c r="P3199" s="1">
        <v>100</v>
      </c>
      <c r="Q3199" s="2" t="s">
        <v>160</v>
      </c>
      <c r="R3199" s="1">
        <v>0</v>
      </c>
      <c r="S3199" s="8">
        <v>0</v>
      </c>
    </row>
    <row r="3200" spans="4:19" x14ac:dyDescent="0.2">
      <c r="D3200" s="59"/>
      <c r="E3200" s="5" t="s">
        <v>23</v>
      </c>
      <c r="F3200" s="51" t="s">
        <v>623</v>
      </c>
      <c r="G3200" s="4">
        <v>99</v>
      </c>
      <c r="H3200" s="17" t="s">
        <v>160</v>
      </c>
      <c r="I3200" s="2" t="s">
        <v>160</v>
      </c>
      <c r="J3200" s="2" t="s">
        <v>160</v>
      </c>
      <c r="K3200" s="2" t="s">
        <v>160</v>
      </c>
      <c r="L3200" s="2" t="s">
        <v>160</v>
      </c>
      <c r="M3200" s="2" t="s">
        <v>160</v>
      </c>
      <c r="N3200" s="2" t="s">
        <v>160</v>
      </c>
      <c r="O3200" s="2" t="s">
        <v>160</v>
      </c>
      <c r="P3200" s="2" t="s">
        <v>160</v>
      </c>
      <c r="Q3200" s="1">
        <v>100</v>
      </c>
      <c r="R3200" s="1">
        <v>0</v>
      </c>
      <c r="S3200" s="8">
        <v>0</v>
      </c>
    </row>
    <row r="3201" spans="4:19" x14ac:dyDescent="0.2">
      <c r="D3201" s="58" t="s">
        <v>49</v>
      </c>
      <c r="E3201" s="7" t="s">
        <v>50</v>
      </c>
      <c r="F3201" s="50" t="s">
        <v>624</v>
      </c>
      <c r="G3201" s="6">
        <v>39</v>
      </c>
      <c r="H3201" s="32" t="s">
        <v>160</v>
      </c>
      <c r="I3201" s="3">
        <v>41.025641025641001</v>
      </c>
      <c r="J3201" s="3">
        <v>48.717948717949</v>
      </c>
      <c r="K3201" s="3">
        <v>5.1282051282049999</v>
      </c>
      <c r="L3201" s="3">
        <v>2.564102564103</v>
      </c>
      <c r="M3201" s="9" t="s">
        <v>160</v>
      </c>
      <c r="N3201" s="9" t="s">
        <v>160</v>
      </c>
      <c r="O3201" s="9" t="s">
        <v>160</v>
      </c>
      <c r="P3201" s="9" t="s">
        <v>160</v>
      </c>
      <c r="Q3201" s="3">
        <v>2.564102564103</v>
      </c>
      <c r="R3201" s="3">
        <v>12.894736842105001</v>
      </c>
      <c r="S3201" s="13">
        <v>5.9990516083080001</v>
      </c>
    </row>
    <row r="3202" spans="4:19" x14ac:dyDescent="0.2">
      <c r="D3202" s="59"/>
      <c r="E3202" s="5" t="s">
        <v>51</v>
      </c>
      <c r="F3202" s="51" t="s">
        <v>623</v>
      </c>
      <c r="G3202" s="4">
        <v>185</v>
      </c>
      <c r="H3202" s="10">
        <v>0.54054054054099998</v>
      </c>
      <c r="I3202" s="1">
        <v>8.1081081081080004</v>
      </c>
      <c r="J3202" s="1">
        <v>45.945945945946001</v>
      </c>
      <c r="K3202" s="1">
        <v>20.540540540540999</v>
      </c>
      <c r="L3202" s="1">
        <v>12.972972972973</v>
      </c>
      <c r="M3202" s="1">
        <v>2.7027027027030002</v>
      </c>
      <c r="N3202" s="1">
        <v>1.0810810810810001</v>
      </c>
      <c r="O3202" s="1">
        <v>0.54054054054099998</v>
      </c>
      <c r="P3202" s="1">
        <v>0.54054054054099998</v>
      </c>
      <c r="Q3202" s="1">
        <v>7.0270270270269997</v>
      </c>
      <c r="R3202" s="1">
        <v>20.857558139535001</v>
      </c>
      <c r="S3202" s="8">
        <v>10.741448434465999</v>
      </c>
    </row>
    <row r="3203" spans="4:19" x14ac:dyDescent="0.2">
      <c r="D3203" s="59"/>
      <c r="E3203" s="5" t="s">
        <v>52</v>
      </c>
      <c r="F3203" s="51" t="s">
        <v>623</v>
      </c>
      <c r="G3203" s="4">
        <v>324</v>
      </c>
      <c r="H3203" s="10">
        <v>0.61728395061700003</v>
      </c>
      <c r="I3203" s="1">
        <v>3.086419753086</v>
      </c>
      <c r="J3203" s="1">
        <v>32.716049382716001</v>
      </c>
      <c r="K3203" s="1">
        <v>27.469135802469001</v>
      </c>
      <c r="L3203" s="1">
        <v>13.271604938272</v>
      </c>
      <c r="M3203" s="1">
        <v>7.7160493827160002</v>
      </c>
      <c r="N3203" s="1">
        <v>3.7037037037039999</v>
      </c>
      <c r="O3203" s="1">
        <v>1.851851851852</v>
      </c>
      <c r="P3203" s="1">
        <v>0.30864197530900001</v>
      </c>
      <c r="Q3203" s="1">
        <v>9.2592592592590002</v>
      </c>
      <c r="R3203" s="1">
        <v>25.918367346939</v>
      </c>
      <c r="S3203" s="8">
        <v>13.536644844249</v>
      </c>
    </row>
    <row r="3204" spans="4:19" x14ac:dyDescent="0.2">
      <c r="D3204" s="59"/>
      <c r="E3204" s="5" t="s">
        <v>53</v>
      </c>
      <c r="F3204" s="51" t="s">
        <v>623</v>
      </c>
      <c r="G3204" s="4">
        <v>491</v>
      </c>
      <c r="H3204" s="10">
        <v>0.20366598778</v>
      </c>
      <c r="I3204" s="1">
        <v>0.81466395112000001</v>
      </c>
      <c r="J3204" s="1">
        <v>13.034623217923</v>
      </c>
      <c r="K3204" s="1">
        <v>23.421588594705</v>
      </c>
      <c r="L3204" s="1">
        <v>20.162932790224001</v>
      </c>
      <c r="M3204" s="1">
        <v>12.219959266802</v>
      </c>
      <c r="N3204" s="1">
        <v>6.5173116089610001</v>
      </c>
      <c r="O3204" s="1">
        <v>12.423625254581999</v>
      </c>
      <c r="P3204" s="1">
        <v>0.40733197556</v>
      </c>
      <c r="Q3204" s="1">
        <v>10.794297352341999</v>
      </c>
      <c r="R3204" s="1">
        <v>37.020547945205003</v>
      </c>
      <c r="S3204" s="8">
        <v>18.304837681241999</v>
      </c>
    </row>
    <row r="3205" spans="4:19" x14ac:dyDescent="0.2">
      <c r="D3205" s="59"/>
      <c r="E3205" s="5" t="s">
        <v>23</v>
      </c>
      <c r="F3205" s="51" t="s">
        <v>624</v>
      </c>
      <c r="G3205" s="4">
        <v>4</v>
      </c>
      <c r="H3205" s="17" t="s">
        <v>160</v>
      </c>
      <c r="I3205" s="2" t="s">
        <v>160</v>
      </c>
      <c r="J3205" s="1">
        <v>25</v>
      </c>
      <c r="K3205" s="1">
        <v>25</v>
      </c>
      <c r="L3205" s="2" t="s">
        <v>160</v>
      </c>
      <c r="M3205" s="2" t="s">
        <v>160</v>
      </c>
      <c r="N3205" s="2" t="s">
        <v>160</v>
      </c>
      <c r="O3205" s="2" t="s">
        <v>160</v>
      </c>
      <c r="P3205" s="2" t="s">
        <v>160</v>
      </c>
      <c r="Q3205" s="1">
        <v>50</v>
      </c>
      <c r="R3205" s="1">
        <v>20</v>
      </c>
      <c r="S3205" s="8">
        <v>7.0710678118650003</v>
      </c>
    </row>
    <row r="3206" spans="4:19" x14ac:dyDescent="0.2">
      <c r="D3206" s="59"/>
      <c r="E3206" s="5" t="s">
        <v>54</v>
      </c>
      <c r="F3206" s="51" t="s">
        <v>623</v>
      </c>
      <c r="G3206" s="4">
        <v>224</v>
      </c>
      <c r="H3206" s="10">
        <v>0.446428571429</v>
      </c>
      <c r="I3206" s="1">
        <v>13.839285714286</v>
      </c>
      <c r="J3206" s="1">
        <v>46.428571428570997</v>
      </c>
      <c r="K3206" s="1">
        <v>17.857142857143</v>
      </c>
      <c r="L3206" s="1">
        <v>11.160714285714</v>
      </c>
      <c r="M3206" s="1">
        <v>2.2321428571430002</v>
      </c>
      <c r="N3206" s="1">
        <v>0.89285714285700002</v>
      </c>
      <c r="O3206" s="1">
        <v>0.446428571429</v>
      </c>
      <c r="P3206" s="1">
        <v>0.446428571429</v>
      </c>
      <c r="Q3206" s="1">
        <v>6.25</v>
      </c>
      <c r="R3206" s="1">
        <v>19.416666666666998</v>
      </c>
      <c r="S3206" s="8">
        <v>10.498300538400001</v>
      </c>
    </row>
    <row r="3207" spans="4:19" x14ac:dyDescent="0.2">
      <c r="D3207" s="59"/>
      <c r="E3207" s="5" t="s">
        <v>55</v>
      </c>
      <c r="F3207" s="51" t="s">
        <v>623</v>
      </c>
      <c r="G3207" s="4">
        <v>815</v>
      </c>
      <c r="H3207" s="10">
        <v>0.36809815950899999</v>
      </c>
      <c r="I3207" s="1">
        <v>1.7177914110429999</v>
      </c>
      <c r="J3207" s="1">
        <v>20.858895705521</v>
      </c>
      <c r="K3207" s="1">
        <v>25.030674846625999</v>
      </c>
      <c r="L3207" s="1">
        <v>17.423312883436001</v>
      </c>
      <c r="M3207" s="1">
        <v>10.429447852760999</v>
      </c>
      <c r="N3207" s="1">
        <v>5.3987730061350003</v>
      </c>
      <c r="O3207" s="1">
        <v>8.2208588957059998</v>
      </c>
      <c r="P3207" s="1">
        <v>0.36809815950899999</v>
      </c>
      <c r="Q3207" s="1">
        <v>10.184049079755001</v>
      </c>
      <c r="R3207" s="1">
        <v>32.561475409836</v>
      </c>
      <c r="S3207" s="8">
        <v>17.418845778186999</v>
      </c>
    </row>
    <row r="3208" spans="4:19" ht="26" x14ac:dyDescent="0.2">
      <c r="D3208" s="58" t="s">
        <v>56</v>
      </c>
      <c r="E3208" s="7" t="s">
        <v>57</v>
      </c>
      <c r="F3208" s="50" t="s">
        <v>624</v>
      </c>
      <c r="G3208" s="6">
        <v>8</v>
      </c>
      <c r="H3208" s="32" t="s">
        <v>160</v>
      </c>
      <c r="I3208" s="3">
        <v>25</v>
      </c>
      <c r="J3208" s="3">
        <v>25</v>
      </c>
      <c r="K3208" s="3">
        <v>12.5</v>
      </c>
      <c r="L3208" s="3">
        <v>25</v>
      </c>
      <c r="M3208" s="9" t="s">
        <v>160</v>
      </c>
      <c r="N3208" s="9" t="s">
        <v>160</v>
      </c>
      <c r="O3208" s="9" t="s">
        <v>160</v>
      </c>
      <c r="P3208" s="9" t="s">
        <v>160</v>
      </c>
      <c r="Q3208" s="3">
        <v>12.5</v>
      </c>
      <c r="R3208" s="3">
        <v>20</v>
      </c>
      <c r="S3208" s="13">
        <v>11.814539065631999</v>
      </c>
    </row>
    <row r="3209" spans="4:19" ht="26" x14ac:dyDescent="0.2">
      <c r="D3209" s="59"/>
      <c r="E3209" s="5" t="s">
        <v>58</v>
      </c>
      <c r="F3209" s="51" t="s">
        <v>623</v>
      </c>
      <c r="G3209" s="4">
        <v>61</v>
      </c>
      <c r="H3209" s="17" t="s">
        <v>160</v>
      </c>
      <c r="I3209" s="1">
        <v>3.2786885245900002</v>
      </c>
      <c r="J3209" s="1">
        <v>18.032786885246001</v>
      </c>
      <c r="K3209" s="1">
        <v>18.032786885246001</v>
      </c>
      <c r="L3209" s="1">
        <v>21.311475409836</v>
      </c>
      <c r="M3209" s="1">
        <v>11.475409836066</v>
      </c>
      <c r="N3209" s="1">
        <v>6.5573770491800003</v>
      </c>
      <c r="O3209" s="1">
        <v>13.114754098361001</v>
      </c>
      <c r="P3209" s="2" t="s">
        <v>160</v>
      </c>
      <c r="Q3209" s="1">
        <v>8.1967213114750006</v>
      </c>
      <c r="R3209" s="1">
        <v>36.160714285714</v>
      </c>
      <c r="S3209" s="8">
        <v>19.30004878535</v>
      </c>
    </row>
    <row r="3210" spans="4:19" x14ac:dyDescent="0.2">
      <c r="D3210" s="59"/>
      <c r="E3210" s="5" t="s">
        <v>59</v>
      </c>
      <c r="F3210" s="51" t="s">
        <v>624</v>
      </c>
      <c r="G3210" s="4">
        <v>18</v>
      </c>
      <c r="H3210" s="17" t="s">
        <v>160</v>
      </c>
      <c r="I3210" s="2" t="s">
        <v>160</v>
      </c>
      <c r="J3210" s="1">
        <v>5.5555555555560003</v>
      </c>
      <c r="K3210" s="1">
        <v>16.666666666666998</v>
      </c>
      <c r="L3210" s="1">
        <v>16.666666666666998</v>
      </c>
      <c r="M3210" s="1">
        <v>16.666666666666998</v>
      </c>
      <c r="N3210" s="1">
        <v>16.666666666666998</v>
      </c>
      <c r="O3210" s="1">
        <v>27.777777777777999</v>
      </c>
      <c r="P3210" s="2" t="s">
        <v>160</v>
      </c>
      <c r="Q3210" s="2" t="s">
        <v>160</v>
      </c>
      <c r="R3210" s="1">
        <v>47.638888888888999</v>
      </c>
      <c r="S3210" s="8">
        <v>19.335889790410999</v>
      </c>
    </row>
    <row r="3211" spans="4:19" x14ac:dyDescent="0.2">
      <c r="D3211" s="59"/>
      <c r="E3211" s="5" t="s">
        <v>60</v>
      </c>
      <c r="F3211" s="51" t="s">
        <v>623</v>
      </c>
      <c r="G3211" s="4">
        <v>147</v>
      </c>
      <c r="H3211" s="17" t="s">
        <v>160</v>
      </c>
      <c r="I3211" s="1">
        <v>2.040816326531</v>
      </c>
      <c r="J3211" s="1">
        <v>16.326530612245001</v>
      </c>
      <c r="K3211" s="1">
        <v>25.170068027210998</v>
      </c>
      <c r="L3211" s="1">
        <v>17.687074829932001</v>
      </c>
      <c r="M3211" s="1">
        <v>10.884353741497</v>
      </c>
      <c r="N3211" s="1">
        <v>8.8435374149660007</v>
      </c>
      <c r="O3211" s="1">
        <v>9.5238095238099998</v>
      </c>
      <c r="P3211" s="2" t="s">
        <v>160</v>
      </c>
      <c r="Q3211" s="1">
        <v>9.5238095238099998</v>
      </c>
      <c r="R3211" s="1">
        <v>35.093984962405997</v>
      </c>
      <c r="S3211" s="8">
        <v>17.849343249943999</v>
      </c>
    </row>
    <row r="3212" spans="4:19" ht="26" x14ac:dyDescent="0.2">
      <c r="D3212" s="59"/>
      <c r="E3212" s="5" t="s">
        <v>61</v>
      </c>
      <c r="F3212" s="51" t="s">
        <v>623</v>
      </c>
      <c r="G3212" s="4">
        <v>85</v>
      </c>
      <c r="H3212" s="17" t="s">
        <v>160</v>
      </c>
      <c r="I3212" s="1">
        <v>10.588235294118</v>
      </c>
      <c r="J3212" s="1">
        <v>24.705882352941</v>
      </c>
      <c r="K3212" s="1">
        <v>15.294117647059</v>
      </c>
      <c r="L3212" s="1">
        <v>16.470588235293999</v>
      </c>
      <c r="M3212" s="1">
        <v>4.7058823529409999</v>
      </c>
      <c r="N3212" s="1">
        <v>4.7058823529409999</v>
      </c>
      <c r="O3212" s="1">
        <v>14.117647058824</v>
      </c>
      <c r="P3212" s="2" t="s">
        <v>160</v>
      </c>
      <c r="Q3212" s="1">
        <v>9.4117647058819998</v>
      </c>
      <c r="R3212" s="1">
        <v>32.045454545455001</v>
      </c>
      <c r="S3212" s="8">
        <v>21.370506886672</v>
      </c>
    </row>
    <row r="3213" spans="4:19" x14ac:dyDescent="0.2">
      <c r="D3213" s="59"/>
      <c r="E3213" s="5" t="s">
        <v>62</v>
      </c>
      <c r="F3213" s="51" t="s">
        <v>623</v>
      </c>
      <c r="G3213" s="4">
        <v>722</v>
      </c>
      <c r="H3213" s="10">
        <v>0.55401662049900002</v>
      </c>
      <c r="I3213" s="1">
        <v>4.0166204986149996</v>
      </c>
      <c r="J3213" s="1">
        <v>29.778393351801</v>
      </c>
      <c r="K3213" s="1">
        <v>24.792243767313</v>
      </c>
      <c r="L3213" s="1">
        <v>15.096952908586999</v>
      </c>
      <c r="M3213" s="1">
        <v>8.3102493074789994</v>
      </c>
      <c r="N3213" s="1">
        <v>3.0470914127420001</v>
      </c>
      <c r="O3213" s="1">
        <v>4.0166204986149996</v>
      </c>
      <c r="P3213" s="1">
        <v>0.55401662049900002</v>
      </c>
      <c r="Q3213" s="1">
        <v>9.8337950138500005</v>
      </c>
      <c r="R3213" s="1">
        <v>27.273425499232001</v>
      </c>
      <c r="S3213" s="8">
        <v>15.2755626995</v>
      </c>
    </row>
    <row r="3214" spans="4:19" x14ac:dyDescent="0.2">
      <c r="D3214" s="59"/>
      <c r="E3214" s="5" t="s">
        <v>23</v>
      </c>
      <c r="F3214" s="51" t="s">
        <v>624</v>
      </c>
      <c r="G3214" s="4">
        <v>2</v>
      </c>
      <c r="H3214" s="17" t="s">
        <v>160</v>
      </c>
      <c r="I3214" s="2" t="s">
        <v>160</v>
      </c>
      <c r="J3214" s="1">
        <v>50</v>
      </c>
      <c r="K3214" s="1">
        <v>50</v>
      </c>
      <c r="L3214" s="2" t="s">
        <v>160</v>
      </c>
      <c r="M3214" s="2" t="s">
        <v>160</v>
      </c>
      <c r="N3214" s="2" t="s">
        <v>160</v>
      </c>
      <c r="O3214" s="2" t="s">
        <v>160</v>
      </c>
      <c r="P3214" s="2" t="s">
        <v>160</v>
      </c>
      <c r="Q3214" s="2" t="s">
        <v>160</v>
      </c>
      <c r="R3214" s="1">
        <v>20</v>
      </c>
      <c r="S3214" s="8">
        <v>7.0710678118650003</v>
      </c>
    </row>
    <row r="3215" spans="4:19" ht="26" x14ac:dyDescent="0.2">
      <c r="D3215" s="59"/>
      <c r="E3215" s="5" t="s">
        <v>63</v>
      </c>
      <c r="F3215" s="51" t="s">
        <v>623</v>
      </c>
      <c r="G3215" s="4">
        <v>319</v>
      </c>
      <c r="H3215" s="17" t="s">
        <v>160</v>
      </c>
      <c r="I3215" s="1">
        <v>5.0156739811910001</v>
      </c>
      <c r="J3215" s="1">
        <v>18.495297805642998</v>
      </c>
      <c r="K3215" s="1">
        <v>20.376175548589</v>
      </c>
      <c r="L3215" s="1">
        <v>18.181818181817999</v>
      </c>
      <c r="M3215" s="1">
        <v>9.4043887147340008</v>
      </c>
      <c r="N3215" s="1">
        <v>7.5235109717870001</v>
      </c>
      <c r="O3215" s="1">
        <v>12.225705329154</v>
      </c>
      <c r="P3215" s="2" t="s">
        <v>160</v>
      </c>
      <c r="Q3215" s="1">
        <v>8.7774294670849997</v>
      </c>
      <c r="R3215" s="1">
        <v>34.905498281786997</v>
      </c>
      <c r="S3215" s="8">
        <v>19.444097695236</v>
      </c>
    </row>
    <row r="3216" spans="4:19" ht="26" x14ac:dyDescent="0.2">
      <c r="D3216" s="58" t="s">
        <v>64</v>
      </c>
      <c r="E3216" s="7" t="s">
        <v>57</v>
      </c>
      <c r="F3216" s="50" t="s">
        <v>624</v>
      </c>
      <c r="G3216" s="6">
        <v>21</v>
      </c>
      <c r="H3216" s="32" t="s">
        <v>160</v>
      </c>
      <c r="I3216" s="3">
        <v>19.047619047619001</v>
      </c>
      <c r="J3216" s="3">
        <v>42.857142857143003</v>
      </c>
      <c r="K3216" s="3">
        <v>9.5238095238099998</v>
      </c>
      <c r="L3216" s="3">
        <v>9.5238095238099998</v>
      </c>
      <c r="M3216" s="9" t="s">
        <v>160</v>
      </c>
      <c r="N3216" s="3">
        <v>9.5238095238099998</v>
      </c>
      <c r="O3216" s="3">
        <v>4.7619047619049999</v>
      </c>
      <c r="P3216" s="9" t="s">
        <v>160</v>
      </c>
      <c r="Q3216" s="3">
        <v>4.7619047619049999</v>
      </c>
      <c r="R3216" s="3">
        <v>23.375</v>
      </c>
      <c r="S3216" s="13">
        <v>18.250360486706999</v>
      </c>
    </row>
    <row r="3217" spans="4:19" ht="26" x14ac:dyDescent="0.2">
      <c r="D3217" s="59"/>
      <c r="E3217" s="5" t="s">
        <v>58</v>
      </c>
      <c r="F3217" s="51" t="s">
        <v>623</v>
      </c>
      <c r="G3217" s="4">
        <v>103</v>
      </c>
      <c r="H3217" s="17" t="s">
        <v>160</v>
      </c>
      <c r="I3217" s="1">
        <v>2.9126213592229999</v>
      </c>
      <c r="J3217" s="1">
        <v>16.504854368932001</v>
      </c>
      <c r="K3217" s="1">
        <v>22.330097087378999</v>
      </c>
      <c r="L3217" s="1">
        <v>18.446601941748</v>
      </c>
      <c r="M3217" s="1">
        <v>7.7669902912620001</v>
      </c>
      <c r="N3217" s="1">
        <v>4.8543689320389998</v>
      </c>
      <c r="O3217" s="1">
        <v>12.621359223301001</v>
      </c>
      <c r="P3217" s="2" t="s">
        <v>160</v>
      </c>
      <c r="Q3217" s="1">
        <v>14.563106796116999</v>
      </c>
      <c r="R3217" s="1">
        <v>35.170454545455001</v>
      </c>
      <c r="S3217" s="8">
        <v>19.312149466912999</v>
      </c>
    </row>
    <row r="3218" spans="4:19" x14ac:dyDescent="0.2">
      <c r="D3218" s="59"/>
      <c r="E3218" s="5" t="s">
        <v>59</v>
      </c>
      <c r="F3218" s="51" t="s">
        <v>624</v>
      </c>
      <c r="G3218" s="4">
        <v>43</v>
      </c>
      <c r="H3218" s="17" t="s">
        <v>160</v>
      </c>
      <c r="I3218" s="1">
        <v>2.3255813953489999</v>
      </c>
      <c r="J3218" s="1">
        <v>9.3023255813949994</v>
      </c>
      <c r="K3218" s="1">
        <v>16.279069767442</v>
      </c>
      <c r="L3218" s="1">
        <v>27.906976744186</v>
      </c>
      <c r="M3218" s="1">
        <v>13.953488372093</v>
      </c>
      <c r="N3218" s="1">
        <v>9.3023255813949994</v>
      </c>
      <c r="O3218" s="1">
        <v>20.930232558139998</v>
      </c>
      <c r="P3218" s="2" t="s">
        <v>160</v>
      </c>
      <c r="Q3218" s="2" t="s">
        <v>160</v>
      </c>
      <c r="R3218" s="1">
        <v>41.976744186047</v>
      </c>
      <c r="S3218" s="8">
        <v>19.40758120413</v>
      </c>
    </row>
    <row r="3219" spans="4:19" x14ac:dyDescent="0.2">
      <c r="D3219" s="59"/>
      <c r="E3219" s="5" t="s">
        <v>60</v>
      </c>
      <c r="F3219" s="51" t="s">
        <v>623</v>
      </c>
      <c r="G3219" s="4">
        <v>697</v>
      </c>
      <c r="H3219" s="10">
        <v>0.14347202295600001</v>
      </c>
      <c r="I3219" s="1">
        <v>2.7259684361550001</v>
      </c>
      <c r="J3219" s="1">
        <v>28.550932568149001</v>
      </c>
      <c r="K3219" s="1">
        <v>24.964131994260999</v>
      </c>
      <c r="L3219" s="1">
        <v>16.212338593974</v>
      </c>
      <c r="M3219" s="1">
        <v>8.4648493543759997</v>
      </c>
      <c r="N3219" s="1">
        <v>4.5911047345769997</v>
      </c>
      <c r="O3219" s="1">
        <v>5.3084648493540003</v>
      </c>
      <c r="P3219" s="1">
        <v>0.28694404591099998</v>
      </c>
      <c r="Q3219" s="1">
        <v>8.7517934002869993</v>
      </c>
      <c r="R3219" s="1">
        <v>29.139150943396</v>
      </c>
      <c r="S3219" s="8">
        <v>16.058943353787999</v>
      </c>
    </row>
    <row r="3220" spans="4:19" ht="26" x14ac:dyDescent="0.2">
      <c r="D3220" s="59"/>
      <c r="E3220" s="5" t="s">
        <v>61</v>
      </c>
      <c r="F3220" s="51" t="s">
        <v>623</v>
      </c>
      <c r="G3220" s="4">
        <v>160</v>
      </c>
      <c r="H3220" s="10">
        <v>1.875</v>
      </c>
      <c r="I3220" s="1">
        <v>9.375</v>
      </c>
      <c r="J3220" s="1">
        <v>25</v>
      </c>
      <c r="K3220" s="1">
        <v>22.5</v>
      </c>
      <c r="L3220" s="1">
        <v>11.25</v>
      </c>
      <c r="M3220" s="1">
        <v>10</v>
      </c>
      <c r="N3220" s="1">
        <v>1.25</v>
      </c>
      <c r="O3220" s="1">
        <v>5</v>
      </c>
      <c r="P3220" s="1">
        <v>1.25</v>
      </c>
      <c r="Q3220" s="1">
        <v>12.5</v>
      </c>
      <c r="R3220" s="1">
        <v>26.142857142857</v>
      </c>
      <c r="S3220" s="8">
        <v>16.799632330925</v>
      </c>
    </row>
    <row r="3221" spans="4:19" ht="26" x14ac:dyDescent="0.2">
      <c r="D3221" s="59"/>
      <c r="E3221" s="5" t="s">
        <v>65</v>
      </c>
      <c r="F3221" s="51" t="s">
        <v>624</v>
      </c>
      <c r="G3221" s="4">
        <v>16</v>
      </c>
      <c r="H3221" s="17" t="s">
        <v>160</v>
      </c>
      <c r="I3221" s="1">
        <v>12.5</v>
      </c>
      <c r="J3221" s="1">
        <v>37.5</v>
      </c>
      <c r="K3221" s="1">
        <v>18.75</v>
      </c>
      <c r="L3221" s="1">
        <v>18.75</v>
      </c>
      <c r="M3221" s="1">
        <v>6.25</v>
      </c>
      <c r="N3221" s="2" t="s">
        <v>160</v>
      </c>
      <c r="O3221" s="2" t="s">
        <v>160</v>
      </c>
      <c r="P3221" s="2" t="s">
        <v>160</v>
      </c>
      <c r="Q3221" s="1">
        <v>6.25</v>
      </c>
      <c r="R3221" s="1">
        <v>22</v>
      </c>
      <c r="S3221" s="8">
        <v>11.267842992973</v>
      </c>
    </row>
    <row r="3222" spans="4:19" x14ac:dyDescent="0.2">
      <c r="D3222" s="59"/>
      <c r="E3222" s="5" t="s">
        <v>23</v>
      </c>
      <c r="F3222" s="51" t="s">
        <v>624</v>
      </c>
      <c r="G3222" s="4">
        <v>3</v>
      </c>
      <c r="H3222" s="17" t="s">
        <v>160</v>
      </c>
      <c r="I3222" s="1">
        <v>33.333333333333002</v>
      </c>
      <c r="J3222" s="2" t="s">
        <v>160</v>
      </c>
      <c r="K3222" s="2" t="s">
        <v>160</v>
      </c>
      <c r="L3222" s="2" t="s">
        <v>160</v>
      </c>
      <c r="M3222" s="2" t="s">
        <v>160</v>
      </c>
      <c r="N3222" s="1">
        <v>33.333333333333002</v>
      </c>
      <c r="O3222" s="2" t="s">
        <v>160</v>
      </c>
      <c r="P3222" s="2" t="s">
        <v>160</v>
      </c>
      <c r="Q3222" s="1">
        <v>33.333333333333002</v>
      </c>
      <c r="R3222" s="1">
        <v>31.25</v>
      </c>
      <c r="S3222" s="8">
        <v>33.587572106361002</v>
      </c>
    </row>
    <row r="3223" spans="4:19" ht="26" x14ac:dyDescent="0.2">
      <c r="D3223" s="59"/>
      <c r="E3223" s="5" t="s">
        <v>66</v>
      </c>
      <c r="F3223" s="51" t="s">
        <v>623</v>
      </c>
      <c r="G3223" s="4">
        <v>1024</v>
      </c>
      <c r="H3223" s="10">
        <v>0.390625</v>
      </c>
      <c r="I3223" s="1">
        <v>4.1015625</v>
      </c>
      <c r="J3223" s="1">
        <v>26.26953125</v>
      </c>
      <c r="K3223" s="1">
        <v>23.6328125</v>
      </c>
      <c r="L3223" s="1">
        <v>16.015625</v>
      </c>
      <c r="M3223" s="1">
        <v>8.69140625</v>
      </c>
      <c r="N3223" s="1">
        <v>4.39453125</v>
      </c>
      <c r="O3223" s="1">
        <v>6.640625</v>
      </c>
      <c r="P3223" s="1">
        <v>0.390625</v>
      </c>
      <c r="Q3223" s="1">
        <v>9.47265625</v>
      </c>
      <c r="R3223" s="1">
        <v>29.730312837109</v>
      </c>
      <c r="S3223" s="8">
        <v>17.058851195601999</v>
      </c>
    </row>
    <row r="3224" spans="4:19" x14ac:dyDescent="0.2">
      <c r="D3224" s="58" t="s">
        <v>67</v>
      </c>
      <c r="E3224" s="7" t="s">
        <v>68</v>
      </c>
      <c r="F3224" s="50" t="s">
        <v>623</v>
      </c>
      <c r="G3224" s="6">
        <v>483</v>
      </c>
      <c r="H3224" s="14">
        <v>0.207039337474</v>
      </c>
      <c r="I3224" s="3">
        <v>4.1407867494820003</v>
      </c>
      <c r="J3224" s="3">
        <v>27.743271221532002</v>
      </c>
      <c r="K3224" s="3">
        <v>21.739130434783</v>
      </c>
      <c r="L3224" s="3">
        <v>15.320910973085001</v>
      </c>
      <c r="M3224" s="3">
        <v>8.6956521739130004</v>
      </c>
      <c r="N3224" s="3">
        <v>4.3478260869570002</v>
      </c>
      <c r="O3224" s="3">
        <v>7.2463768115939997</v>
      </c>
      <c r="P3224" s="3">
        <v>0.207039337474</v>
      </c>
      <c r="Q3224" s="3">
        <v>10.351966873706001</v>
      </c>
      <c r="R3224" s="3">
        <v>29.930715935335002</v>
      </c>
      <c r="S3224" s="13">
        <v>17.493247472242999</v>
      </c>
    </row>
    <row r="3225" spans="4:19" x14ac:dyDescent="0.2">
      <c r="D3225" s="59"/>
      <c r="E3225" s="5" t="s">
        <v>69</v>
      </c>
      <c r="F3225" s="51" t="s">
        <v>623</v>
      </c>
      <c r="G3225" s="4">
        <v>168</v>
      </c>
      <c r="H3225" s="17" t="s">
        <v>160</v>
      </c>
      <c r="I3225" s="1">
        <v>4.166666666667</v>
      </c>
      <c r="J3225" s="1">
        <v>23.809523809523998</v>
      </c>
      <c r="K3225" s="1">
        <v>22.619047619048001</v>
      </c>
      <c r="L3225" s="1">
        <v>16.071428571428999</v>
      </c>
      <c r="M3225" s="1">
        <v>9.5238095238099998</v>
      </c>
      <c r="N3225" s="1">
        <v>3.5714285714290002</v>
      </c>
      <c r="O3225" s="1">
        <v>11.309523809524</v>
      </c>
      <c r="P3225" s="1">
        <v>0.59523809523799998</v>
      </c>
      <c r="Q3225" s="1">
        <v>8.333333333333</v>
      </c>
      <c r="R3225" s="1">
        <v>32.305194805195001</v>
      </c>
      <c r="S3225" s="8">
        <v>19.117653588241001</v>
      </c>
    </row>
    <row r="3226" spans="4:19" ht="26" x14ac:dyDescent="0.2">
      <c r="D3226" s="59"/>
      <c r="E3226" s="5" t="s">
        <v>70</v>
      </c>
      <c r="F3226" s="51" t="s">
        <v>623</v>
      </c>
      <c r="G3226" s="4">
        <v>470</v>
      </c>
      <c r="H3226" s="10">
        <v>0.63829787234000002</v>
      </c>
      <c r="I3226" s="1">
        <v>4.4680851063829996</v>
      </c>
      <c r="J3226" s="1">
        <v>23.404255319149001</v>
      </c>
      <c r="K3226" s="1">
        <v>22.553191489362</v>
      </c>
      <c r="L3226" s="1">
        <v>15.531914893617</v>
      </c>
      <c r="M3226" s="1">
        <v>8.7234042553190001</v>
      </c>
      <c r="N3226" s="1">
        <v>5.3191489361700004</v>
      </c>
      <c r="O3226" s="1">
        <v>8.0851063829789993</v>
      </c>
      <c r="P3226" s="1">
        <v>0.212765957447</v>
      </c>
      <c r="Q3226" s="1">
        <v>11.063829787234001</v>
      </c>
      <c r="R3226" s="1">
        <v>31.088516746410999</v>
      </c>
      <c r="S3226" s="8">
        <v>18.060464982846</v>
      </c>
    </row>
    <row r="3227" spans="4:19" ht="26" x14ac:dyDescent="0.2">
      <c r="D3227" s="59"/>
      <c r="E3227" s="5" t="s">
        <v>71</v>
      </c>
      <c r="F3227" s="51" t="s">
        <v>623</v>
      </c>
      <c r="G3227" s="4">
        <v>67</v>
      </c>
      <c r="H3227" s="17" t="s">
        <v>160</v>
      </c>
      <c r="I3227" s="1">
        <v>4.477611940299</v>
      </c>
      <c r="J3227" s="1">
        <v>31.343283582089999</v>
      </c>
      <c r="K3227" s="1">
        <v>17.910447761194</v>
      </c>
      <c r="L3227" s="1">
        <v>17.910447761194</v>
      </c>
      <c r="M3227" s="1">
        <v>8.9552238805969999</v>
      </c>
      <c r="N3227" s="1">
        <v>4.477611940299</v>
      </c>
      <c r="O3227" s="1">
        <v>7.4626865671639999</v>
      </c>
      <c r="P3227" s="2" t="s">
        <v>160</v>
      </c>
      <c r="Q3227" s="1">
        <v>7.4626865671639999</v>
      </c>
      <c r="R3227" s="1">
        <v>29.919354838709999</v>
      </c>
      <c r="S3227" s="8">
        <v>17.694862074603002</v>
      </c>
    </row>
    <row r="3228" spans="4:19" x14ac:dyDescent="0.2">
      <c r="D3228" s="59"/>
      <c r="E3228" s="5" t="s">
        <v>72</v>
      </c>
      <c r="F3228" s="51" t="s">
        <v>623</v>
      </c>
      <c r="G3228" s="4">
        <v>314</v>
      </c>
      <c r="H3228" s="10">
        <v>0.95541401273899995</v>
      </c>
      <c r="I3228" s="1">
        <v>3.5031847133760001</v>
      </c>
      <c r="J3228" s="1">
        <v>29.299363057324999</v>
      </c>
      <c r="K3228" s="1">
        <v>24.522292993631002</v>
      </c>
      <c r="L3228" s="1">
        <v>14.649681528662001</v>
      </c>
      <c r="M3228" s="1">
        <v>7.3248407643310003</v>
      </c>
      <c r="N3228" s="1">
        <v>3.5031847133760001</v>
      </c>
      <c r="O3228" s="1">
        <v>6.050955414013</v>
      </c>
      <c r="P3228" s="2" t="s">
        <v>160</v>
      </c>
      <c r="Q3228" s="1">
        <v>10.191082802547999</v>
      </c>
      <c r="R3228" s="1">
        <v>28.448581560284001</v>
      </c>
      <c r="S3228" s="8">
        <v>16.586074898635999</v>
      </c>
    </row>
    <row r="3229" spans="4:19" x14ac:dyDescent="0.2">
      <c r="D3229" s="59"/>
      <c r="E3229" s="5" t="s">
        <v>73</v>
      </c>
      <c r="F3229" s="51" t="s">
        <v>623</v>
      </c>
      <c r="G3229" s="4">
        <v>187</v>
      </c>
      <c r="H3229" s="10">
        <v>0.53475935828900001</v>
      </c>
      <c r="I3229" s="1">
        <v>5.3475935828879999</v>
      </c>
      <c r="J3229" s="1">
        <v>24.064171122994999</v>
      </c>
      <c r="K3229" s="1">
        <v>23.529411764706001</v>
      </c>
      <c r="L3229" s="1">
        <v>15.508021390373999</v>
      </c>
      <c r="M3229" s="1">
        <v>6.9518716577540003</v>
      </c>
      <c r="N3229" s="1">
        <v>3.7433155080209999</v>
      </c>
      <c r="O3229" s="1">
        <v>9.0909090909089993</v>
      </c>
      <c r="P3229" s="2" t="s">
        <v>160</v>
      </c>
      <c r="Q3229" s="1">
        <v>11.229946524063999</v>
      </c>
      <c r="R3229" s="1">
        <v>30.542168674698999</v>
      </c>
      <c r="S3229" s="8">
        <v>18.377556275585</v>
      </c>
    </row>
    <row r="3230" spans="4:19" ht="26" x14ac:dyDescent="0.2">
      <c r="D3230" s="59"/>
      <c r="E3230" s="5" t="s">
        <v>74</v>
      </c>
      <c r="F3230" s="51" t="s">
        <v>623</v>
      </c>
      <c r="G3230" s="4">
        <v>472</v>
      </c>
      <c r="H3230" s="10">
        <v>0.63559322033900001</v>
      </c>
      <c r="I3230" s="1">
        <v>3.3898305084749998</v>
      </c>
      <c r="J3230" s="1">
        <v>26.483050847457999</v>
      </c>
      <c r="K3230" s="1">
        <v>23.305084745763001</v>
      </c>
      <c r="L3230" s="1">
        <v>17.372881355932002</v>
      </c>
      <c r="M3230" s="1">
        <v>8.6864406779660008</v>
      </c>
      <c r="N3230" s="1">
        <v>4.8728813559319999</v>
      </c>
      <c r="O3230" s="1">
        <v>6.3559322033900001</v>
      </c>
      <c r="P3230" s="1">
        <v>0.63559322033900001</v>
      </c>
      <c r="Q3230" s="1">
        <v>8.2627118644070006</v>
      </c>
      <c r="R3230" s="1">
        <v>29.809468822170999</v>
      </c>
      <c r="S3230" s="8">
        <v>16.926142062912</v>
      </c>
    </row>
    <row r="3231" spans="4:19" x14ac:dyDescent="0.2">
      <c r="D3231" s="59"/>
      <c r="E3231" s="5" t="s">
        <v>36</v>
      </c>
      <c r="F3231" s="51" t="s">
        <v>624</v>
      </c>
      <c r="G3231" s="4">
        <v>28</v>
      </c>
      <c r="H3231" s="17" t="s">
        <v>160</v>
      </c>
      <c r="I3231" s="1">
        <v>3.5714285714290002</v>
      </c>
      <c r="J3231" s="1">
        <v>10.714285714286</v>
      </c>
      <c r="K3231" s="1">
        <v>32.142857142856997</v>
      </c>
      <c r="L3231" s="1">
        <v>14.285714285714</v>
      </c>
      <c r="M3231" s="1">
        <v>7.1428571428570002</v>
      </c>
      <c r="N3231" s="1">
        <v>7.1428571428570002</v>
      </c>
      <c r="O3231" s="1">
        <v>7.1428571428570002</v>
      </c>
      <c r="P3231" s="2" t="s">
        <v>160</v>
      </c>
      <c r="Q3231" s="1">
        <v>17.857142857143</v>
      </c>
      <c r="R3231" s="1">
        <v>33.152173913043001</v>
      </c>
      <c r="S3231" s="8">
        <v>17.307666970692001</v>
      </c>
    </row>
    <row r="3232" spans="4:19" x14ac:dyDescent="0.2">
      <c r="D3232" s="59"/>
      <c r="E3232" s="5" t="s">
        <v>23</v>
      </c>
      <c r="F3232" s="51" t="s">
        <v>624</v>
      </c>
      <c r="G3232" s="4">
        <v>6</v>
      </c>
      <c r="H3232" s="17" t="s">
        <v>160</v>
      </c>
      <c r="I3232" s="1">
        <v>16.666666666666998</v>
      </c>
      <c r="J3232" s="1">
        <v>16.666666666666998</v>
      </c>
      <c r="K3232" s="1">
        <v>16.666666666666998</v>
      </c>
      <c r="L3232" s="1">
        <v>16.666666666666998</v>
      </c>
      <c r="M3232" s="1">
        <v>16.666666666666998</v>
      </c>
      <c r="N3232" s="2" t="s">
        <v>160</v>
      </c>
      <c r="O3232" s="2" t="s">
        <v>160</v>
      </c>
      <c r="P3232" s="2" t="s">
        <v>160</v>
      </c>
      <c r="Q3232" s="1">
        <v>16.666666666666998</v>
      </c>
      <c r="R3232" s="1">
        <v>25.5</v>
      </c>
      <c r="S3232" s="8">
        <v>15.041608956491</v>
      </c>
    </row>
    <row r="3233" spans="4:19" ht="26" x14ac:dyDescent="0.2">
      <c r="D3233" s="58" t="s">
        <v>75</v>
      </c>
      <c r="E3233" s="7" t="s">
        <v>76</v>
      </c>
      <c r="F3233" s="50" t="s">
        <v>624</v>
      </c>
      <c r="G3233" s="6">
        <v>32</v>
      </c>
      <c r="H3233" s="32" t="s">
        <v>160</v>
      </c>
      <c r="I3233" s="3">
        <v>9.375</v>
      </c>
      <c r="J3233" s="3">
        <v>28.125</v>
      </c>
      <c r="K3233" s="3">
        <v>15.625</v>
      </c>
      <c r="L3233" s="3">
        <v>18.75</v>
      </c>
      <c r="M3233" s="3">
        <v>15.625</v>
      </c>
      <c r="N3233" s="3">
        <v>3.125</v>
      </c>
      <c r="O3233" s="9" t="s">
        <v>160</v>
      </c>
      <c r="P3233" s="9" t="s">
        <v>160</v>
      </c>
      <c r="Q3233" s="3">
        <v>9.375</v>
      </c>
      <c r="R3233" s="3">
        <v>26.637931034483</v>
      </c>
      <c r="S3233" s="13">
        <v>13.681254479686</v>
      </c>
    </row>
    <row r="3234" spans="4:19" x14ac:dyDescent="0.2">
      <c r="D3234" s="59"/>
      <c r="E3234" s="5" t="s">
        <v>77</v>
      </c>
      <c r="F3234" s="51" t="s">
        <v>623</v>
      </c>
      <c r="G3234" s="4">
        <v>60</v>
      </c>
      <c r="H3234" s="17" t="s">
        <v>160</v>
      </c>
      <c r="I3234" s="1">
        <v>5</v>
      </c>
      <c r="J3234" s="1">
        <v>20</v>
      </c>
      <c r="K3234" s="1">
        <v>16.666666666666998</v>
      </c>
      <c r="L3234" s="1">
        <v>15</v>
      </c>
      <c r="M3234" s="1">
        <v>15</v>
      </c>
      <c r="N3234" s="1">
        <v>10</v>
      </c>
      <c r="O3234" s="1">
        <v>6.666666666667</v>
      </c>
      <c r="P3234" s="1">
        <v>1.666666666667</v>
      </c>
      <c r="Q3234" s="1">
        <v>10</v>
      </c>
      <c r="R3234" s="1">
        <v>33.194444444444002</v>
      </c>
      <c r="S3234" s="8">
        <v>18.450703485761998</v>
      </c>
    </row>
    <row r="3235" spans="4:19" x14ac:dyDescent="0.2">
      <c r="D3235" s="59"/>
      <c r="E3235" s="5" t="s">
        <v>78</v>
      </c>
      <c r="F3235" s="51" t="s">
        <v>623</v>
      </c>
      <c r="G3235" s="4">
        <v>82</v>
      </c>
      <c r="H3235" s="17" t="s">
        <v>160</v>
      </c>
      <c r="I3235" s="1">
        <v>2.4390243902440001</v>
      </c>
      <c r="J3235" s="1">
        <v>24.390243902439</v>
      </c>
      <c r="K3235" s="1">
        <v>21.951219512194999</v>
      </c>
      <c r="L3235" s="1">
        <v>15.853658536585</v>
      </c>
      <c r="M3235" s="1">
        <v>10.975609756098001</v>
      </c>
      <c r="N3235" s="1">
        <v>4.8780487804880002</v>
      </c>
      <c r="O3235" s="1">
        <v>9.7560975609760003</v>
      </c>
      <c r="P3235" s="2" t="s">
        <v>160</v>
      </c>
      <c r="Q3235" s="1">
        <v>9.7560975609760003</v>
      </c>
      <c r="R3235" s="1">
        <v>32.770270270269997</v>
      </c>
      <c r="S3235" s="8">
        <v>18.392447301383999</v>
      </c>
    </row>
    <row r="3236" spans="4:19" ht="26" x14ac:dyDescent="0.2">
      <c r="D3236" s="59"/>
      <c r="E3236" s="5" t="s">
        <v>79</v>
      </c>
      <c r="F3236" s="51" t="s">
        <v>624</v>
      </c>
      <c r="G3236" s="4">
        <v>11</v>
      </c>
      <c r="H3236" s="17" t="s">
        <v>160</v>
      </c>
      <c r="I3236" s="1">
        <v>18.181818181817999</v>
      </c>
      <c r="J3236" s="2" t="s">
        <v>160</v>
      </c>
      <c r="K3236" s="1">
        <v>9.0909090909089993</v>
      </c>
      <c r="L3236" s="1">
        <v>27.272727272727</v>
      </c>
      <c r="M3236" s="1">
        <v>18.181818181817999</v>
      </c>
      <c r="N3236" s="1">
        <v>9.0909090909089993</v>
      </c>
      <c r="O3236" s="1">
        <v>9.0909090909089993</v>
      </c>
      <c r="P3236" s="2" t="s">
        <v>160</v>
      </c>
      <c r="Q3236" s="1">
        <v>9.0909090909089993</v>
      </c>
      <c r="R3236" s="1">
        <v>36.25</v>
      </c>
      <c r="S3236" s="8">
        <v>20.008678672572</v>
      </c>
    </row>
    <row r="3237" spans="4:19" ht="26" x14ac:dyDescent="0.2">
      <c r="D3237" s="59"/>
      <c r="E3237" s="5" t="s">
        <v>80</v>
      </c>
      <c r="F3237" s="51" t="s">
        <v>624</v>
      </c>
      <c r="G3237" s="4">
        <v>35</v>
      </c>
      <c r="H3237" s="17" t="s">
        <v>160</v>
      </c>
      <c r="I3237" s="2" t="s">
        <v>160</v>
      </c>
      <c r="J3237" s="1">
        <v>17.142857142857</v>
      </c>
      <c r="K3237" s="1">
        <v>14.285714285714</v>
      </c>
      <c r="L3237" s="1">
        <v>20</v>
      </c>
      <c r="M3237" s="1">
        <v>8.5714285714289993</v>
      </c>
      <c r="N3237" s="1">
        <v>8.5714285714289993</v>
      </c>
      <c r="O3237" s="1">
        <v>11.428571428571001</v>
      </c>
      <c r="P3237" s="2" t="s">
        <v>160</v>
      </c>
      <c r="Q3237" s="1">
        <v>20</v>
      </c>
      <c r="R3237" s="1">
        <v>37.5</v>
      </c>
      <c r="S3237" s="8">
        <v>19.100126041856999</v>
      </c>
    </row>
    <row r="3238" spans="4:19" ht="26" x14ac:dyDescent="0.2">
      <c r="D3238" s="59"/>
      <c r="E3238" s="5" t="s">
        <v>81</v>
      </c>
      <c r="F3238" s="51" t="s">
        <v>624</v>
      </c>
      <c r="G3238" s="4">
        <v>48</v>
      </c>
      <c r="H3238" s="17" t="s">
        <v>160</v>
      </c>
      <c r="I3238" s="1">
        <v>4.166666666667</v>
      </c>
      <c r="J3238" s="1">
        <v>16.666666666666998</v>
      </c>
      <c r="K3238" s="1">
        <v>27.083333333333002</v>
      </c>
      <c r="L3238" s="1">
        <v>10.416666666667</v>
      </c>
      <c r="M3238" s="1">
        <v>2.083333333333</v>
      </c>
      <c r="N3238" s="1">
        <v>12.5</v>
      </c>
      <c r="O3238" s="1">
        <v>20.833333333333002</v>
      </c>
      <c r="P3238" s="2" t="s">
        <v>160</v>
      </c>
      <c r="Q3238" s="1">
        <v>6.25</v>
      </c>
      <c r="R3238" s="1">
        <v>38.555555555555998</v>
      </c>
      <c r="S3238" s="8">
        <v>22.363785209326998</v>
      </c>
    </row>
    <row r="3239" spans="4:19" ht="26" x14ac:dyDescent="0.2">
      <c r="D3239" s="59"/>
      <c r="E3239" s="5" t="s">
        <v>82</v>
      </c>
      <c r="F3239" s="51" t="s">
        <v>624</v>
      </c>
      <c r="G3239" s="4">
        <v>39</v>
      </c>
      <c r="H3239" s="17" t="s">
        <v>160</v>
      </c>
      <c r="I3239" s="1">
        <v>2.564102564103</v>
      </c>
      <c r="J3239" s="1">
        <v>23.076923076922998</v>
      </c>
      <c r="K3239" s="1">
        <v>23.076923076922998</v>
      </c>
      <c r="L3239" s="1">
        <v>28.205128205127998</v>
      </c>
      <c r="M3239" s="1">
        <v>7.6923076923079998</v>
      </c>
      <c r="N3239" s="1">
        <v>2.564102564103</v>
      </c>
      <c r="O3239" s="1">
        <v>10.25641025641</v>
      </c>
      <c r="P3239" s="2" t="s">
        <v>160</v>
      </c>
      <c r="Q3239" s="1">
        <v>2.564102564103</v>
      </c>
      <c r="R3239" s="1">
        <v>32.434210526316001</v>
      </c>
      <c r="S3239" s="8">
        <v>17.499872992833001</v>
      </c>
    </row>
    <row r="3240" spans="4:19" ht="26" x14ac:dyDescent="0.2">
      <c r="D3240" s="59"/>
      <c r="E3240" s="5" t="s">
        <v>83</v>
      </c>
      <c r="F3240" s="51" t="s">
        <v>624</v>
      </c>
      <c r="G3240" s="4">
        <v>12</v>
      </c>
      <c r="H3240" s="17" t="s">
        <v>160</v>
      </c>
      <c r="I3240" s="1">
        <v>8.333333333333</v>
      </c>
      <c r="J3240" s="1">
        <v>8.333333333333</v>
      </c>
      <c r="K3240" s="1">
        <v>8.333333333333</v>
      </c>
      <c r="L3240" s="1">
        <v>8.333333333333</v>
      </c>
      <c r="M3240" s="1">
        <v>16.666666666666998</v>
      </c>
      <c r="N3240" s="2" t="s">
        <v>160</v>
      </c>
      <c r="O3240" s="1">
        <v>33.333333333333002</v>
      </c>
      <c r="P3240" s="2" t="s">
        <v>160</v>
      </c>
      <c r="Q3240" s="1">
        <v>16.666666666666998</v>
      </c>
      <c r="R3240" s="1">
        <v>46.25</v>
      </c>
      <c r="S3240" s="8">
        <v>25.420081737783001</v>
      </c>
    </row>
    <row r="3241" spans="4:19" x14ac:dyDescent="0.2">
      <c r="D3241" s="59"/>
      <c r="E3241" s="5" t="s">
        <v>84</v>
      </c>
      <c r="F3241" s="51" t="s">
        <v>624</v>
      </c>
      <c r="G3241" s="4">
        <v>15</v>
      </c>
      <c r="H3241" s="17" t="s">
        <v>160</v>
      </c>
      <c r="I3241" s="1">
        <v>6.666666666667</v>
      </c>
      <c r="J3241" s="1">
        <v>6.666666666667</v>
      </c>
      <c r="K3241" s="1">
        <v>40</v>
      </c>
      <c r="L3241" s="1">
        <v>20</v>
      </c>
      <c r="M3241" s="2" t="s">
        <v>160</v>
      </c>
      <c r="N3241" s="1">
        <v>6.666666666667</v>
      </c>
      <c r="O3241" s="1">
        <v>20</v>
      </c>
      <c r="P3241" s="2" t="s">
        <v>160</v>
      </c>
      <c r="Q3241" s="2" t="s">
        <v>160</v>
      </c>
      <c r="R3241" s="1">
        <v>36.666666666666998</v>
      </c>
      <c r="S3241" s="8">
        <v>21.269248984882999</v>
      </c>
    </row>
    <row r="3242" spans="4:19" x14ac:dyDescent="0.2">
      <c r="D3242" s="59"/>
      <c r="E3242" s="5" t="s">
        <v>85</v>
      </c>
      <c r="F3242" s="51" t="s">
        <v>624</v>
      </c>
      <c r="G3242" s="4">
        <v>5</v>
      </c>
      <c r="H3242" s="17" t="s">
        <v>160</v>
      </c>
      <c r="I3242" s="1">
        <v>20</v>
      </c>
      <c r="J3242" s="2" t="s">
        <v>160</v>
      </c>
      <c r="K3242" s="1">
        <v>20</v>
      </c>
      <c r="L3242" s="1">
        <v>20</v>
      </c>
      <c r="M3242" s="1">
        <v>20</v>
      </c>
      <c r="N3242" s="2" t="s">
        <v>160</v>
      </c>
      <c r="O3242" s="2" t="s">
        <v>160</v>
      </c>
      <c r="P3242" s="2" t="s">
        <v>160</v>
      </c>
      <c r="Q3242" s="1">
        <v>20</v>
      </c>
      <c r="R3242" s="1">
        <v>28.125</v>
      </c>
      <c r="S3242" s="8">
        <v>15.991534218663</v>
      </c>
    </row>
    <row r="3243" spans="4:19" x14ac:dyDescent="0.2">
      <c r="D3243" s="59"/>
      <c r="E3243" s="5" t="s">
        <v>86</v>
      </c>
      <c r="F3243" s="51" t="s">
        <v>623</v>
      </c>
      <c r="G3243" s="4">
        <v>87</v>
      </c>
      <c r="H3243" s="17" t="s">
        <v>160</v>
      </c>
      <c r="I3243" s="1">
        <v>4.5977011494250002</v>
      </c>
      <c r="J3243" s="1">
        <v>19.540229885056998</v>
      </c>
      <c r="K3243" s="1">
        <v>26.436781609194998</v>
      </c>
      <c r="L3243" s="1">
        <v>20.689655172414</v>
      </c>
      <c r="M3243" s="1">
        <v>8.0459770114939992</v>
      </c>
      <c r="N3243" s="1">
        <v>3.4482758620689999</v>
      </c>
      <c r="O3243" s="1">
        <v>6.8965517241379999</v>
      </c>
      <c r="P3243" s="2" t="s">
        <v>160</v>
      </c>
      <c r="Q3243" s="1">
        <v>10.344827586207</v>
      </c>
      <c r="R3243" s="1">
        <v>30.833333333333002</v>
      </c>
      <c r="S3243" s="8">
        <v>16.556998494117</v>
      </c>
    </row>
    <row r="3244" spans="4:19" ht="26" x14ac:dyDescent="0.2">
      <c r="D3244" s="59"/>
      <c r="E3244" s="5" t="s">
        <v>87</v>
      </c>
      <c r="F3244" s="51" t="s">
        <v>623</v>
      </c>
      <c r="G3244" s="4">
        <v>118</v>
      </c>
      <c r="H3244" s="10">
        <v>0.84745762711899997</v>
      </c>
      <c r="I3244" s="1">
        <v>2.542372881356</v>
      </c>
      <c r="J3244" s="1">
        <v>22.033898305085</v>
      </c>
      <c r="K3244" s="1">
        <v>24.576271186441002</v>
      </c>
      <c r="L3244" s="1">
        <v>11.016949152542001</v>
      </c>
      <c r="M3244" s="1">
        <v>9.3220338983049995</v>
      </c>
      <c r="N3244" s="1">
        <v>7.6271186440680001</v>
      </c>
      <c r="O3244" s="1">
        <v>11.864406779661</v>
      </c>
      <c r="P3244" s="2" t="s">
        <v>160</v>
      </c>
      <c r="Q3244" s="1">
        <v>10.169491525424</v>
      </c>
      <c r="R3244" s="1">
        <v>33.962264150943</v>
      </c>
      <c r="S3244" s="8">
        <v>19.735959217969999</v>
      </c>
    </row>
    <row r="3245" spans="4:19" x14ac:dyDescent="0.2">
      <c r="D3245" s="59"/>
      <c r="E3245" s="5" t="s">
        <v>36</v>
      </c>
      <c r="F3245" s="51" t="s">
        <v>624</v>
      </c>
      <c r="G3245" s="4">
        <v>47</v>
      </c>
      <c r="H3245" s="17" t="s">
        <v>160</v>
      </c>
      <c r="I3245" s="1">
        <v>8.5106382978719992</v>
      </c>
      <c r="J3245" s="1">
        <v>27.659574468085001</v>
      </c>
      <c r="K3245" s="1">
        <v>25.531914893617</v>
      </c>
      <c r="L3245" s="1">
        <v>12.765957446809001</v>
      </c>
      <c r="M3245" s="1">
        <v>4.2553191489359996</v>
      </c>
      <c r="N3245" s="1">
        <v>6.3829787234040003</v>
      </c>
      <c r="O3245" s="1">
        <v>6.3829787234040003</v>
      </c>
      <c r="P3245" s="2" t="s">
        <v>160</v>
      </c>
      <c r="Q3245" s="1">
        <v>8.5106382978719992</v>
      </c>
      <c r="R3245" s="1">
        <v>28.081395348836999</v>
      </c>
      <c r="S3245" s="8">
        <v>17.583450766666999</v>
      </c>
    </row>
    <row r="3246" spans="4:19" ht="26" x14ac:dyDescent="0.2">
      <c r="D3246" s="59"/>
      <c r="E3246" s="5" t="s">
        <v>88</v>
      </c>
      <c r="F3246" s="51" t="s">
        <v>623</v>
      </c>
      <c r="G3246" s="4">
        <v>255</v>
      </c>
      <c r="H3246" s="10">
        <v>0.392156862745</v>
      </c>
      <c r="I3246" s="1">
        <v>3.1372549019610001</v>
      </c>
      <c r="J3246" s="1">
        <v>27.058823529411999</v>
      </c>
      <c r="K3246" s="1">
        <v>23.137254901961001</v>
      </c>
      <c r="L3246" s="1">
        <v>16.862745098038999</v>
      </c>
      <c r="M3246" s="1">
        <v>7.4509803921569997</v>
      </c>
      <c r="N3246" s="1">
        <v>2.7450980392159998</v>
      </c>
      <c r="O3246" s="1">
        <v>7.8431372549020004</v>
      </c>
      <c r="P3246" s="1">
        <v>0.392156862745</v>
      </c>
      <c r="Q3246" s="1">
        <v>10.980392156862999</v>
      </c>
      <c r="R3246" s="1">
        <v>29.812775330396001</v>
      </c>
      <c r="S3246" s="8">
        <v>17.415827019095001</v>
      </c>
    </row>
    <row r="3247" spans="4:19" x14ac:dyDescent="0.2">
      <c r="D3247" s="59"/>
      <c r="E3247" s="5" t="s">
        <v>89</v>
      </c>
      <c r="F3247" s="51" t="s">
        <v>623</v>
      </c>
      <c r="G3247" s="4">
        <v>434</v>
      </c>
      <c r="H3247" s="10">
        <v>0.23041474654399999</v>
      </c>
      <c r="I3247" s="1">
        <v>4.6082949308760002</v>
      </c>
      <c r="J3247" s="1">
        <v>30.414746543779</v>
      </c>
      <c r="K3247" s="1">
        <v>23.041474654378</v>
      </c>
      <c r="L3247" s="1">
        <v>14.976958525345999</v>
      </c>
      <c r="M3247" s="1">
        <v>9.2165898617510003</v>
      </c>
      <c r="N3247" s="1">
        <v>5.0691244239630002</v>
      </c>
      <c r="O3247" s="1">
        <v>3.2258064516129998</v>
      </c>
      <c r="P3247" s="1">
        <v>0.46082949308799998</v>
      </c>
      <c r="Q3247" s="1">
        <v>8.7557603686639993</v>
      </c>
      <c r="R3247" s="1">
        <v>27.607323232323001</v>
      </c>
      <c r="S3247" s="8">
        <v>15.284366859152</v>
      </c>
    </row>
    <row r="3248" spans="4:19" x14ac:dyDescent="0.2">
      <c r="D3248" s="59"/>
      <c r="E3248" s="5" t="s">
        <v>23</v>
      </c>
      <c r="F3248" s="51" t="s">
        <v>624</v>
      </c>
      <c r="G3248" s="4">
        <v>9</v>
      </c>
      <c r="H3248" s="10">
        <v>11.111111111111001</v>
      </c>
      <c r="I3248" s="1">
        <v>11.111111111111001</v>
      </c>
      <c r="J3248" s="1">
        <v>11.111111111111001</v>
      </c>
      <c r="K3248" s="1">
        <v>22.222222222222001</v>
      </c>
      <c r="L3248" s="1">
        <v>33.333333333333002</v>
      </c>
      <c r="M3248" s="2" t="s">
        <v>160</v>
      </c>
      <c r="N3248" s="2" t="s">
        <v>160</v>
      </c>
      <c r="O3248" s="2" t="s">
        <v>160</v>
      </c>
      <c r="P3248" s="2" t="s">
        <v>160</v>
      </c>
      <c r="Q3248" s="1">
        <v>11.111111111111001</v>
      </c>
      <c r="R3248" s="1">
        <v>22.5</v>
      </c>
      <c r="S3248" s="8">
        <v>12.886870394762999</v>
      </c>
    </row>
    <row r="3249" spans="4:19" ht="26" x14ac:dyDescent="0.2">
      <c r="D3249" s="59"/>
      <c r="E3249" s="5" t="s">
        <v>90</v>
      </c>
      <c r="F3249" s="51" t="s">
        <v>623</v>
      </c>
      <c r="G3249" s="4">
        <v>345</v>
      </c>
      <c r="H3249" s="10">
        <v>0.289855072464</v>
      </c>
      <c r="I3249" s="1">
        <v>4.6376811594199996</v>
      </c>
      <c r="J3249" s="1">
        <v>21.159420289854999</v>
      </c>
      <c r="K3249" s="1">
        <v>24.347826086956999</v>
      </c>
      <c r="L3249" s="1">
        <v>16.231884057971001</v>
      </c>
      <c r="M3249" s="1">
        <v>8.9855072463770007</v>
      </c>
      <c r="N3249" s="1">
        <v>4.9275362318839999</v>
      </c>
      <c r="O3249" s="1">
        <v>9.8550724637679998</v>
      </c>
      <c r="P3249" s="1">
        <v>0.289855072464</v>
      </c>
      <c r="Q3249" s="1">
        <v>9.2753623188409993</v>
      </c>
      <c r="R3249" s="1">
        <v>32.180511182109001</v>
      </c>
      <c r="S3249" s="8">
        <v>18.536653841383998</v>
      </c>
    </row>
    <row r="3250" spans="4:19" ht="26" x14ac:dyDescent="0.2">
      <c r="D3250" s="58" t="s">
        <v>91</v>
      </c>
      <c r="E3250" s="7" t="s">
        <v>92</v>
      </c>
      <c r="F3250" s="50" t="s">
        <v>623</v>
      </c>
      <c r="G3250" s="6">
        <v>70</v>
      </c>
      <c r="H3250" s="32" t="s">
        <v>160</v>
      </c>
      <c r="I3250" s="3">
        <v>1.4285714285710001</v>
      </c>
      <c r="J3250" s="3">
        <v>22.857142857143</v>
      </c>
      <c r="K3250" s="3">
        <v>20</v>
      </c>
      <c r="L3250" s="3">
        <v>15.714285714286</v>
      </c>
      <c r="M3250" s="3">
        <v>7.1428571428570002</v>
      </c>
      <c r="N3250" s="3">
        <v>4.2857142857139996</v>
      </c>
      <c r="O3250" s="3">
        <v>11.428571428571001</v>
      </c>
      <c r="P3250" s="9" t="s">
        <v>160</v>
      </c>
      <c r="Q3250" s="3">
        <v>17.142857142857</v>
      </c>
      <c r="R3250" s="3">
        <v>33.663793103448</v>
      </c>
      <c r="S3250" s="13">
        <v>19.3774574969</v>
      </c>
    </row>
    <row r="3251" spans="4:19" ht="39" x14ac:dyDescent="0.2">
      <c r="D3251" s="59"/>
      <c r="E3251" s="5" t="s">
        <v>93</v>
      </c>
      <c r="F3251" s="51" t="s">
        <v>623</v>
      </c>
      <c r="G3251" s="4">
        <v>430</v>
      </c>
      <c r="H3251" s="10">
        <v>0.46511627907000003</v>
      </c>
      <c r="I3251" s="1">
        <v>3.0232558139529999</v>
      </c>
      <c r="J3251" s="1">
        <v>17.906976744186</v>
      </c>
      <c r="K3251" s="1">
        <v>24.651162790697999</v>
      </c>
      <c r="L3251" s="1">
        <v>16.744186046511999</v>
      </c>
      <c r="M3251" s="1">
        <v>10.697674418605001</v>
      </c>
      <c r="N3251" s="1">
        <v>6.0465116279069999</v>
      </c>
      <c r="O3251" s="1">
        <v>10</v>
      </c>
      <c r="P3251" s="1">
        <v>0.23255813953500001</v>
      </c>
      <c r="Q3251" s="1">
        <v>10.232558139535</v>
      </c>
      <c r="R3251" s="1">
        <v>33.795336787564999</v>
      </c>
      <c r="S3251" s="8">
        <v>18.338613835804001</v>
      </c>
    </row>
    <row r="3252" spans="4:19" ht="39" x14ac:dyDescent="0.2">
      <c r="D3252" s="59"/>
      <c r="E3252" s="5" t="s">
        <v>94</v>
      </c>
      <c r="F3252" s="51" t="s">
        <v>623</v>
      </c>
      <c r="G3252" s="4">
        <v>824</v>
      </c>
      <c r="H3252" s="10">
        <v>0.48543689320400002</v>
      </c>
      <c r="I3252" s="1">
        <v>3.5194174757279999</v>
      </c>
      <c r="J3252" s="1">
        <v>24.514563106796</v>
      </c>
      <c r="K3252" s="1">
        <v>23.786407766989999</v>
      </c>
      <c r="L3252" s="1">
        <v>15.776699029126</v>
      </c>
      <c r="M3252" s="1">
        <v>10.072815533981</v>
      </c>
      <c r="N3252" s="1">
        <v>5.3398058252430003</v>
      </c>
      <c r="O3252" s="1">
        <v>7.1601941747569997</v>
      </c>
      <c r="P3252" s="1">
        <v>0.48543689320400002</v>
      </c>
      <c r="Q3252" s="1">
        <v>8.8592233009709993</v>
      </c>
      <c r="R3252" s="1">
        <v>30.812250332889001</v>
      </c>
      <c r="S3252" s="8">
        <v>17.403238292415001</v>
      </c>
    </row>
    <row r="3253" spans="4:19" ht="39" x14ac:dyDescent="0.2">
      <c r="D3253" s="59"/>
      <c r="E3253" s="5" t="s">
        <v>95</v>
      </c>
      <c r="F3253" s="51" t="s">
        <v>623</v>
      </c>
      <c r="G3253" s="4">
        <v>593</v>
      </c>
      <c r="H3253" s="10">
        <v>0.33726812816200002</v>
      </c>
      <c r="I3253" s="1">
        <v>2.0236087689710001</v>
      </c>
      <c r="J3253" s="1">
        <v>20.236087689712999</v>
      </c>
      <c r="K3253" s="1">
        <v>20.910623946036999</v>
      </c>
      <c r="L3253" s="1">
        <v>18.549747048903999</v>
      </c>
      <c r="M3253" s="1">
        <v>11.467116357504</v>
      </c>
      <c r="N3253" s="1">
        <v>6.4080944350760003</v>
      </c>
      <c r="O3253" s="1">
        <v>9.4435075885330004</v>
      </c>
      <c r="P3253" s="1">
        <v>0.33726812816200002</v>
      </c>
      <c r="Q3253" s="1">
        <v>10.286677908938</v>
      </c>
      <c r="R3253" s="1">
        <v>33.937969924812002</v>
      </c>
      <c r="S3253" s="8">
        <v>18.111781653546998</v>
      </c>
    </row>
    <row r="3254" spans="4:19" ht="39" x14ac:dyDescent="0.2">
      <c r="D3254" s="59"/>
      <c r="E3254" s="5" t="s">
        <v>96</v>
      </c>
      <c r="F3254" s="51" t="s">
        <v>623</v>
      </c>
      <c r="G3254" s="4">
        <v>261</v>
      </c>
      <c r="H3254" s="17" t="s">
        <v>160</v>
      </c>
      <c r="I3254" s="1">
        <v>3.8314176245209999</v>
      </c>
      <c r="J3254" s="1">
        <v>21.839080459769999</v>
      </c>
      <c r="K3254" s="1">
        <v>24.521072796935002</v>
      </c>
      <c r="L3254" s="1">
        <v>16.858237547893001</v>
      </c>
      <c r="M3254" s="1">
        <v>7.2796934865900003</v>
      </c>
      <c r="N3254" s="1">
        <v>7.2796934865900003</v>
      </c>
      <c r="O3254" s="1">
        <v>9.1954022988510005</v>
      </c>
      <c r="P3254" s="2" t="s">
        <v>160</v>
      </c>
      <c r="Q3254" s="1">
        <v>9.1954022988510005</v>
      </c>
      <c r="R3254" s="1">
        <v>32.531645569619997</v>
      </c>
      <c r="S3254" s="8">
        <v>18.246024951148001</v>
      </c>
    </row>
    <row r="3255" spans="4:19" ht="39" x14ac:dyDescent="0.2">
      <c r="D3255" s="59"/>
      <c r="E3255" s="5" t="s">
        <v>97</v>
      </c>
      <c r="F3255" s="51" t="s">
        <v>623</v>
      </c>
      <c r="G3255" s="4">
        <v>63</v>
      </c>
      <c r="H3255" s="17" t="s">
        <v>160</v>
      </c>
      <c r="I3255" s="1">
        <v>3.1746031746029999</v>
      </c>
      <c r="J3255" s="1">
        <v>20.634920634920999</v>
      </c>
      <c r="K3255" s="1">
        <v>17.460317460317</v>
      </c>
      <c r="L3255" s="1">
        <v>25.396825396825001</v>
      </c>
      <c r="M3255" s="1">
        <v>11.111111111111001</v>
      </c>
      <c r="N3255" s="1">
        <v>7.9365079365079998</v>
      </c>
      <c r="O3255" s="1">
        <v>7.9365079365079998</v>
      </c>
      <c r="P3255" s="2" t="s">
        <v>160</v>
      </c>
      <c r="Q3255" s="1">
        <v>6.3492063492059998</v>
      </c>
      <c r="R3255" s="1">
        <v>33.855932203389997</v>
      </c>
      <c r="S3255" s="8">
        <v>17.353587239077999</v>
      </c>
    </row>
    <row r="3256" spans="4:19" ht="39" x14ac:dyDescent="0.2">
      <c r="D3256" s="59"/>
      <c r="E3256" s="5" t="s">
        <v>98</v>
      </c>
      <c r="F3256" s="51" t="s">
        <v>623</v>
      </c>
      <c r="G3256" s="4">
        <v>345</v>
      </c>
      <c r="H3256" s="10">
        <v>0.57971014492799999</v>
      </c>
      <c r="I3256" s="1">
        <v>2.3188405797099998</v>
      </c>
      <c r="J3256" s="1">
        <v>16.811594202898998</v>
      </c>
      <c r="K3256" s="1">
        <v>19.420289855071999</v>
      </c>
      <c r="L3256" s="1">
        <v>18.840579710145001</v>
      </c>
      <c r="M3256" s="1">
        <v>13.333333333333</v>
      </c>
      <c r="N3256" s="1">
        <v>6.666666666667</v>
      </c>
      <c r="O3256" s="1">
        <v>11.594202898551</v>
      </c>
      <c r="P3256" s="2" t="s">
        <v>160</v>
      </c>
      <c r="Q3256" s="1">
        <v>10.434782608696</v>
      </c>
      <c r="R3256" s="1">
        <v>35.987055016181003</v>
      </c>
      <c r="S3256" s="8">
        <v>18.709280305389999</v>
      </c>
    </row>
    <row r="3257" spans="4:19" ht="39" x14ac:dyDescent="0.2">
      <c r="D3257" s="59"/>
      <c r="E3257" s="5" t="s">
        <v>99</v>
      </c>
      <c r="F3257" s="51" t="s">
        <v>623</v>
      </c>
      <c r="G3257" s="4">
        <v>202</v>
      </c>
      <c r="H3257" s="10">
        <v>0.49504950495</v>
      </c>
      <c r="I3257" s="1">
        <v>0.99009900990099997</v>
      </c>
      <c r="J3257" s="1">
        <v>17.326732673266999</v>
      </c>
      <c r="K3257" s="1">
        <v>20.297029702970001</v>
      </c>
      <c r="L3257" s="1">
        <v>16.336633663366001</v>
      </c>
      <c r="M3257" s="1">
        <v>11.386138613861</v>
      </c>
      <c r="N3257" s="1">
        <v>7.9207920792079998</v>
      </c>
      <c r="O3257" s="1">
        <v>16.336633663366001</v>
      </c>
      <c r="P3257" s="2" t="s">
        <v>160</v>
      </c>
      <c r="Q3257" s="1">
        <v>8.9108910891090005</v>
      </c>
      <c r="R3257" s="1">
        <v>38.206521739129997</v>
      </c>
      <c r="S3257" s="8">
        <v>20.093110062621001</v>
      </c>
    </row>
    <row r="3258" spans="4:19" x14ac:dyDescent="0.2">
      <c r="D3258" s="59"/>
      <c r="E3258" s="5" t="s">
        <v>100</v>
      </c>
      <c r="F3258" s="51" t="s">
        <v>623</v>
      </c>
      <c r="G3258" s="4">
        <v>143</v>
      </c>
      <c r="H3258" s="17" t="s">
        <v>160</v>
      </c>
      <c r="I3258" s="1">
        <v>7.6923076923079998</v>
      </c>
      <c r="J3258" s="1">
        <v>39.160839160838997</v>
      </c>
      <c r="K3258" s="1">
        <v>23.076923076922998</v>
      </c>
      <c r="L3258" s="1">
        <v>11.188811188811</v>
      </c>
      <c r="M3258" s="1">
        <v>4.1958041958040004</v>
      </c>
      <c r="N3258" s="1">
        <v>0.69930069930100003</v>
      </c>
      <c r="O3258" s="1">
        <v>2.797202797203</v>
      </c>
      <c r="P3258" s="2" t="s">
        <v>160</v>
      </c>
      <c r="Q3258" s="1">
        <v>11.188811188811</v>
      </c>
      <c r="R3258" s="1">
        <v>23.011811023621998</v>
      </c>
      <c r="S3258" s="8">
        <v>13.330872476319</v>
      </c>
    </row>
    <row r="3259" spans="4:19" x14ac:dyDescent="0.2">
      <c r="D3259" s="59"/>
      <c r="E3259" s="5" t="s">
        <v>23</v>
      </c>
      <c r="F3259" s="51" t="s">
        <v>624</v>
      </c>
      <c r="G3259" s="4">
        <v>5</v>
      </c>
      <c r="H3259" s="17" t="s">
        <v>160</v>
      </c>
      <c r="I3259" s="1">
        <v>40</v>
      </c>
      <c r="J3259" s="1">
        <v>20</v>
      </c>
      <c r="K3259" s="1">
        <v>20</v>
      </c>
      <c r="L3259" s="1">
        <v>20</v>
      </c>
      <c r="M3259" s="2" t="s">
        <v>160</v>
      </c>
      <c r="N3259" s="2" t="s">
        <v>160</v>
      </c>
      <c r="O3259" s="2" t="s">
        <v>160</v>
      </c>
      <c r="P3259" s="2" t="s">
        <v>160</v>
      </c>
      <c r="Q3259" s="2" t="s">
        <v>160</v>
      </c>
      <c r="R3259" s="1">
        <v>18</v>
      </c>
      <c r="S3259" s="8">
        <v>11.911129249571999</v>
      </c>
    </row>
    <row r="3260" spans="4:19" ht="26" x14ac:dyDescent="0.2">
      <c r="D3260" s="59"/>
      <c r="E3260" s="5" t="s">
        <v>101</v>
      </c>
      <c r="F3260" s="51" t="s">
        <v>623</v>
      </c>
      <c r="G3260" s="4">
        <v>883</v>
      </c>
      <c r="H3260" s="10">
        <v>0.453001132503</v>
      </c>
      <c r="I3260" s="1">
        <v>3.6240090600229999</v>
      </c>
      <c r="J3260" s="1">
        <v>24.122310305776001</v>
      </c>
      <c r="K3260" s="1">
        <v>23.556058890147</v>
      </c>
      <c r="L3260" s="1">
        <v>16.761041902605001</v>
      </c>
      <c r="M3260" s="1">
        <v>9.5130237825589994</v>
      </c>
      <c r="N3260" s="1">
        <v>5.096262740657</v>
      </c>
      <c r="O3260" s="1">
        <v>7.1347678369200001</v>
      </c>
      <c r="P3260" s="1">
        <v>0.453001132503</v>
      </c>
      <c r="Q3260" s="1">
        <v>9.2865232163079998</v>
      </c>
      <c r="R3260" s="1">
        <v>30.770911360799001</v>
      </c>
      <c r="S3260" s="8">
        <v>17.320245099114</v>
      </c>
    </row>
    <row r="3261" spans="4:19" ht="26" x14ac:dyDescent="0.2">
      <c r="D3261" s="59"/>
      <c r="E3261" s="5" t="s">
        <v>102</v>
      </c>
      <c r="F3261" s="51" t="s">
        <v>623</v>
      </c>
      <c r="G3261" s="4">
        <v>453</v>
      </c>
      <c r="H3261" s="10">
        <v>0.441501103753</v>
      </c>
      <c r="I3261" s="1">
        <v>3.0905077262690002</v>
      </c>
      <c r="J3261" s="1">
        <v>21.192052980132001</v>
      </c>
      <c r="K3261" s="1">
        <v>20.971302428255999</v>
      </c>
      <c r="L3261" s="1">
        <v>17.880794701987</v>
      </c>
      <c r="M3261" s="1">
        <v>11.479028697572</v>
      </c>
      <c r="N3261" s="1">
        <v>6.4017660044150002</v>
      </c>
      <c r="O3261" s="1">
        <v>9.2715231788079997</v>
      </c>
      <c r="P3261" s="2" t="s">
        <v>160</v>
      </c>
      <c r="Q3261" s="1">
        <v>9.2715231788079997</v>
      </c>
      <c r="R3261" s="1">
        <v>33.430656934307002</v>
      </c>
      <c r="S3261" s="8">
        <v>18.175987491047</v>
      </c>
    </row>
    <row r="3262" spans="4:19" x14ac:dyDescent="0.2">
      <c r="D3262" s="58" t="s">
        <v>103</v>
      </c>
      <c r="E3262" s="7" t="s">
        <v>104</v>
      </c>
      <c r="F3262" s="50" t="s">
        <v>623</v>
      </c>
      <c r="G3262" s="6">
        <v>265</v>
      </c>
      <c r="H3262" s="32" t="s">
        <v>160</v>
      </c>
      <c r="I3262" s="3">
        <v>3.396226415094</v>
      </c>
      <c r="J3262" s="3">
        <v>18.113207547169999</v>
      </c>
      <c r="K3262" s="3">
        <v>21.886792452830001</v>
      </c>
      <c r="L3262" s="3">
        <v>16.226415094339998</v>
      </c>
      <c r="M3262" s="3">
        <v>11.698113207546999</v>
      </c>
      <c r="N3262" s="3">
        <v>5.660377358491</v>
      </c>
      <c r="O3262" s="3">
        <v>12.075471698113001</v>
      </c>
      <c r="P3262" s="9" t="s">
        <v>160</v>
      </c>
      <c r="Q3262" s="3">
        <v>10.943396226415</v>
      </c>
      <c r="R3262" s="3">
        <v>35.095338983051001</v>
      </c>
      <c r="S3262" s="13">
        <v>19.119345763854</v>
      </c>
    </row>
    <row r="3263" spans="4:19" x14ac:dyDescent="0.2">
      <c r="D3263" s="59"/>
      <c r="E3263" s="5" t="s">
        <v>105</v>
      </c>
      <c r="F3263" s="51" t="s">
        <v>623</v>
      </c>
      <c r="G3263" s="4">
        <v>314</v>
      </c>
      <c r="H3263" s="10">
        <v>0.95541401273899995</v>
      </c>
      <c r="I3263" s="1">
        <v>2.866242038217</v>
      </c>
      <c r="J3263" s="1">
        <v>23.885350318471001</v>
      </c>
      <c r="K3263" s="1">
        <v>28.343949044586001</v>
      </c>
      <c r="L3263" s="1">
        <v>17.834394904459</v>
      </c>
      <c r="M3263" s="1">
        <v>6.6878980891720001</v>
      </c>
      <c r="N3263" s="1">
        <v>4.7770700636939996</v>
      </c>
      <c r="O3263" s="1">
        <v>6.369426751592</v>
      </c>
      <c r="P3263" s="1">
        <v>0.31847133758000001</v>
      </c>
      <c r="Q3263" s="1">
        <v>7.9617834394899996</v>
      </c>
      <c r="R3263" s="1">
        <v>29.77508650519</v>
      </c>
      <c r="S3263" s="8">
        <v>16.502880706321001</v>
      </c>
    </row>
    <row r="3264" spans="4:19" x14ac:dyDescent="0.2">
      <c r="D3264" s="59"/>
      <c r="E3264" s="5" t="s">
        <v>106</v>
      </c>
      <c r="F3264" s="51" t="s">
        <v>623</v>
      </c>
      <c r="G3264" s="4">
        <v>333</v>
      </c>
      <c r="H3264" s="17" t="s">
        <v>160</v>
      </c>
      <c r="I3264" s="1">
        <v>4.2042042042040002</v>
      </c>
      <c r="J3264" s="1">
        <v>30.930930930931002</v>
      </c>
      <c r="K3264" s="1">
        <v>21.921921921921999</v>
      </c>
      <c r="L3264" s="1">
        <v>15.615615615616001</v>
      </c>
      <c r="M3264" s="1">
        <v>9.3093093093090005</v>
      </c>
      <c r="N3264" s="1">
        <v>3.9039039039040002</v>
      </c>
      <c r="O3264" s="1">
        <v>3.6036036036039998</v>
      </c>
      <c r="P3264" s="1">
        <v>0.90090090090099995</v>
      </c>
      <c r="Q3264" s="1">
        <v>9.6096096096100005</v>
      </c>
      <c r="R3264" s="1">
        <v>27.491694352159001</v>
      </c>
      <c r="S3264" s="8">
        <v>15.380586165237</v>
      </c>
    </row>
    <row r="3265" spans="4:19" x14ac:dyDescent="0.2">
      <c r="D3265" s="59"/>
      <c r="E3265" s="5" t="s">
        <v>107</v>
      </c>
      <c r="F3265" s="51" t="s">
        <v>623</v>
      </c>
      <c r="G3265" s="4">
        <v>108</v>
      </c>
      <c r="H3265" s="17" t="s">
        <v>160</v>
      </c>
      <c r="I3265" s="1">
        <v>10.185185185185</v>
      </c>
      <c r="J3265" s="1">
        <v>39.814814814815001</v>
      </c>
      <c r="K3265" s="1">
        <v>20.370370370370001</v>
      </c>
      <c r="L3265" s="1">
        <v>12.037037037037001</v>
      </c>
      <c r="M3265" s="1">
        <v>3.7037037037039999</v>
      </c>
      <c r="N3265" s="1">
        <v>2.7777777777780002</v>
      </c>
      <c r="O3265" s="1">
        <v>3.7037037037039999</v>
      </c>
      <c r="P3265" s="2" t="s">
        <v>160</v>
      </c>
      <c r="Q3265" s="1">
        <v>7.4074074074069998</v>
      </c>
      <c r="R3265" s="1">
        <v>23.675000000000001</v>
      </c>
      <c r="S3265" s="8">
        <v>14.947107926068</v>
      </c>
    </row>
    <row r="3266" spans="4:19" x14ac:dyDescent="0.2">
      <c r="D3266" s="59"/>
      <c r="E3266" s="5" t="s">
        <v>108</v>
      </c>
      <c r="F3266" s="51" t="s">
        <v>624</v>
      </c>
      <c r="G3266" s="4">
        <v>21</v>
      </c>
      <c r="H3266" s="10">
        <v>4.7619047619049999</v>
      </c>
      <c r="I3266" s="1">
        <v>9.5238095238099998</v>
      </c>
      <c r="J3266" s="1">
        <v>28.571428571428999</v>
      </c>
      <c r="K3266" s="1">
        <v>14.285714285714</v>
      </c>
      <c r="L3266" s="1">
        <v>14.285714285714</v>
      </c>
      <c r="M3266" s="1">
        <v>14.285714285714</v>
      </c>
      <c r="N3266" s="2" t="s">
        <v>160</v>
      </c>
      <c r="O3266" s="2" t="s">
        <v>160</v>
      </c>
      <c r="P3266" s="2" t="s">
        <v>160</v>
      </c>
      <c r="Q3266" s="1">
        <v>14.285714285714</v>
      </c>
      <c r="R3266" s="1">
        <v>23.472222222222001</v>
      </c>
      <c r="S3266" s="8">
        <v>13.669924288940001</v>
      </c>
    </row>
    <row r="3267" spans="4:19" x14ac:dyDescent="0.2">
      <c r="D3267" s="59"/>
      <c r="E3267" s="5" t="s">
        <v>23</v>
      </c>
      <c r="F3267" s="51" t="s">
        <v>624</v>
      </c>
      <c r="G3267" s="4">
        <v>2</v>
      </c>
      <c r="H3267" s="17" t="s">
        <v>160</v>
      </c>
      <c r="I3267" s="2" t="s">
        <v>160</v>
      </c>
      <c r="J3267" s="2" t="s">
        <v>160</v>
      </c>
      <c r="K3267" s="2" t="s">
        <v>160</v>
      </c>
      <c r="L3267" s="2" t="s">
        <v>160</v>
      </c>
      <c r="M3267" s="2" t="s">
        <v>160</v>
      </c>
      <c r="N3267" s="2" t="s">
        <v>160</v>
      </c>
      <c r="O3267" s="2" t="s">
        <v>160</v>
      </c>
      <c r="P3267" s="2" t="s">
        <v>160</v>
      </c>
      <c r="Q3267" s="1">
        <v>100</v>
      </c>
      <c r="R3267" s="1">
        <v>0</v>
      </c>
      <c r="S3267" s="8">
        <v>0</v>
      </c>
    </row>
    <row r="3268" spans="4:19" x14ac:dyDescent="0.2">
      <c r="D3268" s="59"/>
      <c r="E3268" s="5" t="s">
        <v>109</v>
      </c>
      <c r="F3268" s="51" t="s">
        <v>623</v>
      </c>
      <c r="G3268" s="4">
        <v>579</v>
      </c>
      <c r="H3268" s="10">
        <v>0.51813471502599995</v>
      </c>
      <c r="I3268" s="1">
        <v>3.1088082901549998</v>
      </c>
      <c r="J3268" s="1">
        <v>21.243523316061999</v>
      </c>
      <c r="K3268" s="1">
        <v>25.388601036269002</v>
      </c>
      <c r="L3268" s="1">
        <v>17.098445595855001</v>
      </c>
      <c r="M3268" s="1">
        <v>8.9810017271160003</v>
      </c>
      <c r="N3268" s="1">
        <v>5.1813471502589996</v>
      </c>
      <c r="O3268" s="1">
        <v>8.9810017271160003</v>
      </c>
      <c r="P3268" s="1">
        <v>0.17271157167500001</v>
      </c>
      <c r="Q3268" s="1">
        <v>9.3264248704660009</v>
      </c>
      <c r="R3268" s="1">
        <v>32.166666666666998</v>
      </c>
      <c r="S3268" s="8">
        <v>17.906493058069</v>
      </c>
    </row>
    <row r="3269" spans="4:19" x14ac:dyDescent="0.2">
      <c r="D3269" s="59"/>
      <c r="E3269" s="5" t="s">
        <v>110</v>
      </c>
      <c r="F3269" s="51" t="s">
        <v>623</v>
      </c>
      <c r="G3269" s="4">
        <v>129</v>
      </c>
      <c r="H3269" s="10">
        <v>0.77519379845000003</v>
      </c>
      <c r="I3269" s="1">
        <v>10.077519379845</v>
      </c>
      <c r="J3269" s="1">
        <v>37.984496124030997</v>
      </c>
      <c r="K3269" s="1">
        <v>19.37984496124</v>
      </c>
      <c r="L3269" s="1">
        <v>12.403100775194</v>
      </c>
      <c r="M3269" s="1">
        <v>5.4263565891469998</v>
      </c>
      <c r="N3269" s="1">
        <v>2.3255813953489999</v>
      </c>
      <c r="O3269" s="1">
        <v>3.1007751937979999</v>
      </c>
      <c r="P3269" s="2" t="s">
        <v>160</v>
      </c>
      <c r="Q3269" s="1">
        <v>8.5271317829460003</v>
      </c>
      <c r="R3269" s="1">
        <v>23.644067796609999</v>
      </c>
      <c r="S3269" s="8">
        <v>14.703784862901999</v>
      </c>
    </row>
    <row r="3270" spans="4:19" x14ac:dyDescent="0.2">
      <c r="D3270" s="58" t="s">
        <v>111</v>
      </c>
      <c r="E3270" s="7" t="s">
        <v>112</v>
      </c>
      <c r="F3270" s="50" t="s">
        <v>623</v>
      </c>
      <c r="G3270" s="6">
        <v>192</v>
      </c>
      <c r="H3270" s="14">
        <v>0.52083333333299997</v>
      </c>
      <c r="I3270" s="3">
        <v>4.166666666667</v>
      </c>
      <c r="J3270" s="3">
        <v>19.791666666666998</v>
      </c>
      <c r="K3270" s="3">
        <v>23.958333333333002</v>
      </c>
      <c r="L3270" s="3">
        <v>17.1875</v>
      </c>
      <c r="M3270" s="3">
        <v>6.770833333333</v>
      </c>
      <c r="N3270" s="3">
        <v>5.729166666667</v>
      </c>
      <c r="O3270" s="3">
        <v>10.416666666667</v>
      </c>
      <c r="P3270" s="3">
        <v>0.52083333333299997</v>
      </c>
      <c r="Q3270" s="3">
        <v>10.9375</v>
      </c>
      <c r="R3270" s="3">
        <v>32.616959064326998</v>
      </c>
      <c r="S3270" s="13">
        <v>18.940333685289001</v>
      </c>
    </row>
    <row r="3271" spans="4:19" ht="26" x14ac:dyDescent="0.2">
      <c r="D3271" s="59"/>
      <c r="E3271" s="5" t="s">
        <v>113</v>
      </c>
      <c r="F3271" s="51" t="s">
        <v>623</v>
      </c>
      <c r="G3271" s="4">
        <v>149</v>
      </c>
      <c r="H3271" s="10">
        <v>0.67114093959700005</v>
      </c>
      <c r="I3271" s="1">
        <v>2.0134228187919998</v>
      </c>
      <c r="J3271" s="1">
        <v>24.161073825502999</v>
      </c>
      <c r="K3271" s="1">
        <v>19.463087248322001</v>
      </c>
      <c r="L3271" s="1">
        <v>16.107382550335998</v>
      </c>
      <c r="M3271" s="1">
        <v>11.409395973154</v>
      </c>
      <c r="N3271" s="1">
        <v>5.3691275167789998</v>
      </c>
      <c r="O3271" s="1">
        <v>8.7248322147649997</v>
      </c>
      <c r="P3271" s="1">
        <v>0.67114093959700005</v>
      </c>
      <c r="Q3271" s="1">
        <v>11.409395973154</v>
      </c>
      <c r="R3271" s="1">
        <v>32.405303030303003</v>
      </c>
      <c r="S3271" s="8">
        <v>18.356637896666001</v>
      </c>
    </row>
    <row r="3272" spans="4:19" x14ac:dyDescent="0.2">
      <c r="D3272" s="59"/>
      <c r="E3272" s="5" t="s">
        <v>114</v>
      </c>
      <c r="F3272" s="51" t="s">
        <v>623</v>
      </c>
      <c r="G3272" s="4">
        <v>530</v>
      </c>
      <c r="H3272" s="10">
        <v>0.18867924528300001</v>
      </c>
      <c r="I3272" s="1">
        <v>3.396226415094</v>
      </c>
      <c r="J3272" s="1">
        <v>21.886792452830001</v>
      </c>
      <c r="K3272" s="1">
        <v>24.339622641508999</v>
      </c>
      <c r="L3272" s="1">
        <v>15.660377358491001</v>
      </c>
      <c r="M3272" s="1">
        <v>9.8113207547170003</v>
      </c>
      <c r="N3272" s="1">
        <v>4.9056603773580001</v>
      </c>
      <c r="O3272" s="1">
        <v>9.0566037735849996</v>
      </c>
      <c r="P3272" s="1">
        <v>0.18867924528300001</v>
      </c>
      <c r="Q3272" s="1">
        <v>10.566037735848999</v>
      </c>
      <c r="R3272" s="1">
        <v>32.188818565401</v>
      </c>
      <c r="S3272" s="8">
        <v>18.075940975590999</v>
      </c>
    </row>
    <row r="3273" spans="4:19" x14ac:dyDescent="0.2">
      <c r="D3273" s="59"/>
      <c r="E3273" s="5" t="s">
        <v>115</v>
      </c>
      <c r="F3273" s="51" t="s">
        <v>623</v>
      </c>
      <c r="G3273" s="4">
        <v>225</v>
      </c>
      <c r="H3273" s="17" t="s">
        <v>160</v>
      </c>
      <c r="I3273" s="1">
        <v>2.666666666667</v>
      </c>
      <c r="J3273" s="1">
        <v>18.666666666666998</v>
      </c>
      <c r="K3273" s="1">
        <v>20.888888888888999</v>
      </c>
      <c r="L3273" s="1">
        <v>19.555555555556001</v>
      </c>
      <c r="M3273" s="1">
        <v>8.8888888888889994</v>
      </c>
      <c r="N3273" s="1">
        <v>6.2222222222220003</v>
      </c>
      <c r="O3273" s="1">
        <v>14.222222222221999</v>
      </c>
      <c r="P3273" s="1">
        <v>0.444444444444</v>
      </c>
      <c r="Q3273" s="1">
        <v>8.4444444444440006</v>
      </c>
      <c r="R3273" s="1">
        <v>35.825242718447001</v>
      </c>
      <c r="S3273" s="8">
        <v>19.720264275904999</v>
      </c>
    </row>
    <row r="3274" spans="4:19" x14ac:dyDescent="0.2">
      <c r="D3274" s="59"/>
      <c r="E3274" s="5" t="s">
        <v>116</v>
      </c>
      <c r="F3274" s="51" t="s">
        <v>623</v>
      </c>
      <c r="G3274" s="4">
        <v>467</v>
      </c>
      <c r="H3274" s="10">
        <v>0.21413276231299999</v>
      </c>
      <c r="I3274" s="1">
        <v>2.9978586723770002</v>
      </c>
      <c r="J3274" s="1">
        <v>12.847965738758001</v>
      </c>
      <c r="K3274" s="1">
        <v>18.629550321199002</v>
      </c>
      <c r="L3274" s="1">
        <v>19.271948608136999</v>
      </c>
      <c r="M3274" s="1">
        <v>13.704496788008999</v>
      </c>
      <c r="N3274" s="1">
        <v>7.922912205567</v>
      </c>
      <c r="O3274" s="1">
        <v>13.276231263383</v>
      </c>
      <c r="P3274" s="1">
        <v>0.428265524625</v>
      </c>
      <c r="Q3274" s="1">
        <v>10.706638115632</v>
      </c>
      <c r="R3274" s="1">
        <v>37.751798561150999</v>
      </c>
      <c r="S3274" s="8">
        <v>19.116517799196998</v>
      </c>
    </row>
    <row r="3275" spans="4:19" ht="26" x14ac:dyDescent="0.2">
      <c r="D3275" s="59"/>
      <c r="E3275" s="5" t="s">
        <v>117</v>
      </c>
      <c r="F3275" s="51" t="s">
        <v>623</v>
      </c>
      <c r="G3275" s="4">
        <v>732</v>
      </c>
      <c r="H3275" s="10">
        <v>0.54644808743200002</v>
      </c>
      <c r="I3275" s="1">
        <v>2.8688524590159998</v>
      </c>
      <c r="J3275" s="1">
        <v>25.68306010929</v>
      </c>
      <c r="K3275" s="1">
        <v>23.633879781421001</v>
      </c>
      <c r="L3275" s="1">
        <v>15.437158469945</v>
      </c>
      <c r="M3275" s="1">
        <v>9.1530054644809997</v>
      </c>
      <c r="N3275" s="1">
        <v>4.918032786885</v>
      </c>
      <c r="O3275" s="1">
        <v>7.9234972677600002</v>
      </c>
      <c r="P3275" s="1">
        <v>0.40983606557399999</v>
      </c>
      <c r="Q3275" s="1">
        <v>9.4262295081970002</v>
      </c>
      <c r="R3275" s="1">
        <v>30.871040723981999</v>
      </c>
      <c r="S3275" s="8">
        <v>17.710355240708999</v>
      </c>
    </row>
    <row r="3276" spans="4:19" ht="26" x14ac:dyDescent="0.2">
      <c r="D3276" s="59"/>
      <c r="E3276" s="5" t="s">
        <v>118</v>
      </c>
      <c r="F3276" s="51" t="s">
        <v>623</v>
      </c>
      <c r="G3276" s="4">
        <v>662</v>
      </c>
      <c r="H3276" s="10">
        <v>0.45317220543800002</v>
      </c>
      <c r="I3276" s="1">
        <v>3.4743202416919998</v>
      </c>
      <c r="J3276" s="1">
        <v>25.528700906344</v>
      </c>
      <c r="K3276" s="1">
        <v>22.205438066465</v>
      </c>
      <c r="L3276" s="1">
        <v>14.803625377644</v>
      </c>
      <c r="M3276" s="1">
        <v>9.8187311178249992</v>
      </c>
      <c r="N3276" s="1">
        <v>4.5317220543810004</v>
      </c>
      <c r="O3276" s="1">
        <v>8.9123867069490004</v>
      </c>
      <c r="P3276" s="1">
        <v>0.45317220543800002</v>
      </c>
      <c r="Q3276" s="1">
        <v>9.8187311178249992</v>
      </c>
      <c r="R3276" s="1">
        <v>31.277219430485999</v>
      </c>
      <c r="S3276" s="8">
        <v>18.306322035943001</v>
      </c>
    </row>
    <row r="3277" spans="4:19" ht="26" x14ac:dyDescent="0.2">
      <c r="D3277" s="59"/>
      <c r="E3277" s="5" t="s">
        <v>119</v>
      </c>
      <c r="F3277" s="51" t="s">
        <v>623</v>
      </c>
      <c r="G3277" s="4">
        <v>471</v>
      </c>
      <c r="H3277" s="10">
        <v>0.42462845010599998</v>
      </c>
      <c r="I3277" s="1">
        <v>4.4585987261150004</v>
      </c>
      <c r="J3277" s="1">
        <v>26.539278131635001</v>
      </c>
      <c r="K3277" s="1">
        <v>25.053078556262999</v>
      </c>
      <c r="L3277" s="1">
        <v>17.197452229299</v>
      </c>
      <c r="M3277" s="1">
        <v>7.8556263269639999</v>
      </c>
      <c r="N3277" s="1">
        <v>4.0339702760079996</v>
      </c>
      <c r="O3277" s="1">
        <v>5.5201698513800004</v>
      </c>
      <c r="P3277" s="1">
        <v>0.21231422505299999</v>
      </c>
      <c r="Q3277" s="1">
        <v>8.7048832271759995</v>
      </c>
      <c r="R3277" s="1">
        <v>28.877906976744001</v>
      </c>
      <c r="S3277" s="8">
        <v>16.21280682566</v>
      </c>
    </row>
    <row r="3278" spans="4:19" ht="26" x14ac:dyDescent="0.2">
      <c r="D3278" s="59"/>
      <c r="E3278" s="5" t="s">
        <v>120</v>
      </c>
      <c r="F3278" s="51" t="s">
        <v>623</v>
      </c>
      <c r="G3278" s="4">
        <v>165</v>
      </c>
      <c r="H3278" s="17" t="s">
        <v>160</v>
      </c>
      <c r="I3278" s="1">
        <v>2.4242424242420002</v>
      </c>
      <c r="J3278" s="1">
        <v>20.606060606061</v>
      </c>
      <c r="K3278" s="1">
        <v>24.242424242424001</v>
      </c>
      <c r="L3278" s="1">
        <v>15.757575757575999</v>
      </c>
      <c r="M3278" s="1">
        <v>9.6969696969699992</v>
      </c>
      <c r="N3278" s="1">
        <v>4.2424242424239997</v>
      </c>
      <c r="O3278" s="1">
        <v>9.6969696969699992</v>
      </c>
      <c r="P3278" s="1">
        <v>0.60606060606099998</v>
      </c>
      <c r="Q3278" s="1">
        <v>12.727272727273</v>
      </c>
      <c r="R3278" s="1">
        <v>32.743055555555998</v>
      </c>
      <c r="S3278" s="8">
        <v>18.324291847630999</v>
      </c>
    </row>
    <row r="3279" spans="4:19" x14ac:dyDescent="0.2">
      <c r="D3279" s="59"/>
      <c r="E3279" s="5" t="s">
        <v>121</v>
      </c>
      <c r="F3279" s="51" t="s">
        <v>623</v>
      </c>
      <c r="G3279" s="4">
        <v>553</v>
      </c>
      <c r="H3279" s="10">
        <v>0.361663652803</v>
      </c>
      <c r="I3279" s="1">
        <v>1.989150090416</v>
      </c>
      <c r="J3279" s="1">
        <v>20.433996383362999</v>
      </c>
      <c r="K3279" s="1">
        <v>21.518987341772</v>
      </c>
      <c r="L3279" s="1">
        <v>17.359855334538999</v>
      </c>
      <c r="M3279" s="1">
        <v>11.211573236890001</v>
      </c>
      <c r="N3279" s="1">
        <v>5.7866184448459999</v>
      </c>
      <c r="O3279" s="1">
        <v>10.126582278480999</v>
      </c>
      <c r="P3279" s="1">
        <v>0.361663652803</v>
      </c>
      <c r="Q3279" s="1">
        <v>10.849909584086999</v>
      </c>
      <c r="R3279" s="1">
        <v>33.930020283975999</v>
      </c>
      <c r="S3279" s="8">
        <v>18.432850871738999</v>
      </c>
    </row>
    <row r="3280" spans="4:19" x14ac:dyDescent="0.2">
      <c r="D3280" s="59"/>
      <c r="E3280" s="5" t="s">
        <v>122</v>
      </c>
      <c r="F3280" s="51" t="s">
        <v>623</v>
      </c>
      <c r="G3280" s="4">
        <v>471</v>
      </c>
      <c r="H3280" s="10">
        <v>0.63694267515900005</v>
      </c>
      <c r="I3280" s="1">
        <v>3.6093418259019998</v>
      </c>
      <c r="J3280" s="1">
        <v>22.080679405520002</v>
      </c>
      <c r="K3280" s="1">
        <v>22.929936305731999</v>
      </c>
      <c r="L3280" s="1">
        <v>15.923566878980999</v>
      </c>
      <c r="M3280" s="1">
        <v>8.9171974522290007</v>
      </c>
      <c r="N3280" s="1">
        <v>4.6709129511679999</v>
      </c>
      <c r="O3280" s="1">
        <v>9.5541401273889992</v>
      </c>
      <c r="P3280" s="1">
        <v>0.63694267515900005</v>
      </c>
      <c r="Q3280" s="1">
        <v>11.040339702760001</v>
      </c>
      <c r="R3280" s="1">
        <v>31.939140811455999</v>
      </c>
      <c r="S3280" s="8">
        <v>18.589991782552001</v>
      </c>
    </row>
    <row r="3281" spans="4:19" x14ac:dyDescent="0.2">
      <c r="D3281" s="59"/>
      <c r="E3281" s="5" t="s">
        <v>123</v>
      </c>
      <c r="F3281" s="51" t="s">
        <v>623</v>
      </c>
      <c r="G3281" s="4">
        <v>275</v>
      </c>
      <c r="H3281" s="10">
        <v>0.36363636363599999</v>
      </c>
      <c r="I3281" s="1">
        <v>2.181818181818</v>
      </c>
      <c r="J3281" s="1">
        <v>18.181818181817999</v>
      </c>
      <c r="K3281" s="1">
        <v>23.636363636363999</v>
      </c>
      <c r="L3281" s="1">
        <v>18.545454545455001</v>
      </c>
      <c r="M3281" s="1">
        <v>9.0909090909089993</v>
      </c>
      <c r="N3281" s="1">
        <v>8</v>
      </c>
      <c r="O3281" s="1">
        <v>11.272727272727</v>
      </c>
      <c r="P3281" s="1">
        <v>0.36363636363599999</v>
      </c>
      <c r="Q3281" s="1">
        <v>8.3636363636359992</v>
      </c>
      <c r="R3281" s="1">
        <v>34.880952380952003</v>
      </c>
      <c r="S3281" s="8">
        <v>18.746466181883001</v>
      </c>
    </row>
    <row r="3282" spans="4:19" x14ac:dyDescent="0.2">
      <c r="D3282" s="59"/>
      <c r="E3282" s="5" t="s">
        <v>124</v>
      </c>
      <c r="F3282" s="51" t="s">
        <v>623</v>
      </c>
      <c r="G3282" s="4">
        <v>647</v>
      </c>
      <c r="H3282" s="10">
        <v>0.46367851622900003</v>
      </c>
      <c r="I3282" s="1">
        <v>3.0911901081919999</v>
      </c>
      <c r="J3282" s="1">
        <v>21.792890262751001</v>
      </c>
      <c r="K3282" s="1">
        <v>23.493044822257001</v>
      </c>
      <c r="L3282" s="1">
        <v>16.383307573416001</v>
      </c>
      <c r="M3282" s="1">
        <v>9.5826893353940008</v>
      </c>
      <c r="N3282" s="1">
        <v>5.4095826893350001</v>
      </c>
      <c r="O3282" s="1">
        <v>8.5007727975270004</v>
      </c>
      <c r="P3282" s="1">
        <v>0.46367851622900003</v>
      </c>
      <c r="Q3282" s="1">
        <v>10.819165378671</v>
      </c>
      <c r="R3282" s="1">
        <v>32.036395147314003</v>
      </c>
      <c r="S3282" s="8">
        <v>17.972043089637999</v>
      </c>
    </row>
    <row r="3283" spans="4:19" x14ac:dyDescent="0.2">
      <c r="D3283" s="59"/>
      <c r="E3283" s="5" t="s">
        <v>125</v>
      </c>
      <c r="F3283" s="51" t="s">
        <v>623</v>
      </c>
      <c r="G3283" s="4">
        <v>249</v>
      </c>
      <c r="H3283" s="10">
        <v>0.40160642570299998</v>
      </c>
      <c r="I3283" s="1">
        <v>2.409638554217</v>
      </c>
      <c r="J3283" s="1">
        <v>22.489959839356999</v>
      </c>
      <c r="K3283" s="1">
        <v>21.285140562249001</v>
      </c>
      <c r="L3283" s="1">
        <v>17.269076305220999</v>
      </c>
      <c r="M3283" s="1">
        <v>9.638554216867</v>
      </c>
      <c r="N3283" s="1">
        <v>5.6224899598390001</v>
      </c>
      <c r="O3283" s="1">
        <v>8.8353413654619999</v>
      </c>
      <c r="P3283" s="2" t="s">
        <v>160</v>
      </c>
      <c r="Q3283" s="1">
        <v>12.048192771084</v>
      </c>
      <c r="R3283" s="1">
        <v>32.705479452055002</v>
      </c>
      <c r="S3283" s="8">
        <v>18.056772526065</v>
      </c>
    </row>
    <row r="3284" spans="4:19" x14ac:dyDescent="0.2">
      <c r="D3284" s="59"/>
      <c r="E3284" s="5" t="s">
        <v>126</v>
      </c>
      <c r="F3284" s="51" t="s">
        <v>623</v>
      </c>
      <c r="G3284" s="4">
        <v>279</v>
      </c>
      <c r="H3284" s="10">
        <v>0.71684587813599998</v>
      </c>
      <c r="I3284" s="1">
        <v>4.659498207885</v>
      </c>
      <c r="J3284" s="1">
        <v>29.032258064516</v>
      </c>
      <c r="K3284" s="1">
        <v>23.655913978495001</v>
      </c>
      <c r="L3284" s="1">
        <v>12.544802867384</v>
      </c>
      <c r="M3284" s="1">
        <v>7.5268817204299996</v>
      </c>
      <c r="N3284" s="1">
        <v>5.0179211469530003</v>
      </c>
      <c r="O3284" s="1">
        <v>5.3763440860219998</v>
      </c>
      <c r="P3284" s="1">
        <v>0.35842293906799999</v>
      </c>
      <c r="Q3284" s="1">
        <v>11.111111111111001</v>
      </c>
      <c r="R3284" s="1">
        <v>28.205645161290001</v>
      </c>
      <c r="S3284" s="8">
        <v>16.775972322204002</v>
      </c>
    </row>
    <row r="3285" spans="4:19" ht="26" x14ac:dyDescent="0.2">
      <c r="D3285" s="59"/>
      <c r="E3285" s="5" t="s">
        <v>127</v>
      </c>
      <c r="F3285" s="51" t="s">
        <v>623</v>
      </c>
      <c r="G3285" s="4">
        <v>195</v>
      </c>
      <c r="H3285" s="17" t="s">
        <v>160</v>
      </c>
      <c r="I3285" s="1">
        <v>4.1025641025640001</v>
      </c>
      <c r="J3285" s="1">
        <v>25.128205128205</v>
      </c>
      <c r="K3285" s="1">
        <v>23.589743589744</v>
      </c>
      <c r="L3285" s="1">
        <v>15.384615384615</v>
      </c>
      <c r="M3285" s="1">
        <v>9.2307692307690008</v>
      </c>
      <c r="N3285" s="1">
        <v>3.5897435897440002</v>
      </c>
      <c r="O3285" s="1">
        <v>7.1794871794870003</v>
      </c>
      <c r="P3285" s="1">
        <v>1.025641025641</v>
      </c>
      <c r="Q3285" s="1">
        <v>10.769230769230999</v>
      </c>
      <c r="R3285" s="1">
        <v>29.913793103448</v>
      </c>
      <c r="S3285" s="8">
        <v>17.418050383749001</v>
      </c>
    </row>
    <row r="3286" spans="4:19" x14ac:dyDescent="0.2">
      <c r="D3286" s="59"/>
      <c r="E3286" s="5" t="s">
        <v>36</v>
      </c>
      <c r="F3286" s="51" t="s">
        <v>624</v>
      </c>
      <c r="G3286" s="4">
        <v>24</v>
      </c>
      <c r="H3286" s="17" t="s">
        <v>160</v>
      </c>
      <c r="I3286" s="1">
        <v>8.333333333333</v>
      </c>
      <c r="J3286" s="1">
        <v>33.333333333333002</v>
      </c>
      <c r="K3286" s="1">
        <v>29.166666666666998</v>
      </c>
      <c r="L3286" s="1">
        <v>25</v>
      </c>
      <c r="M3286" s="2" t="s">
        <v>160</v>
      </c>
      <c r="N3286" s="1">
        <v>4.166666666667</v>
      </c>
      <c r="O3286" s="2" t="s">
        <v>160</v>
      </c>
      <c r="P3286" s="2" t="s">
        <v>160</v>
      </c>
      <c r="Q3286" s="2" t="s">
        <v>160</v>
      </c>
      <c r="R3286" s="1">
        <v>23.958333333333002</v>
      </c>
      <c r="S3286" s="8">
        <v>11.202597395506</v>
      </c>
    </row>
    <row r="3287" spans="4:19" x14ac:dyDescent="0.2">
      <c r="D3287" s="59"/>
      <c r="E3287" s="5" t="s">
        <v>128</v>
      </c>
      <c r="F3287" s="51" t="s">
        <v>624</v>
      </c>
      <c r="G3287" s="4">
        <v>14</v>
      </c>
      <c r="H3287" s="17" t="s">
        <v>160</v>
      </c>
      <c r="I3287" s="1">
        <v>7.1428571428570002</v>
      </c>
      <c r="J3287" s="1">
        <v>42.857142857143003</v>
      </c>
      <c r="K3287" s="1">
        <v>35.714285714286</v>
      </c>
      <c r="L3287" s="2" t="s">
        <v>160</v>
      </c>
      <c r="M3287" s="1">
        <v>7.1428571428570002</v>
      </c>
      <c r="N3287" s="2" t="s">
        <v>160</v>
      </c>
      <c r="O3287" s="2" t="s">
        <v>160</v>
      </c>
      <c r="P3287" s="2" t="s">
        <v>160</v>
      </c>
      <c r="Q3287" s="1">
        <v>7.1428571428570002</v>
      </c>
      <c r="R3287" s="1">
        <v>20.576923076922998</v>
      </c>
      <c r="S3287" s="8">
        <v>9.3627056137770008</v>
      </c>
    </row>
    <row r="3288" spans="4:19" x14ac:dyDescent="0.2">
      <c r="D3288" s="59"/>
      <c r="E3288" s="5" t="s">
        <v>23</v>
      </c>
      <c r="F3288" s="51" t="s">
        <v>624</v>
      </c>
      <c r="G3288" s="4">
        <v>4</v>
      </c>
      <c r="H3288" s="17" t="s">
        <v>160</v>
      </c>
      <c r="I3288" s="1">
        <v>25</v>
      </c>
      <c r="J3288" s="1">
        <v>25</v>
      </c>
      <c r="K3288" s="1">
        <v>25</v>
      </c>
      <c r="L3288" s="2" t="s">
        <v>160</v>
      </c>
      <c r="M3288" s="2" t="s">
        <v>160</v>
      </c>
      <c r="N3288" s="2" t="s">
        <v>160</v>
      </c>
      <c r="O3288" s="2" t="s">
        <v>160</v>
      </c>
      <c r="P3288" s="2" t="s">
        <v>160</v>
      </c>
      <c r="Q3288" s="1">
        <v>25</v>
      </c>
      <c r="R3288" s="1">
        <v>15.833333333333</v>
      </c>
      <c r="S3288" s="8">
        <v>8.7797114607110007</v>
      </c>
    </row>
    <row r="3289" spans="4:19" x14ac:dyDescent="0.2">
      <c r="D3289" s="58" t="s">
        <v>129</v>
      </c>
      <c r="E3289" s="7" t="s">
        <v>130</v>
      </c>
      <c r="F3289" s="50" t="s">
        <v>623</v>
      </c>
      <c r="G3289" s="6">
        <v>544</v>
      </c>
      <c r="H3289" s="14">
        <v>0.36764705882400001</v>
      </c>
      <c r="I3289" s="3">
        <v>2.7573529411759998</v>
      </c>
      <c r="J3289" s="3">
        <v>18.933823529411999</v>
      </c>
      <c r="K3289" s="3">
        <v>23.161764705882</v>
      </c>
      <c r="L3289" s="3">
        <v>16.911764705882</v>
      </c>
      <c r="M3289" s="3">
        <v>11.397058823528999</v>
      </c>
      <c r="N3289" s="3">
        <v>5.8823529411760003</v>
      </c>
      <c r="O3289" s="3">
        <v>10.110294117646999</v>
      </c>
      <c r="P3289" s="3">
        <v>0.36764705882400001</v>
      </c>
      <c r="Q3289" s="3">
        <v>10.110294117646999</v>
      </c>
      <c r="R3289" s="3">
        <v>33.885480572596997</v>
      </c>
      <c r="S3289" s="13">
        <v>18.412541771628</v>
      </c>
    </row>
    <row r="3290" spans="4:19" x14ac:dyDescent="0.2">
      <c r="D3290" s="59"/>
      <c r="E3290" s="5" t="s">
        <v>131</v>
      </c>
      <c r="F3290" s="51" t="s">
        <v>623</v>
      </c>
      <c r="G3290" s="4">
        <v>411</v>
      </c>
      <c r="H3290" s="10">
        <v>0.24330900243299999</v>
      </c>
      <c r="I3290" s="1">
        <v>5.3527980535279998</v>
      </c>
      <c r="J3290" s="1">
        <v>34.306569343066002</v>
      </c>
      <c r="K3290" s="1">
        <v>23.844282238443</v>
      </c>
      <c r="L3290" s="1">
        <v>15.571776155718</v>
      </c>
      <c r="M3290" s="1">
        <v>5.1094890510950002</v>
      </c>
      <c r="N3290" s="1">
        <v>3.4063260340629999</v>
      </c>
      <c r="O3290" s="1">
        <v>3.1630170316299999</v>
      </c>
      <c r="P3290" s="1">
        <v>0.48661800486599999</v>
      </c>
      <c r="Q3290" s="1">
        <v>8.5158150851579997</v>
      </c>
      <c r="R3290" s="1">
        <v>25.611702127659999</v>
      </c>
      <c r="S3290" s="8">
        <v>14.531281981586</v>
      </c>
    </row>
    <row r="3291" spans="4:19" x14ac:dyDescent="0.2">
      <c r="D3291" s="59"/>
      <c r="E3291" s="5" t="s">
        <v>132</v>
      </c>
      <c r="F3291" s="51" t="s">
        <v>623</v>
      </c>
      <c r="G3291" s="4">
        <v>65</v>
      </c>
      <c r="H3291" s="10">
        <v>1.538461538462</v>
      </c>
      <c r="I3291" s="1">
        <v>7.6923076923079998</v>
      </c>
      <c r="J3291" s="1">
        <v>38.461538461537998</v>
      </c>
      <c r="K3291" s="1">
        <v>21.538461538461998</v>
      </c>
      <c r="L3291" s="1">
        <v>12.307692307691999</v>
      </c>
      <c r="M3291" s="1">
        <v>9.2307692307690008</v>
      </c>
      <c r="N3291" s="2" t="s">
        <v>160</v>
      </c>
      <c r="O3291" s="2" t="s">
        <v>160</v>
      </c>
      <c r="P3291" s="2" t="s">
        <v>160</v>
      </c>
      <c r="Q3291" s="1">
        <v>9.2307692307690008</v>
      </c>
      <c r="R3291" s="1">
        <v>22.288135593220002</v>
      </c>
      <c r="S3291" s="8">
        <v>11.221593788483</v>
      </c>
    </row>
    <row r="3292" spans="4:19" x14ac:dyDescent="0.2">
      <c r="D3292" s="59"/>
      <c r="E3292" s="5" t="s">
        <v>133</v>
      </c>
      <c r="F3292" s="51" t="s">
        <v>624</v>
      </c>
      <c r="G3292" s="4">
        <v>21</v>
      </c>
      <c r="H3292" s="17" t="s">
        <v>160</v>
      </c>
      <c r="I3292" s="1">
        <v>14.285714285714</v>
      </c>
      <c r="J3292" s="1">
        <v>28.571428571428999</v>
      </c>
      <c r="K3292" s="1">
        <v>28.571428571428999</v>
      </c>
      <c r="L3292" s="1">
        <v>14.285714285714</v>
      </c>
      <c r="M3292" s="1">
        <v>4.7619047619049999</v>
      </c>
      <c r="N3292" s="2" t="s">
        <v>160</v>
      </c>
      <c r="O3292" s="2" t="s">
        <v>160</v>
      </c>
      <c r="P3292" s="2" t="s">
        <v>160</v>
      </c>
      <c r="Q3292" s="1">
        <v>9.5238095238099998</v>
      </c>
      <c r="R3292" s="1">
        <v>21.710526315789</v>
      </c>
      <c r="S3292" s="8">
        <v>10.575542788110999</v>
      </c>
    </row>
    <row r="3293" spans="4:19" x14ac:dyDescent="0.2">
      <c r="D3293" s="59"/>
      <c r="E3293" s="5" t="s">
        <v>23</v>
      </c>
      <c r="F3293" s="51" t="s">
        <v>624</v>
      </c>
      <c r="G3293" s="4">
        <v>2</v>
      </c>
      <c r="H3293" s="17" t="s">
        <v>160</v>
      </c>
      <c r="I3293" s="2" t="s">
        <v>160</v>
      </c>
      <c r="J3293" s="2" t="s">
        <v>160</v>
      </c>
      <c r="K3293" s="1">
        <v>50</v>
      </c>
      <c r="L3293" s="2" t="s">
        <v>160</v>
      </c>
      <c r="M3293" s="2" t="s">
        <v>160</v>
      </c>
      <c r="N3293" s="2" t="s">
        <v>160</v>
      </c>
      <c r="O3293" s="2" t="s">
        <v>160</v>
      </c>
      <c r="P3293" s="2" t="s">
        <v>160</v>
      </c>
      <c r="Q3293" s="1">
        <v>50</v>
      </c>
      <c r="R3293" s="1">
        <v>25</v>
      </c>
      <c r="S3293" s="8">
        <v>0</v>
      </c>
    </row>
    <row r="3294" spans="4:19" x14ac:dyDescent="0.2">
      <c r="D3294" s="59"/>
      <c r="E3294" s="5" t="s">
        <v>134</v>
      </c>
      <c r="F3294" s="51" t="s">
        <v>623</v>
      </c>
      <c r="G3294" s="4">
        <v>955</v>
      </c>
      <c r="H3294" s="10">
        <v>0.31413612565400001</v>
      </c>
      <c r="I3294" s="1">
        <v>3.8743455497379999</v>
      </c>
      <c r="J3294" s="1">
        <v>25.549738219895001</v>
      </c>
      <c r="K3294" s="1">
        <v>23.455497382198999</v>
      </c>
      <c r="L3294" s="1">
        <v>16.335078534030998</v>
      </c>
      <c r="M3294" s="1">
        <v>8.6910994764399998</v>
      </c>
      <c r="N3294" s="1">
        <v>4.8167539267019999</v>
      </c>
      <c r="O3294" s="1">
        <v>7.1204188481679997</v>
      </c>
      <c r="P3294" s="1">
        <v>0.418848167539</v>
      </c>
      <c r="Q3294" s="1">
        <v>9.4240837696340005</v>
      </c>
      <c r="R3294" s="1">
        <v>30.289017341040001</v>
      </c>
      <c r="S3294" s="8">
        <v>17.319764509586001</v>
      </c>
    </row>
    <row r="3295" spans="4:19" x14ac:dyDescent="0.2">
      <c r="D3295" s="59"/>
      <c r="E3295" s="5" t="s">
        <v>135</v>
      </c>
      <c r="F3295" s="51" t="s">
        <v>623</v>
      </c>
      <c r="G3295" s="4">
        <v>86</v>
      </c>
      <c r="H3295" s="10">
        <v>1.1627906976739999</v>
      </c>
      <c r="I3295" s="1">
        <v>9.3023255813949994</v>
      </c>
      <c r="J3295" s="1">
        <v>36.046511627907002</v>
      </c>
      <c r="K3295" s="1">
        <v>23.255813953488001</v>
      </c>
      <c r="L3295" s="1">
        <v>12.790697674419</v>
      </c>
      <c r="M3295" s="1">
        <v>8.1395348837209998</v>
      </c>
      <c r="N3295" s="2" t="s">
        <v>160</v>
      </c>
      <c r="O3295" s="2" t="s">
        <v>160</v>
      </c>
      <c r="P3295" s="2" t="s">
        <v>160</v>
      </c>
      <c r="Q3295" s="1">
        <v>9.3023255813949994</v>
      </c>
      <c r="R3295" s="1">
        <v>22.147435897436001</v>
      </c>
      <c r="S3295" s="8">
        <v>11.002688270788999</v>
      </c>
    </row>
    <row r="3296" spans="4:19" x14ac:dyDescent="0.2">
      <c r="D3296" s="58" t="s">
        <v>136</v>
      </c>
      <c r="E3296" s="7" t="s">
        <v>137</v>
      </c>
      <c r="F3296" s="50" t="s">
        <v>623</v>
      </c>
      <c r="G3296" s="6">
        <v>421</v>
      </c>
      <c r="H3296" s="14">
        <v>0.23752969121100001</v>
      </c>
      <c r="I3296" s="3">
        <v>6.1757719714960002</v>
      </c>
      <c r="J3296" s="3">
        <v>33.254156769596001</v>
      </c>
      <c r="K3296" s="3">
        <v>23.752969121140001</v>
      </c>
      <c r="L3296" s="3">
        <v>16.152019002374999</v>
      </c>
      <c r="M3296" s="3">
        <v>7.1258907363419999</v>
      </c>
      <c r="N3296" s="3">
        <v>2.8503562945369998</v>
      </c>
      <c r="O3296" s="3">
        <v>2.8503562945369998</v>
      </c>
      <c r="P3296" s="3">
        <v>0.23752969121100001</v>
      </c>
      <c r="Q3296" s="3">
        <v>7.3634204275529997</v>
      </c>
      <c r="R3296" s="3">
        <v>25.788461538461998</v>
      </c>
      <c r="S3296" s="13">
        <v>14.298174158243</v>
      </c>
    </row>
    <row r="3297" spans="4:19" x14ac:dyDescent="0.2">
      <c r="D3297" s="59"/>
      <c r="E3297" s="5" t="s">
        <v>138</v>
      </c>
      <c r="F3297" s="51" t="s">
        <v>623</v>
      </c>
      <c r="G3297" s="4">
        <v>362</v>
      </c>
      <c r="H3297" s="10">
        <v>0.55248618784500003</v>
      </c>
      <c r="I3297" s="1">
        <v>2.7624309392269999</v>
      </c>
      <c r="J3297" s="1">
        <v>20.994475138121999</v>
      </c>
      <c r="K3297" s="1">
        <v>27.071823204419999</v>
      </c>
      <c r="L3297" s="1">
        <v>15.193370165746</v>
      </c>
      <c r="M3297" s="1">
        <v>8.8397790055249992</v>
      </c>
      <c r="N3297" s="1">
        <v>5.8011049723759998</v>
      </c>
      <c r="O3297" s="1">
        <v>7.4585635359119999</v>
      </c>
      <c r="P3297" s="2" t="s">
        <v>160</v>
      </c>
      <c r="Q3297" s="1">
        <v>11.325966850828999</v>
      </c>
      <c r="R3297" s="1">
        <v>31.612149532709999</v>
      </c>
      <c r="S3297" s="8">
        <v>17.298795353364</v>
      </c>
    </row>
    <row r="3298" spans="4:19" x14ac:dyDescent="0.2">
      <c r="D3298" s="59"/>
      <c r="E3298" s="5" t="s">
        <v>139</v>
      </c>
      <c r="F3298" s="51" t="s">
        <v>623</v>
      </c>
      <c r="G3298" s="4">
        <v>175</v>
      </c>
      <c r="H3298" s="10">
        <v>0.57142857142900005</v>
      </c>
      <c r="I3298" s="1">
        <v>1.714285714286</v>
      </c>
      <c r="J3298" s="1">
        <v>20</v>
      </c>
      <c r="K3298" s="1">
        <v>16.571428571428999</v>
      </c>
      <c r="L3298" s="1">
        <v>20</v>
      </c>
      <c r="M3298" s="1">
        <v>12</v>
      </c>
      <c r="N3298" s="1">
        <v>5.1428571428570002</v>
      </c>
      <c r="O3298" s="1">
        <v>13.714285714286</v>
      </c>
      <c r="P3298" s="1">
        <v>1.714285714286</v>
      </c>
      <c r="Q3298" s="1">
        <v>8.5714285714289993</v>
      </c>
      <c r="R3298" s="1">
        <v>35.5</v>
      </c>
      <c r="S3298" s="8">
        <v>19.954350418615999</v>
      </c>
    </row>
    <row r="3299" spans="4:19" x14ac:dyDescent="0.2">
      <c r="D3299" s="59"/>
      <c r="E3299" s="5" t="s">
        <v>128</v>
      </c>
      <c r="F3299" s="51" t="s">
        <v>623</v>
      </c>
      <c r="G3299" s="4">
        <v>60</v>
      </c>
      <c r="H3299" s="17" t="s">
        <v>160</v>
      </c>
      <c r="I3299" s="1">
        <v>8.333333333333</v>
      </c>
      <c r="J3299" s="1">
        <v>30</v>
      </c>
      <c r="K3299" s="1">
        <v>21.666666666666998</v>
      </c>
      <c r="L3299" s="1">
        <v>10</v>
      </c>
      <c r="M3299" s="1">
        <v>8.333333333333</v>
      </c>
      <c r="N3299" s="1">
        <v>3.333333333333</v>
      </c>
      <c r="O3299" s="1">
        <v>6.666666666667</v>
      </c>
      <c r="P3299" s="2" t="s">
        <v>160</v>
      </c>
      <c r="Q3299" s="1">
        <v>11.666666666667</v>
      </c>
      <c r="R3299" s="1">
        <v>27.688679245283002</v>
      </c>
      <c r="S3299" s="8">
        <v>17.744507930163</v>
      </c>
    </row>
    <row r="3300" spans="4:19" x14ac:dyDescent="0.2">
      <c r="D3300" s="59"/>
      <c r="E3300" s="5" t="s">
        <v>23</v>
      </c>
      <c r="F3300" s="51" t="s">
        <v>624</v>
      </c>
      <c r="G3300" s="4">
        <v>25</v>
      </c>
      <c r="H3300" s="17" t="s">
        <v>160</v>
      </c>
      <c r="I3300" s="1">
        <v>4</v>
      </c>
      <c r="J3300" s="1">
        <v>24</v>
      </c>
      <c r="K3300" s="1">
        <v>20</v>
      </c>
      <c r="L3300" s="1">
        <v>12</v>
      </c>
      <c r="M3300" s="1">
        <v>8</v>
      </c>
      <c r="N3300" s="1">
        <v>8</v>
      </c>
      <c r="O3300" s="1">
        <v>4</v>
      </c>
      <c r="P3300" s="2" t="s">
        <v>160</v>
      </c>
      <c r="Q3300" s="1">
        <v>20</v>
      </c>
      <c r="R3300" s="1">
        <v>30</v>
      </c>
      <c r="S3300" s="8">
        <v>17.110323138232999</v>
      </c>
    </row>
    <row r="3301" spans="4:19" ht="26" x14ac:dyDescent="0.2">
      <c r="D3301" s="58" t="s">
        <v>140</v>
      </c>
      <c r="E3301" s="7" t="s">
        <v>141</v>
      </c>
      <c r="F3301" s="50" t="s">
        <v>624</v>
      </c>
      <c r="G3301" s="6">
        <v>12</v>
      </c>
      <c r="H3301" s="32" t="s">
        <v>160</v>
      </c>
      <c r="I3301" s="3">
        <v>16.666666666666998</v>
      </c>
      <c r="J3301" s="3">
        <v>33.333333333333002</v>
      </c>
      <c r="K3301" s="3">
        <v>8.333333333333</v>
      </c>
      <c r="L3301" s="3">
        <v>8.333333333333</v>
      </c>
      <c r="M3301" s="3">
        <v>8.333333333333</v>
      </c>
      <c r="N3301" s="3">
        <v>8.333333333333</v>
      </c>
      <c r="O3301" s="3">
        <v>8.333333333333</v>
      </c>
      <c r="P3301" s="9" t="s">
        <v>160</v>
      </c>
      <c r="Q3301" s="3">
        <v>8.333333333333</v>
      </c>
      <c r="R3301" s="3">
        <v>27.954545454544999</v>
      </c>
      <c r="S3301" s="13">
        <v>21.383936196892002</v>
      </c>
    </row>
    <row r="3302" spans="4:19" ht="26" x14ac:dyDescent="0.2">
      <c r="D3302" s="59"/>
      <c r="E3302" s="5" t="s">
        <v>142</v>
      </c>
      <c r="F3302" s="51" t="s">
        <v>623</v>
      </c>
      <c r="G3302" s="4">
        <v>87</v>
      </c>
      <c r="H3302" s="17" t="s">
        <v>160</v>
      </c>
      <c r="I3302" s="1">
        <v>3.4482758620689999</v>
      </c>
      <c r="J3302" s="1">
        <v>24.137931034483</v>
      </c>
      <c r="K3302" s="1">
        <v>22.988505747125998</v>
      </c>
      <c r="L3302" s="1">
        <v>12.64367816092</v>
      </c>
      <c r="M3302" s="1">
        <v>4.5977011494250002</v>
      </c>
      <c r="N3302" s="1">
        <v>14.942528735631999</v>
      </c>
      <c r="O3302" s="1">
        <v>9.1954022988510005</v>
      </c>
      <c r="P3302" s="2" t="s">
        <v>160</v>
      </c>
      <c r="Q3302" s="1">
        <v>8.0459770114939992</v>
      </c>
      <c r="R3302" s="1">
        <v>33.71875</v>
      </c>
      <c r="S3302" s="8">
        <v>19.287111809755999</v>
      </c>
    </row>
    <row r="3303" spans="4:19" ht="26" x14ac:dyDescent="0.2">
      <c r="D3303" s="59"/>
      <c r="E3303" s="5" t="s">
        <v>143</v>
      </c>
      <c r="F3303" s="51" t="s">
        <v>623</v>
      </c>
      <c r="G3303" s="4">
        <v>67</v>
      </c>
      <c r="H3303" s="17" t="s">
        <v>160</v>
      </c>
      <c r="I3303" s="1">
        <v>2.985074626866</v>
      </c>
      <c r="J3303" s="1">
        <v>25.373134328357999</v>
      </c>
      <c r="K3303" s="1">
        <v>28.358208955224001</v>
      </c>
      <c r="L3303" s="1">
        <v>16.417910447760999</v>
      </c>
      <c r="M3303" s="1">
        <v>1.492537313433</v>
      </c>
      <c r="N3303" s="1">
        <v>4.477611940299</v>
      </c>
      <c r="O3303" s="1">
        <v>8.9552238805969999</v>
      </c>
      <c r="P3303" s="2" t="s">
        <v>160</v>
      </c>
      <c r="Q3303" s="1">
        <v>11.940298507463</v>
      </c>
      <c r="R3303" s="1">
        <v>30.084745762712</v>
      </c>
      <c r="S3303" s="8">
        <v>17.871464574985001</v>
      </c>
    </row>
    <row r="3304" spans="4:19" ht="26" x14ac:dyDescent="0.2">
      <c r="D3304" s="59"/>
      <c r="E3304" s="5" t="s">
        <v>144</v>
      </c>
      <c r="F3304" s="51" t="s">
        <v>623</v>
      </c>
      <c r="G3304" s="4">
        <v>78</v>
      </c>
      <c r="H3304" s="17" t="s">
        <v>160</v>
      </c>
      <c r="I3304" s="2" t="s">
        <v>160</v>
      </c>
      <c r="J3304" s="1">
        <v>21.794871794872002</v>
      </c>
      <c r="K3304" s="1">
        <v>23.076923076922998</v>
      </c>
      <c r="L3304" s="1">
        <v>12.820512820513001</v>
      </c>
      <c r="M3304" s="1">
        <v>8.9743589743589993</v>
      </c>
      <c r="N3304" s="1">
        <v>7.6923076923079998</v>
      </c>
      <c r="O3304" s="1">
        <v>17.948717948717999</v>
      </c>
      <c r="P3304" s="2" t="s">
        <v>160</v>
      </c>
      <c r="Q3304" s="1">
        <v>7.6923076923079998</v>
      </c>
      <c r="R3304" s="1">
        <v>37.708333333333002</v>
      </c>
      <c r="S3304" s="8">
        <v>20.847999532498001</v>
      </c>
    </row>
    <row r="3305" spans="4:19" ht="26" x14ac:dyDescent="0.2">
      <c r="D3305" s="59"/>
      <c r="E3305" s="5" t="s">
        <v>145</v>
      </c>
      <c r="F3305" s="51" t="s">
        <v>623</v>
      </c>
      <c r="G3305" s="4">
        <v>735</v>
      </c>
      <c r="H3305" s="10">
        <v>0.54421768707499996</v>
      </c>
      <c r="I3305" s="1">
        <v>4.0816326530609999</v>
      </c>
      <c r="J3305" s="1">
        <v>24.761904761905001</v>
      </c>
      <c r="K3305" s="1">
        <v>24.625850340136001</v>
      </c>
      <c r="L3305" s="1">
        <v>16.054421768707002</v>
      </c>
      <c r="M3305" s="1">
        <v>8.7074829931970008</v>
      </c>
      <c r="N3305" s="1">
        <v>3.9455782312930001</v>
      </c>
      <c r="O3305" s="1">
        <v>7.6190476190479997</v>
      </c>
      <c r="P3305" s="1">
        <v>0.54421768707499996</v>
      </c>
      <c r="Q3305" s="1">
        <v>9.1156462585030003</v>
      </c>
      <c r="R3305" s="1">
        <v>30.172155688623</v>
      </c>
      <c r="S3305" s="8">
        <v>17.483884294936001</v>
      </c>
    </row>
    <row r="3306" spans="4:19" ht="26" x14ac:dyDescent="0.2">
      <c r="D3306" s="59"/>
      <c r="E3306" s="5" t="s">
        <v>146</v>
      </c>
      <c r="F3306" s="51" t="s">
        <v>623</v>
      </c>
      <c r="G3306" s="4">
        <v>751</v>
      </c>
      <c r="H3306" s="10">
        <v>0.53262316910800001</v>
      </c>
      <c r="I3306" s="1">
        <v>3.8615179760320002</v>
      </c>
      <c r="J3306" s="1">
        <v>27.030625832224001</v>
      </c>
      <c r="K3306" s="1">
        <v>23.568575233023001</v>
      </c>
      <c r="L3306" s="1">
        <v>14.380825565912</v>
      </c>
      <c r="M3306" s="1">
        <v>8.6551264980029998</v>
      </c>
      <c r="N3306" s="1">
        <v>4.5272969374169998</v>
      </c>
      <c r="O3306" s="1">
        <v>7.4567243675099997</v>
      </c>
      <c r="P3306" s="1">
        <v>0.53262316910800001</v>
      </c>
      <c r="Q3306" s="1">
        <v>9.4540612516639992</v>
      </c>
      <c r="R3306" s="1">
        <v>29.900735294118</v>
      </c>
      <c r="S3306" s="8">
        <v>17.633335916412001</v>
      </c>
    </row>
    <row r="3307" spans="4:19" ht="26" x14ac:dyDescent="0.2">
      <c r="D3307" s="59"/>
      <c r="E3307" s="5" t="s">
        <v>147</v>
      </c>
      <c r="F3307" s="51" t="s">
        <v>623</v>
      </c>
      <c r="G3307" s="4">
        <v>587</v>
      </c>
      <c r="H3307" s="10">
        <v>0.51107325383299995</v>
      </c>
      <c r="I3307" s="1">
        <v>4.0885860306639996</v>
      </c>
      <c r="J3307" s="1">
        <v>26.916524701874</v>
      </c>
      <c r="K3307" s="1">
        <v>23.850085178876</v>
      </c>
      <c r="L3307" s="1">
        <v>14.139693356047999</v>
      </c>
      <c r="M3307" s="1">
        <v>8.0068143100510003</v>
      </c>
      <c r="N3307" s="1">
        <v>5.4514480408860004</v>
      </c>
      <c r="O3307" s="1">
        <v>8.0068143100510003</v>
      </c>
      <c r="P3307" s="1">
        <v>0.34071550255499999</v>
      </c>
      <c r="Q3307" s="1">
        <v>8.6882453151619998</v>
      </c>
      <c r="R3307" s="1">
        <v>30.307835820895999</v>
      </c>
      <c r="S3307" s="8">
        <v>17.969949323024</v>
      </c>
    </row>
    <row r="3308" spans="4:19" x14ac:dyDescent="0.2">
      <c r="D3308" s="59"/>
      <c r="E3308" s="5" t="s">
        <v>148</v>
      </c>
      <c r="F3308" s="51" t="s">
        <v>623</v>
      </c>
      <c r="G3308" s="4">
        <v>187</v>
      </c>
      <c r="H3308" s="10">
        <v>0.53475935828900001</v>
      </c>
      <c r="I3308" s="1">
        <v>3.208556149733</v>
      </c>
      <c r="J3308" s="1">
        <v>14.438502673797</v>
      </c>
      <c r="K3308" s="1">
        <v>20.855614973262</v>
      </c>
      <c r="L3308" s="1">
        <v>21.390374331551001</v>
      </c>
      <c r="M3308" s="1">
        <v>9.6256684491980007</v>
      </c>
      <c r="N3308" s="1">
        <v>5.3475935828879999</v>
      </c>
      <c r="O3308" s="1">
        <v>10.160427807487</v>
      </c>
      <c r="P3308" s="1">
        <v>1.069518716578</v>
      </c>
      <c r="Q3308" s="1">
        <v>13.368983957218999</v>
      </c>
      <c r="R3308" s="1">
        <v>34.351851851851997</v>
      </c>
      <c r="S3308" s="8">
        <v>18.515470188491001</v>
      </c>
    </row>
    <row r="3309" spans="4:19" ht="26" x14ac:dyDescent="0.2">
      <c r="D3309" s="59"/>
      <c r="E3309" s="5" t="s">
        <v>149</v>
      </c>
      <c r="F3309" s="51" t="s">
        <v>623</v>
      </c>
      <c r="G3309" s="4">
        <v>75</v>
      </c>
      <c r="H3309" s="17" t="s">
        <v>160</v>
      </c>
      <c r="I3309" s="1">
        <v>5.333333333333</v>
      </c>
      <c r="J3309" s="1">
        <v>33.333333333333002</v>
      </c>
      <c r="K3309" s="1">
        <v>24</v>
      </c>
      <c r="L3309" s="1">
        <v>14.666666666667</v>
      </c>
      <c r="M3309" s="1">
        <v>4</v>
      </c>
      <c r="N3309" s="1">
        <v>2.666666666667</v>
      </c>
      <c r="O3309" s="1">
        <v>5.333333333333</v>
      </c>
      <c r="P3309" s="2" t="s">
        <v>160</v>
      </c>
      <c r="Q3309" s="1">
        <v>10.666666666667</v>
      </c>
      <c r="R3309" s="1">
        <v>26.492537313433001</v>
      </c>
      <c r="S3309" s="8">
        <v>15.907281670076999</v>
      </c>
    </row>
    <row r="3310" spans="4:19" ht="26" x14ac:dyDescent="0.2">
      <c r="D3310" s="59"/>
      <c r="E3310" s="5" t="s">
        <v>150</v>
      </c>
      <c r="F3310" s="51" t="s">
        <v>623</v>
      </c>
      <c r="G3310" s="4">
        <v>66</v>
      </c>
      <c r="H3310" s="17" t="s">
        <v>160</v>
      </c>
      <c r="I3310" s="1">
        <v>9.0909090909089993</v>
      </c>
      <c r="J3310" s="1">
        <v>28.787878787878999</v>
      </c>
      <c r="K3310" s="1">
        <v>28.787878787878999</v>
      </c>
      <c r="L3310" s="1">
        <v>19.696969696970001</v>
      </c>
      <c r="M3310" s="1">
        <v>4.5454545454549997</v>
      </c>
      <c r="N3310" s="2" t="s">
        <v>160</v>
      </c>
      <c r="O3310" s="1">
        <v>3.0303030303030001</v>
      </c>
      <c r="P3310" s="2" t="s">
        <v>160</v>
      </c>
      <c r="Q3310" s="1">
        <v>6.0606060606060002</v>
      </c>
      <c r="R3310" s="1">
        <v>24.838709677419001</v>
      </c>
      <c r="S3310" s="8">
        <v>13.274150336659</v>
      </c>
    </row>
    <row r="3311" spans="4:19" ht="26" x14ac:dyDescent="0.2">
      <c r="D3311" s="59"/>
      <c r="E3311" s="5" t="s">
        <v>151</v>
      </c>
      <c r="F3311" s="51" t="s">
        <v>624</v>
      </c>
      <c r="G3311" s="4">
        <v>12</v>
      </c>
      <c r="H3311" s="17" t="s">
        <v>160</v>
      </c>
      <c r="I3311" s="1">
        <v>25</v>
      </c>
      <c r="J3311" s="1">
        <v>41.666666666666998</v>
      </c>
      <c r="K3311" s="1">
        <v>16.666666666666998</v>
      </c>
      <c r="L3311" s="1">
        <v>8.333333333333</v>
      </c>
      <c r="M3311" s="2" t="s">
        <v>160</v>
      </c>
      <c r="N3311" s="2" t="s">
        <v>160</v>
      </c>
      <c r="O3311" s="2" t="s">
        <v>160</v>
      </c>
      <c r="P3311" s="2" t="s">
        <v>160</v>
      </c>
      <c r="Q3311" s="1">
        <v>8.333333333333</v>
      </c>
      <c r="R3311" s="1">
        <v>16.590909090909001</v>
      </c>
      <c r="S3311" s="8">
        <v>8.6076076287729997</v>
      </c>
    </row>
    <row r="3312" spans="4:19" ht="26" x14ac:dyDescent="0.2">
      <c r="D3312" s="59"/>
      <c r="E3312" s="5" t="s">
        <v>152</v>
      </c>
      <c r="F3312" s="51" t="s">
        <v>623</v>
      </c>
      <c r="G3312" s="4">
        <v>443</v>
      </c>
      <c r="H3312" s="10">
        <v>0.67720090293500002</v>
      </c>
      <c r="I3312" s="1">
        <v>3.386004514673</v>
      </c>
      <c r="J3312" s="1">
        <v>22.121896162528</v>
      </c>
      <c r="K3312" s="1">
        <v>23.476297968396999</v>
      </c>
      <c r="L3312" s="1">
        <v>13.769751693002</v>
      </c>
      <c r="M3312" s="1">
        <v>11.286681715576</v>
      </c>
      <c r="N3312" s="1">
        <v>6.0948081264110003</v>
      </c>
      <c r="O3312" s="1">
        <v>9.4808126410840003</v>
      </c>
      <c r="P3312" s="1">
        <v>0.225733634312</v>
      </c>
      <c r="Q3312" s="1">
        <v>9.4808126410840003</v>
      </c>
      <c r="R3312" s="1">
        <v>32.680798004987999</v>
      </c>
      <c r="S3312" s="8">
        <v>18.577078762863</v>
      </c>
    </row>
    <row r="3313" spans="2:22" x14ac:dyDescent="0.2">
      <c r="D3313" s="59"/>
      <c r="E3313" s="5" t="s">
        <v>153</v>
      </c>
      <c r="F3313" s="51" t="s">
        <v>623</v>
      </c>
      <c r="G3313" s="4">
        <v>80</v>
      </c>
      <c r="H3313" s="17" t="s">
        <v>160</v>
      </c>
      <c r="I3313" s="1">
        <v>1.25</v>
      </c>
      <c r="J3313" s="1">
        <v>21.25</v>
      </c>
      <c r="K3313" s="1">
        <v>23.75</v>
      </c>
      <c r="L3313" s="1">
        <v>13.75</v>
      </c>
      <c r="M3313" s="1">
        <v>3.75</v>
      </c>
      <c r="N3313" s="1">
        <v>3.75</v>
      </c>
      <c r="O3313" s="1">
        <v>17.5</v>
      </c>
      <c r="P3313" s="2" t="s">
        <v>160</v>
      </c>
      <c r="Q3313" s="1">
        <v>15</v>
      </c>
      <c r="R3313" s="1">
        <v>35.845588235294002</v>
      </c>
      <c r="S3313" s="8">
        <v>21.369223467152999</v>
      </c>
    </row>
    <row r="3314" spans="2:22" ht="26" x14ac:dyDescent="0.2">
      <c r="D3314" s="59"/>
      <c r="E3314" s="5" t="s">
        <v>154</v>
      </c>
      <c r="F3314" s="51" t="s">
        <v>623</v>
      </c>
      <c r="G3314" s="4">
        <v>123</v>
      </c>
      <c r="H3314" s="17" t="s">
        <v>160</v>
      </c>
      <c r="I3314" s="1">
        <v>6.5040650406499996</v>
      </c>
      <c r="J3314" s="1">
        <v>29.268292682927001</v>
      </c>
      <c r="K3314" s="1">
        <v>21.951219512194999</v>
      </c>
      <c r="L3314" s="1">
        <v>21.138211382114001</v>
      </c>
      <c r="M3314" s="1">
        <v>8.9430894308940001</v>
      </c>
      <c r="N3314" s="1">
        <v>4.065040650407</v>
      </c>
      <c r="O3314" s="1">
        <v>1.6260162601629999</v>
      </c>
      <c r="P3314" s="2" t="s">
        <v>160</v>
      </c>
      <c r="Q3314" s="1">
        <v>6.5040650406499996</v>
      </c>
      <c r="R3314" s="1">
        <v>26.95652173913</v>
      </c>
      <c r="S3314" s="8">
        <v>13.772042175737999</v>
      </c>
    </row>
    <row r="3315" spans="2:22" x14ac:dyDescent="0.2">
      <c r="D3315" s="59"/>
      <c r="E3315" s="5" t="s">
        <v>23</v>
      </c>
      <c r="F3315" s="51" t="s">
        <v>624</v>
      </c>
      <c r="G3315" s="4">
        <v>10</v>
      </c>
      <c r="H3315" s="17" t="s">
        <v>160</v>
      </c>
      <c r="I3315" s="2" t="s">
        <v>160</v>
      </c>
      <c r="J3315" s="1">
        <v>10</v>
      </c>
      <c r="K3315" s="1">
        <v>30</v>
      </c>
      <c r="L3315" s="1">
        <v>20</v>
      </c>
      <c r="M3315" s="1">
        <v>20</v>
      </c>
      <c r="N3315" s="2" t="s">
        <v>160</v>
      </c>
      <c r="O3315" s="2" t="s">
        <v>160</v>
      </c>
      <c r="P3315" s="2" t="s">
        <v>160</v>
      </c>
      <c r="Q3315" s="1">
        <v>20</v>
      </c>
      <c r="R3315" s="1">
        <v>31.25</v>
      </c>
      <c r="S3315" s="8">
        <v>10.606601717798</v>
      </c>
    </row>
    <row r="3316" spans="2:22" ht="26" x14ac:dyDescent="0.2">
      <c r="D3316" s="59"/>
      <c r="E3316" s="5" t="s">
        <v>155</v>
      </c>
      <c r="F3316" s="51" t="s">
        <v>623</v>
      </c>
      <c r="G3316" s="4">
        <v>910</v>
      </c>
      <c r="H3316" s="10">
        <v>0.43956043956000002</v>
      </c>
      <c r="I3316" s="1">
        <v>4.065934065934</v>
      </c>
      <c r="J3316" s="1">
        <v>26.153846153846001</v>
      </c>
      <c r="K3316" s="1">
        <v>23.626373626374001</v>
      </c>
      <c r="L3316" s="1">
        <v>15.274725274725</v>
      </c>
      <c r="M3316" s="1">
        <v>8.4615384615379998</v>
      </c>
      <c r="N3316" s="1">
        <v>4.5054945054950002</v>
      </c>
      <c r="O3316" s="1">
        <v>7.2527472527469996</v>
      </c>
      <c r="P3316" s="1">
        <v>0.43956043956000002</v>
      </c>
      <c r="Q3316" s="1">
        <v>9.7802197802199995</v>
      </c>
      <c r="R3316" s="1">
        <v>29.966504263093999</v>
      </c>
      <c r="S3316" s="8">
        <v>17.457887617979001</v>
      </c>
    </row>
    <row r="3317" spans="2:22" ht="26" x14ac:dyDescent="0.2">
      <c r="D3317" s="59"/>
      <c r="E3317" s="5" t="s">
        <v>156</v>
      </c>
      <c r="F3317" s="51" t="s">
        <v>623</v>
      </c>
      <c r="G3317" s="4">
        <v>98</v>
      </c>
      <c r="H3317" s="17" t="s">
        <v>160</v>
      </c>
      <c r="I3317" s="1">
        <v>5.1020408163270003</v>
      </c>
      <c r="J3317" s="1">
        <v>25.510204081632999</v>
      </c>
      <c r="K3317" s="1">
        <v>20.408163265306001</v>
      </c>
      <c r="L3317" s="1">
        <v>12.244897959184</v>
      </c>
      <c r="M3317" s="1">
        <v>5.1020408163270003</v>
      </c>
      <c r="N3317" s="1">
        <v>14.285714285714</v>
      </c>
      <c r="O3317" s="1">
        <v>9.1836734693879993</v>
      </c>
      <c r="P3317" s="2" t="s">
        <v>160</v>
      </c>
      <c r="Q3317" s="1">
        <v>8.1632653061219997</v>
      </c>
      <c r="R3317" s="1">
        <v>33.111111111111001</v>
      </c>
      <c r="S3317" s="8">
        <v>19.607493662890999</v>
      </c>
    </row>
    <row r="3318" spans="2:22" ht="26" x14ac:dyDescent="0.2">
      <c r="D3318" s="59"/>
      <c r="E3318" s="5" t="s">
        <v>157</v>
      </c>
      <c r="F3318" s="51" t="s">
        <v>623</v>
      </c>
      <c r="G3318" s="4">
        <v>134</v>
      </c>
      <c r="H3318" s="17" t="s">
        <v>160</v>
      </c>
      <c r="I3318" s="1">
        <v>1.492537313433</v>
      </c>
      <c r="J3318" s="1">
        <v>23.880597014925002</v>
      </c>
      <c r="K3318" s="1">
        <v>23.880597014925002</v>
      </c>
      <c r="L3318" s="1">
        <v>14.179104477612</v>
      </c>
      <c r="M3318" s="1">
        <v>5.9701492537309999</v>
      </c>
      <c r="N3318" s="1">
        <v>6.7164179104480004</v>
      </c>
      <c r="O3318" s="1">
        <v>13.432835820896001</v>
      </c>
      <c r="P3318" s="2" t="s">
        <v>160</v>
      </c>
      <c r="Q3318" s="1">
        <v>10.447761194030001</v>
      </c>
      <c r="R3318" s="1">
        <v>34.333333333333002</v>
      </c>
      <c r="S3318" s="8">
        <v>19.909810652642999</v>
      </c>
    </row>
    <row r="3319" spans="2:22" ht="26" x14ac:dyDescent="0.2">
      <c r="D3319" s="59"/>
      <c r="E3319" s="5" t="s">
        <v>158</v>
      </c>
      <c r="F3319" s="51" t="s">
        <v>623</v>
      </c>
      <c r="G3319" s="4">
        <v>812</v>
      </c>
      <c r="H3319" s="10">
        <v>0.49261083743799999</v>
      </c>
      <c r="I3319" s="1">
        <v>3.9408866995070002</v>
      </c>
      <c r="J3319" s="1">
        <v>26.477832512315</v>
      </c>
      <c r="K3319" s="1">
        <v>23.522167487685</v>
      </c>
      <c r="L3319" s="1">
        <v>15.024630541872</v>
      </c>
      <c r="M3319" s="1">
        <v>8.6206896551720007</v>
      </c>
      <c r="N3319" s="1">
        <v>4.5566502463049998</v>
      </c>
      <c r="O3319" s="1">
        <v>7.5123152709359999</v>
      </c>
      <c r="P3319" s="1">
        <v>0.49261083743799999</v>
      </c>
      <c r="Q3319" s="1">
        <v>9.3596059113300001</v>
      </c>
      <c r="R3319" s="1">
        <v>30.064538043477999</v>
      </c>
      <c r="S3319" s="8">
        <v>17.615630985700999</v>
      </c>
    </row>
    <row r="3320" spans="2:22" ht="26" x14ac:dyDescent="0.2">
      <c r="D3320" s="60"/>
      <c r="E3320" s="30" t="s">
        <v>159</v>
      </c>
      <c r="F3320" s="52" t="s">
        <v>623</v>
      </c>
      <c r="G3320" s="21">
        <v>136</v>
      </c>
      <c r="H3320" s="44" t="s">
        <v>160</v>
      </c>
      <c r="I3320" s="18">
        <v>7.352941176471</v>
      </c>
      <c r="J3320" s="18">
        <v>32.352941176470999</v>
      </c>
      <c r="K3320" s="18">
        <v>25.735294117647001</v>
      </c>
      <c r="L3320" s="18">
        <v>16.911764705882</v>
      </c>
      <c r="M3320" s="18">
        <v>4.4117647058819998</v>
      </c>
      <c r="N3320" s="18">
        <v>1.4705882352940001</v>
      </c>
      <c r="O3320" s="18">
        <v>4.4117647058819998</v>
      </c>
      <c r="P3320" s="37" t="s">
        <v>160</v>
      </c>
      <c r="Q3320" s="18">
        <v>7.352941176471</v>
      </c>
      <c r="R3320" s="18">
        <v>25.634920634920999</v>
      </c>
      <c r="S3320" s="35">
        <v>14.818692614183</v>
      </c>
    </row>
    <row r="3321" spans="2:22" x14ac:dyDescent="0.2">
      <c r="D3321" s="45" t="s">
        <v>625</v>
      </c>
    </row>
    <row r="3322" spans="2:22" x14ac:dyDescent="0.2">
      <c r="B3322" s="24" t="str">
        <f xml:space="preserve"> HYPERLINK("#'目次'!B28", "[22]")</f>
        <v>[22]</v>
      </c>
      <c r="C3322" s="61" t="s">
        <v>341</v>
      </c>
      <c r="D3322" s="62"/>
      <c r="E3322" s="62"/>
      <c r="F3322" s="62"/>
      <c r="G3322" s="62"/>
      <c r="H3322" s="62"/>
      <c r="I3322" s="62"/>
      <c r="J3322" s="62"/>
      <c r="K3322" s="62"/>
      <c r="L3322" s="62"/>
      <c r="M3322" s="62"/>
      <c r="N3322" s="62"/>
      <c r="O3322" s="62"/>
      <c r="P3322" s="62"/>
      <c r="Q3322" s="62"/>
      <c r="R3322" s="62"/>
      <c r="S3322" s="62"/>
      <c r="T3322" s="62"/>
      <c r="U3322" s="62"/>
      <c r="V3322" s="62"/>
    </row>
    <row r="3325" spans="2:22" x14ac:dyDescent="0.2">
      <c r="C3325" s="61" t="s">
        <v>13</v>
      </c>
      <c r="D3325" s="62"/>
      <c r="E3325" s="62"/>
      <c r="F3325" s="62"/>
      <c r="G3325" s="62"/>
      <c r="H3325" s="62"/>
      <c r="I3325" s="62"/>
      <c r="J3325" s="62"/>
      <c r="K3325" s="62"/>
      <c r="L3325" s="62"/>
      <c r="M3325" s="62"/>
      <c r="N3325" s="62"/>
      <c r="O3325" s="62"/>
      <c r="P3325" s="62"/>
      <c r="Q3325" s="62"/>
      <c r="R3325" s="62"/>
      <c r="S3325" s="62"/>
      <c r="T3325" s="62"/>
      <c r="U3325" s="62"/>
      <c r="V3325" s="62"/>
    </row>
    <row r="3326" spans="2:22" ht="39" x14ac:dyDescent="0.2">
      <c r="D3326" s="63"/>
      <c r="E3326" s="64"/>
      <c r="F3326" s="64"/>
      <c r="G3326" s="27" t="s">
        <v>14</v>
      </c>
      <c r="H3326" s="26" t="s">
        <v>50</v>
      </c>
      <c r="I3326" s="11" t="s">
        <v>51</v>
      </c>
      <c r="J3326" s="11" t="s">
        <v>52</v>
      </c>
      <c r="K3326" s="11" t="s">
        <v>53</v>
      </c>
      <c r="L3326" s="11" t="s">
        <v>23</v>
      </c>
      <c r="M3326" s="11" t="s">
        <v>54</v>
      </c>
      <c r="N3326" s="11" t="s">
        <v>55</v>
      </c>
      <c r="O3326" s="11" t="s">
        <v>342</v>
      </c>
      <c r="P3326" s="20" t="s">
        <v>176</v>
      </c>
    </row>
    <row r="3327" spans="2:22" x14ac:dyDescent="0.2">
      <c r="D3327" s="65"/>
      <c r="E3327" s="66"/>
      <c r="F3327" s="66"/>
      <c r="G3327" s="22"/>
      <c r="H3327" s="38" t="s">
        <v>343</v>
      </c>
      <c r="I3327" s="33" t="s">
        <v>344</v>
      </c>
      <c r="J3327" s="33" t="s">
        <v>345</v>
      </c>
      <c r="K3327" s="33" t="s">
        <v>346</v>
      </c>
      <c r="L3327" s="12"/>
      <c r="M3327" s="12"/>
      <c r="N3327" s="12"/>
      <c r="O3327" s="12"/>
      <c r="P3327" s="29"/>
    </row>
    <row r="3328" spans="2:22" x14ac:dyDescent="0.2">
      <c r="D3328" s="23"/>
      <c r="E3328" s="28" t="s">
        <v>14</v>
      </c>
      <c r="F3328" s="49" t="s">
        <v>623</v>
      </c>
      <c r="G3328" s="25">
        <v>1043</v>
      </c>
      <c r="H3328" s="16">
        <v>3.7392138063279998</v>
      </c>
      <c r="I3328" s="16">
        <v>17.737296260786</v>
      </c>
      <c r="J3328" s="16">
        <v>31.064237775647001</v>
      </c>
      <c r="K3328" s="16">
        <v>47.075743048897003</v>
      </c>
      <c r="L3328" s="16">
        <v>0.38350910834099999</v>
      </c>
      <c r="M3328" s="16">
        <v>21.476510067113999</v>
      </c>
      <c r="N3328" s="16">
        <v>78.139980824545006</v>
      </c>
      <c r="O3328" s="16">
        <v>1.780558229066</v>
      </c>
      <c r="P3328" s="34">
        <v>0.86795180925299997</v>
      </c>
    </row>
    <row r="3329" spans="4:16" x14ac:dyDescent="0.2">
      <c r="D3329" s="58" t="s">
        <v>18</v>
      </c>
      <c r="E3329" s="7" t="s">
        <v>19</v>
      </c>
      <c r="F3329" s="50" t="s">
        <v>623</v>
      </c>
      <c r="G3329" s="6">
        <v>342</v>
      </c>
      <c r="H3329" s="14">
        <v>2.3391812865500001</v>
      </c>
      <c r="I3329" s="3">
        <v>10.818713450292</v>
      </c>
      <c r="J3329" s="3">
        <v>27.192982456140001</v>
      </c>
      <c r="K3329" s="3">
        <v>59.064327485379998</v>
      </c>
      <c r="L3329" s="3">
        <v>0.58479532163699999</v>
      </c>
      <c r="M3329" s="3">
        <v>13.157894736842</v>
      </c>
      <c r="N3329" s="3">
        <v>86.257309941520006</v>
      </c>
      <c r="O3329" s="3">
        <v>1.5617647058819999</v>
      </c>
      <c r="P3329" s="13">
        <v>0.778969406847</v>
      </c>
    </row>
    <row r="3330" spans="4:16" ht="26" x14ac:dyDescent="0.2">
      <c r="D3330" s="59"/>
      <c r="E3330" s="5" t="s">
        <v>20</v>
      </c>
      <c r="F3330" s="51" t="s">
        <v>623</v>
      </c>
      <c r="G3330" s="4">
        <v>620</v>
      </c>
      <c r="H3330" s="10">
        <v>4.0322580645160002</v>
      </c>
      <c r="I3330" s="1">
        <v>18.387096774193999</v>
      </c>
      <c r="J3330" s="1">
        <v>33.548387096774</v>
      </c>
      <c r="K3330" s="1">
        <v>43.870967741934997</v>
      </c>
      <c r="L3330" s="1">
        <v>0.16129032258100001</v>
      </c>
      <c r="M3330" s="1">
        <v>22.419354838709999</v>
      </c>
      <c r="N3330" s="1">
        <v>77.419354838710007</v>
      </c>
      <c r="O3330" s="1">
        <v>1.8255250403879999</v>
      </c>
      <c r="P3330" s="8">
        <v>0.86943487240200001</v>
      </c>
    </row>
    <row r="3331" spans="4:16" ht="26" x14ac:dyDescent="0.2">
      <c r="D3331" s="59"/>
      <c r="E3331" s="5" t="s">
        <v>21</v>
      </c>
      <c r="F3331" s="51" t="s">
        <v>623</v>
      </c>
      <c r="G3331" s="4">
        <v>76</v>
      </c>
      <c r="H3331" s="10">
        <v>7.8947368421049999</v>
      </c>
      <c r="I3331" s="1">
        <v>43.421052631579002</v>
      </c>
      <c r="J3331" s="1">
        <v>26.315789473683999</v>
      </c>
      <c r="K3331" s="1">
        <v>22.368421052632002</v>
      </c>
      <c r="L3331" s="2" t="s">
        <v>160</v>
      </c>
      <c r="M3331" s="1">
        <v>51.315789473683999</v>
      </c>
      <c r="N3331" s="1">
        <v>48.684210526316001</v>
      </c>
      <c r="O3331" s="1">
        <v>2.3684210526320002</v>
      </c>
      <c r="P3331" s="8">
        <v>0.92147859824199996</v>
      </c>
    </row>
    <row r="3332" spans="4:16" x14ac:dyDescent="0.2">
      <c r="D3332" s="59"/>
      <c r="E3332" s="5" t="s">
        <v>22</v>
      </c>
      <c r="F3332" s="51" t="s">
        <v>624</v>
      </c>
      <c r="G3332" s="4">
        <v>2</v>
      </c>
      <c r="H3332" s="17" t="s">
        <v>160</v>
      </c>
      <c r="I3332" s="2" t="s">
        <v>160</v>
      </c>
      <c r="J3332" s="1">
        <v>100</v>
      </c>
      <c r="K3332" s="2" t="s">
        <v>160</v>
      </c>
      <c r="L3332" s="2" t="s">
        <v>160</v>
      </c>
      <c r="M3332" s="2" t="s">
        <v>160</v>
      </c>
      <c r="N3332" s="1">
        <v>100</v>
      </c>
      <c r="O3332" s="1">
        <v>2</v>
      </c>
      <c r="P3332" s="8">
        <v>0</v>
      </c>
    </row>
    <row r="3333" spans="4:16" x14ac:dyDescent="0.2">
      <c r="D3333" s="59"/>
      <c r="E3333" s="5" t="s">
        <v>23</v>
      </c>
      <c r="F3333" s="51" t="s">
        <v>624</v>
      </c>
      <c r="G3333" s="4">
        <v>3</v>
      </c>
      <c r="H3333" s="17" t="s">
        <v>160</v>
      </c>
      <c r="I3333" s="1">
        <v>33.333333333333002</v>
      </c>
      <c r="J3333" s="1">
        <v>33.333333333333002</v>
      </c>
      <c r="K3333" s="2" t="s">
        <v>160</v>
      </c>
      <c r="L3333" s="1">
        <v>33.333333333333002</v>
      </c>
      <c r="M3333" s="1">
        <v>33.333333333333002</v>
      </c>
      <c r="N3333" s="1">
        <v>33.333333333333002</v>
      </c>
      <c r="O3333" s="1">
        <v>2.5</v>
      </c>
      <c r="P3333" s="8">
        <v>0.70710678118699999</v>
      </c>
    </row>
    <row r="3334" spans="4:16" x14ac:dyDescent="0.2">
      <c r="D3334" s="58" t="s">
        <v>24</v>
      </c>
      <c r="E3334" s="7" t="s">
        <v>25</v>
      </c>
      <c r="F3334" s="50" t="s">
        <v>623</v>
      </c>
      <c r="G3334" s="6">
        <v>765</v>
      </c>
      <c r="H3334" s="14">
        <v>3.2679738562090002</v>
      </c>
      <c r="I3334" s="3">
        <v>17.777777777777999</v>
      </c>
      <c r="J3334" s="3">
        <v>30.326797385620999</v>
      </c>
      <c r="K3334" s="3">
        <v>48.496732026144002</v>
      </c>
      <c r="L3334" s="3">
        <v>0.13071895424800001</v>
      </c>
      <c r="M3334" s="3">
        <v>21.045751633986999</v>
      </c>
      <c r="N3334" s="3">
        <v>78.823529411764994</v>
      </c>
      <c r="O3334" s="3">
        <v>1.757853403141</v>
      </c>
      <c r="P3334" s="13">
        <v>0.85838923765999997</v>
      </c>
    </row>
    <row r="3335" spans="4:16" x14ac:dyDescent="0.2">
      <c r="D3335" s="59"/>
      <c r="E3335" s="5" t="s">
        <v>26</v>
      </c>
      <c r="F3335" s="51" t="s">
        <v>623</v>
      </c>
      <c r="G3335" s="4">
        <v>796</v>
      </c>
      <c r="H3335" s="10">
        <v>3.894472361809</v>
      </c>
      <c r="I3335" s="1">
        <v>15.829145728643001</v>
      </c>
      <c r="J3335" s="1">
        <v>31.030150753769</v>
      </c>
      <c r="K3335" s="1">
        <v>48.869346733668003</v>
      </c>
      <c r="L3335" s="1">
        <v>0.37688442211099998</v>
      </c>
      <c r="M3335" s="1">
        <v>19.723618090452</v>
      </c>
      <c r="N3335" s="1">
        <v>79.899497487437003</v>
      </c>
      <c r="O3335" s="1">
        <v>1.7465321563680001</v>
      </c>
      <c r="P3335" s="8">
        <v>0.86167924162200005</v>
      </c>
    </row>
    <row r="3336" spans="4:16" ht="26" x14ac:dyDescent="0.2">
      <c r="D3336" s="59"/>
      <c r="E3336" s="5" t="s">
        <v>27</v>
      </c>
      <c r="F3336" s="51" t="s">
        <v>623</v>
      </c>
      <c r="G3336" s="4">
        <v>683</v>
      </c>
      <c r="H3336" s="10">
        <v>3.07467057101</v>
      </c>
      <c r="I3336" s="1">
        <v>14.934114202050001</v>
      </c>
      <c r="J3336" s="1">
        <v>29.282576866764</v>
      </c>
      <c r="K3336" s="1">
        <v>52.269399707174003</v>
      </c>
      <c r="L3336" s="1">
        <v>0.43923865300100001</v>
      </c>
      <c r="M3336" s="1">
        <v>18.00878477306</v>
      </c>
      <c r="N3336" s="1">
        <v>81.551976573939001</v>
      </c>
      <c r="O3336" s="1">
        <v>1.6867647058819999</v>
      </c>
      <c r="P3336" s="8">
        <v>0.83752289428899995</v>
      </c>
    </row>
    <row r="3337" spans="4:16" x14ac:dyDescent="0.2">
      <c r="D3337" s="59"/>
      <c r="E3337" s="5" t="s">
        <v>28</v>
      </c>
      <c r="F3337" s="51" t="s">
        <v>623</v>
      </c>
      <c r="G3337" s="4">
        <v>438</v>
      </c>
      <c r="H3337" s="10">
        <v>3.6529680365299999</v>
      </c>
      <c r="I3337" s="1">
        <v>15.753424657534</v>
      </c>
      <c r="J3337" s="1">
        <v>30.365296803652999</v>
      </c>
      <c r="K3337" s="1">
        <v>50</v>
      </c>
      <c r="L3337" s="1">
        <v>0.22831050228300001</v>
      </c>
      <c r="M3337" s="1">
        <v>19.406392694063999</v>
      </c>
      <c r="N3337" s="1">
        <v>80.365296803652996</v>
      </c>
      <c r="O3337" s="1">
        <v>1.729977116705</v>
      </c>
      <c r="P3337" s="8">
        <v>0.85688964392199996</v>
      </c>
    </row>
    <row r="3338" spans="4:16" ht="26" x14ac:dyDescent="0.2">
      <c r="D3338" s="59"/>
      <c r="E3338" s="5" t="s">
        <v>29</v>
      </c>
      <c r="F3338" s="51" t="s">
        <v>623</v>
      </c>
      <c r="G3338" s="4">
        <v>680</v>
      </c>
      <c r="H3338" s="10">
        <v>2.647058823529</v>
      </c>
      <c r="I3338" s="1">
        <v>17.058823529411999</v>
      </c>
      <c r="J3338" s="1">
        <v>30.588235294118</v>
      </c>
      <c r="K3338" s="1">
        <v>49.558823529412003</v>
      </c>
      <c r="L3338" s="1">
        <v>0.14705882352899999</v>
      </c>
      <c r="M3338" s="1">
        <v>19.705882352941</v>
      </c>
      <c r="N3338" s="1">
        <v>80.147058823528994</v>
      </c>
      <c r="O3338" s="1">
        <v>1.7275405007360001</v>
      </c>
      <c r="P3338" s="8">
        <v>0.83665561284699996</v>
      </c>
    </row>
    <row r="3339" spans="4:16" x14ac:dyDescent="0.2">
      <c r="D3339" s="59"/>
      <c r="E3339" s="5" t="s">
        <v>30</v>
      </c>
      <c r="F3339" s="51" t="s">
        <v>623</v>
      </c>
      <c r="G3339" s="4">
        <v>242</v>
      </c>
      <c r="H3339" s="10">
        <v>1.6528925619829999</v>
      </c>
      <c r="I3339" s="1">
        <v>18.181818181817999</v>
      </c>
      <c r="J3339" s="1">
        <v>28.925619834711</v>
      </c>
      <c r="K3339" s="1">
        <v>50.826446280992002</v>
      </c>
      <c r="L3339" s="1">
        <v>0.41322314049600001</v>
      </c>
      <c r="M3339" s="1">
        <v>19.834710743801999</v>
      </c>
      <c r="N3339" s="1">
        <v>79.752066115701993</v>
      </c>
      <c r="O3339" s="1">
        <v>1.705394190871</v>
      </c>
      <c r="P3339" s="8">
        <v>0.82179424521400002</v>
      </c>
    </row>
    <row r="3340" spans="4:16" x14ac:dyDescent="0.2">
      <c r="D3340" s="59"/>
      <c r="E3340" s="5" t="s">
        <v>31</v>
      </c>
      <c r="F3340" s="51" t="s">
        <v>623</v>
      </c>
      <c r="G3340" s="4">
        <v>609</v>
      </c>
      <c r="H3340" s="10">
        <v>2.4630541871920002</v>
      </c>
      <c r="I3340" s="1">
        <v>14.942528735631999</v>
      </c>
      <c r="J3340" s="1">
        <v>31.855500821018001</v>
      </c>
      <c r="K3340" s="1">
        <v>50.246305418718997</v>
      </c>
      <c r="L3340" s="1">
        <v>0.49261083743799999</v>
      </c>
      <c r="M3340" s="1">
        <v>17.405582922823999</v>
      </c>
      <c r="N3340" s="1">
        <v>82.101806239737002</v>
      </c>
      <c r="O3340" s="1">
        <v>1.694719471947</v>
      </c>
      <c r="P3340" s="8">
        <v>0.81364713279800005</v>
      </c>
    </row>
    <row r="3341" spans="4:16" x14ac:dyDescent="0.2">
      <c r="D3341" s="59"/>
      <c r="E3341" s="5" t="s">
        <v>32</v>
      </c>
      <c r="F3341" s="51" t="s">
        <v>623</v>
      </c>
      <c r="G3341" s="4">
        <v>343</v>
      </c>
      <c r="H3341" s="10">
        <v>1.7492711370259999</v>
      </c>
      <c r="I3341" s="1">
        <v>12.827988338192</v>
      </c>
      <c r="J3341" s="1">
        <v>29.446064139941999</v>
      </c>
      <c r="K3341" s="1">
        <v>55.393586005830997</v>
      </c>
      <c r="L3341" s="1">
        <v>0.58309037900899996</v>
      </c>
      <c r="M3341" s="1">
        <v>14.577259475219</v>
      </c>
      <c r="N3341" s="1">
        <v>84.839650145773007</v>
      </c>
      <c r="O3341" s="1">
        <v>1.6070381231669999</v>
      </c>
      <c r="P3341" s="8">
        <v>0.77714240595299999</v>
      </c>
    </row>
    <row r="3342" spans="4:16" x14ac:dyDescent="0.2">
      <c r="D3342" s="59"/>
      <c r="E3342" s="5" t="s">
        <v>33</v>
      </c>
      <c r="F3342" s="51" t="s">
        <v>623</v>
      </c>
      <c r="G3342" s="4">
        <v>754</v>
      </c>
      <c r="H3342" s="10">
        <v>3.7135278514590002</v>
      </c>
      <c r="I3342" s="1">
        <v>15.649867374005</v>
      </c>
      <c r="J3342" s="1">
        <v>29.575596816975999</v>
      </c>
      <c r="K3342" s="1">
        <v>50.530503978779997</v>
      </c>
      <c r="L3342" s="1">
        <v>0.53050397878</v>
      </c>
      <c r="M3342" s="1">
        <v>19.363395225464</v>
      </c>
      <c r="N3342" s="1">
        <v>80.106100795756007</v>
      </c>
      <c r="O3342" s="1">
        <v>1.724</v>
      </c>
      <c r="P3342" s="8">
        <v>0.85992827347099998</v>
      </c>
    </row>
    <row r="3343" spans="4:16" x14ac:dyDescent="0.2">
      <c r="D3343" s="59"/>
      <c r="E3343" s="5" t="s">
        <v>34</v>
      </c>
      <c r="F3343" s="51" t="s">
        <v>623</v>
      </c>
      <c r="G3343" s="4">
        <v>525</v>
      </c>
      <c r="H3343" s="10">
        <v>3.2380952380950001</v>
      </c>
      <c r="I3343" s="1">
        <v>13.52380952381</v>
      </c>
      <c r="J3343" s="1">
        <v>30.095238095237999</v>
      </c>
      <c r="K3343" s="1">
        <v>52.571428571429003</v>
      </c>
      <c r="L3343" s="1">
        <v>0.57142857142900005</v>
      </c>
      <c r="M3343" s="1">
        <v>16.761904761905001</v>
      </c>
      <c r="N3343" s="1">
        <v>82.666666666666998</v>
      </c>
      <c r="O3343" s="1">
        <v>1.6724137931030001</v>
      </c>
      <c r="P3343" s="8">
        <v>0.83007614596599999</v>
      </c>
    </row>
    <row r="3344" spans="4:16" x14ac:dyDescent="0.2">
      <c r="D3344" s="59"/>
      <c r="E3344" s="5" t="s">
        <v>35</v>
      </c>
      <c r="F3344" s="51" t="s">
        <v>623</v>
      </c>
      <c r="G3344" s="4">
        <v>142</v>
      </c>
      <c r="H3344" s="10">
        <v>5.6338028169010004</v>
      </c>
      <c r="I3344" s="1">
        <v>14.084507042254</v>
      </c>
      <c r="J3344" s="1">
        <v>24.647887323944001</v>
      </c>
      <c r="K3344" s="1">
        <v>55.633802816901003</v>
      </c>
      <c r="L3344" s="2" t="s">
        <v>160</v>
      </c>
      <c r="M3344" s="1">
        <v>19.718309859154999</v>
      </c>
      <c r="N3344" s="1">
        <v>80.281690140845001</v>
      </c>
      <c r="O3344" s="1">
        <v>1.697183098592</v>
      </c>
      <c r="P3344" s="8">
        <v>0.91472924816199996</v>
      </c>
    </row>
    <row r="3345" spans="4:16" x14ac:dyDescent="0.2">
      <c r="D3345" s="59"/>
      <c r="E3345" s="5" t="s">
        <v>36</v>
      </c>
      <c r="F3345" s="51" t="s">
        <v>624</v>
      </c>
      <c r="G3345" s="4">
        <v>18</v>
      </c>
      <c r="H3345" s="17" t="s">
        <v>160</v>
      </c>
      <c r="I3345" s="1">
        <v>38.888888888888999</v>
      </c>
      <c r="J3345" s="1">
        <v>11.111111111111001</v>
      </c>
      <c r="K3345" s="1">
        <v>44.444444444444002</v>
      </c>
      <c r="L3345" s="1">
        <v>5.5555555555560003</v>
      </c>
      <c r="M3345" s="1">
        <v>38.888888888888999</v>
      </c>
      <c r="N3345" s="1">
        <v>55.555555555555998</v>
      </c>
      <c r="O3345" s="1">
        <v>1.9411764705879999</v>
      </c>
      <c r="P3345" s="8">
        <v>0.96634545034999997</v>
      </c>
    </row>
    <row r="3346" spans="4:16" x14ac:dyDescent="0.2">
      <c r="D3346" s="59"/>
      <c r="E3346" s="5" t="s">
        <v>37</v>
      </c>
      <c r="F3346" s="51" t="s">
        <v>624</v>
      </c>
      <c r="G3346" s="4">
        <v>39</v>
      </c>
      <c r="H3346" s="10">
        <v>5.1282051282049999</v>
      </c>
      <c r="I3346" s="1">
        <v>25.641025641026001</v>
      </c>
      <c r="J3346" s="1">
        <v>38.461538461537998</v>
      </c>
      <c r="K3346" s="1">
        <v>30.769230769231001</v>
      </c>
      <c r="L3346" s="2" t="s">
        <v>160</v>
      </c>
      <c r="M3346" s="1">
        <v>30.769230769231001</v>
      </c>
      <c r="N3346" s="1">
        <v>69.230769230768999</v>
      </c>
      <c r="O3346" s="1">
        <v>2.051282051282</v>
      </c>
      <c r="P3346" s="8">
        <v>0.88700317298200004</v>
      </c>
    </row>
    <row r="3347" spans="4:16" x14ac:dyDescent="0.2">
      <c r="D3347" s="59"/>
      <c r="E3347" s="5" t="s">
        <v>23</v>
      </c>
      <c r="F3347" s="51" t="s">
        <v>624</v>
      </c>
      <c r="G3347" s="4">
        <v>4</v>
      </c>
      <c r="H3347" s="17" t="s">
        <v>160</v>
      </c>
      <c r="I3347" s="2" t="s">
        <v>160</v>
      </c>
      <c r="J3347" s="1">
        <v>50</v>
      </c>
      <c r="K3347" s="1">
        <v>50</v>
      </c>
      <c r="L3347" s="2" t="s">
        <v>160</v>
      </c>
      <c r="M3347" s="2" t="s">
        <v>160</v>
      </c>
      <c r="N3347" s="1">
        <v>100</v>
      </c>
      <c r="O3347" s="1">
        <v>1.5</v>
      </c>
      <c r="P3347" s="8">
        <v>0.57735026918999999</v>
      </c>
    </row>
    <row r="3348" spans="4:16" ht="26" x14ac:dyDescent="0.2">
      <c r="D3348" s="59"/>
      <c r="E3348" s="5" t="s">
        <v>38</v>
      </c>
      <c r="F3348" s="51" t="s">
        <v>623</v>
      </c>
      <c r="G3348" s="4">
        <v>1000</v>
      </c>
      <c r="H3348" s="10">
        <v>3.7</v>
      </c>
      <c r="I3348" s="1">
        <v>17.5</v>
      </c>
      <c r="J3348" s="1">
        <v>30.7</v>
      </c>
      <c r="K3348" s="1">
        <v>47.7</v>
      </c>
      <c r="L3348" s="1">
        <v>0.4</v>
      </c>
      <c r="M3348" s="1">
        <v>21.2</v>
      </c>
      <c r="N3348" s="1">
        <v>78.400000000000006</v>
      </c>
      <c r="O3348" s="1">
        <v>1.7710843373489999</v>
      </c>
      <c r="P3348" s="8">
        <v>0.86692851734499998</v>
      </c>
    </row>
    <row r="3349" spans="4:16" ht="26" x14ac:dyDescent="0.2">
      <c r="D3349" s="58" t="s">
        <v>39</v>
      </c>
      <c r="E3349" s="7" t="s">
        <v>40</v>
      </c>
      <c r="F3349" s="50" t="s">
        <v>624</v>
      </c>
      <c r="G3349" s="6">
        <v>4</v>
      </c>
      <c r="H3349" s="32" t="s">
        <v>160</v>
      </c>
      <c r="I3349" s="3">
        <v>25</v>
      </c>
      <c r="J3349" s="3">
        <v>50</v>
      </c>
      <c r="K3349" s="3">
        <v>25</v>
      </c>
      <c r="L3349" s="9" t="s">
        <v>160</v>
      </c>
      <c r="M3349" s="3">
        <v>25</v>
      </c>
      <c r="N3349" s="3">
        <v>75</v>
      </c>
      <c r="O3349" s="3">
        <v>2</v>
      </c>
      <c r="P3349" s="13">
        <v>0.81649658092800004</v>
      </c>
    </row>
    <row r="3350" spans="4:16" ht="26" x14ac:dyDescent="0.2">
      <c r="D3350" s="59"/>
      <c r="E3350" s="5" t="s">
        <v>41</v>
      </c>
      <c r="F3350" s="51" t="s">
        <v>624</v>
      </c>
      <c r="G3350" s="4">
        <v>45</v>
      </c>
      <c r="H3350" s="10">
        <v>35.555555555555998</v>
      </c>
      <c r="I3350" s="1">
        <v>33.333333333333002</v>
      </c>
      <c r="J3350" s="1">
        <v>22.222222222222001</v>
      </c>
      <c r="K3350" s="1">
        <v>8.8888888888889994</v>
      </c>
      <c r="L3350" s="2" t="s">
        <v>160</v>
      </c>
      <c r="M3350" s="1">
        <v>68.888888888888999</v>
      </c>
      <c r="N3350" s="1">
        <v>31.111111111111001</v>
      </c>
      <c r="O3350" s="1">
        <v>2.9555555555559998</v>
      </c>
      <c r="P3350" s="8">
        <v>0.97597400197200002</v>
      </c>
    </row>
    <row r="3351" spans="4:16" ht="26" x14ac:dyDescent="0.2">
      <c r="D3351" s="59"/>
      <c r="E3351" s="5" t="s">
        <v>42</v>
      </c>
      <c r="F3351" s="51" t="s">
        <v>623</v>
      </c>
      <c r="G3351" s="4">
        <v>275</v>
      </c>
      <c r="H3351" s="10">
        <v>6.9090909090909998</v>
      </c>
      <c r="I3351" s="1">
        <v>30.909090909090999</v>
      </c>
      <c r="J3351" s="1">
        <v>38.545454545455001</v>
      </c>
      <c r="K3351" s="1">
        <v>23.272727272727</v>
      </c>
      <c r="L3351" s="1">
        <v>0.36363636363599999</v>
      </c>
      <c r="M3351" s="1">
        <v>37.818181818181998</v>
      </c>
      <c r="N3351" s="1">
        <v>61.818181818181998</v>
      </c>
      <c r="O3351" s="1">
        <v>2.2153284671529998</v>
      </c>
      <c r="P3351" s="8">
        <v>0.88183878078900002</v>
      </c>
    </row>
    <row r="3352" spans="4:16" ht="26" x14ac:dyDescent="0.2">
      <c r="D3352" s="59"/>
      <c r="E3352" s="5" t="s">
        <v>43</v>
      </c>
      <c r="F3352" s="51" t="s">
        <v>623</v>
      </c>
      <c r="G3352" s="4">
        <v>245</v>
      </c>
      <c r="H3352" s="10">
        <v>0.816326530612</v>
      </c>
      <c r="I3352" s="1">
        <v>15.510204081633001</v>
      </c>
      <c r="J3352" s="1">
        <v>36.326530612245001</v>
      </c>
      <c r="K3352" s="1">
        <v>46.938775510204003</v>
      </c>
      <c r="L3352" s="1">
        <v>0.408163265306</v>
      </c>
      <c r="M3352" s="1">
        <v>16.326530612245001</v>
      </c>
      <c r="N3352" s="1">
        <v>83.265306122449005</v>
      </c>
      <c r="O3352" s="1">
        <v>1.700819672131</v>
      </c>
      <c r="P3352" s="8">
        <v>0.75675241822700001</v>
      </c>
    </row>
    <row r="3353" spans="4:16" ht="26" x14ac:dyDescent="0.2">
      <c r="D3353" s="59"/>
      <c r="E3353" s="5" t="s">
        <v>44</v>
      </c>
      <c r="F3353" s="51" t="s">
        <v>623</v>
      </c>
      <c r="G3353" s="4">
        <v>167</v>
      </c>
      <c r="H3353" s="10">
        <v>0.59880239521</v>
      </c>
      <c r="I3353" s="1">
        <v>14.37125748503</v>
      </c>
      <c r="J3353" s="1">
        <v>25.748502994012</v>
      </c>
      <c r="K3353" s="1">
        <v>59.281437125749001</v>
      </c>
      <c r="L3353" s="2" t="s">
        <v>160</v>
      </c>
      <c r="M3353" s="1">
        <v>14.970059880239999</v>
      </c>
      <c r="N3353" s="1">
        <v>85.029940119759999</v>
      </c>
      <c r="O3353" s="1">
        <v>1.562874251497</v>
      </c>
      <c r="P3353" s="8">
        <v>0.75685549686099995</v>
      </c>
    </row>
    <row r="3354" spans="4:16" ht="26" x14ac:dyDescent="0.2">
      <c r="D3354" s="59"/>
      <c r="E3354" s="5" t="s">
        <v>45</v>
      </c>
      <c r="F3354" s="51" t="s">
        <v>623</v>
      </c>
      <c r="G3354" s="4">
        <v>90</v>
      </c>
      <c r="H3354" s="17" t="s">
        <v>160</v>
      </c>
      <c r="I3354" s="1">
        <v>5.5555555555560003</v>
      </c>
      <c r="J3354" s="1">
        <v>27.777777777777999</v>
      </c>
      <c r="K3354" s="1">
        <v>66.666666666666998</v>
      </c>
      <c r="L3354" s="2" t="s">
        <v>160</v>
      </c>
      <c r="M3354" s="1">
        <v>5.5555555555560003</v>
      </c>
      <c r="N3354" s="1">
        <v>94.444444444444002</v>
      </c>
      <c r="O3354" s="1">
        <v>1.3888888888890001</v>
      </c>
      <c r="P3354" s="8">
        <v>0.59387216201699999</v>
      </c>
    </row>
    <row r="3355" spans="4:16" ht="26" x14ac:dyDescent="0.2">
      <c r="D3355" s="59"/>
      <c r="E3355" s="5" t="s">
        <v>46</v>
      </c>
      <c r="F3355" s="51" t="s">
        <v>624</v>
      </c>
      <c r="G3355" s="4">
        <v>46</v>
      </c>
      <c r="H3355" s="17" t="s">
        <v>160</v>
      </c>
      <c r="I3355" s="1">
        <v>4.3478260869570002</v>
      </c>
      <c r="J3355" s="1">
        <v>26.086956521739001</v>
      </c>
      <c r="K3355" s="1">
        <v>69.565217391304003</v>
      </c>
      <c r="L3355" s="2" t="s">
        <v>160</v>
      </c>
      <c r="M3355" s="1">
        <v>4.3478260869570002</v>
      </c>
      <c r="N3355" s="1">
        <v>95.652173913043001</v>
      </c>
      <c r="O3355" s="1">
        <v>1.347826086957</v>
      </c>
      <c r="P3355" s="8">
        <v>0.56636820784700004</v>
      </c>
    </row>
    <row r="3356" spans="4:16" ht="26" x14ac:dyDescent="0.2">
      <c r="D3356" s="59"/>
      <c r="E3356" s="5" t="s">
        <v>47</v>
      </c>
      <c r="F3356" s="51" t="s">
        <v>623</v>
      </c>
      <c r="G3356" s="4">
        <v>68</v>
      </c>
      <c r="H3356" s="17" t="s">
        <v>160</v>
      </c>
      <c r="I3356" s="1">
        <v>1.4705882352940001</v>
      </c>
      <c r="J3356" s="1">
        <v>8.8235294117649996</v>
      </c>
      <c r="K3356" s="1">
        <v>89.705882352941003</v>
      </c>
      <c r="L3356" s="2" t="s">
        <v>160</v>
      </c>
      <c r="M3356" s="1">
        <v>1.4705882352940001</v>
      </c>
      <c r="N3356" s="1">
        <v>98.529411764705998</v>
      </c>
      <c r="O3356" s="1">
        <v>1.117647058824</v>
      </c>
      <c r="P3356" s="8">
        <v>0.36770412199800001</v>
      </c>
    </row>
    <row r="3357" spans="4:16" x14ac:dyDescent="0.2">
      <c r="D3357" s="59"/>
      <c r="E3357" s="5" t="s">
        <v>48</v>
      </c>
      <c r="F3357" s="51" t="s">
        <v>624</v>
      </c>
      <c r="G3357" s="4">
        <v>4</v>
      </c>
      <c r="H3357" s="17" t="s">
        <v>160</v>
      </c>
      <c r="I3357" s="1">
        <v>25</v>
      </c>
      <c r="J3357" s="1">
        <v>25</v>
      </c>
      <c r="K3357" s="1">
        <v>50</v>
      </c>
      <c r="L3357" s="2" t="s">
        <v>160</v>
      </c>
      <c r="M3357" s="1">
        <v>25</v>
      </c>
      <c r="N3357" s="1">
        <v>75</v>
      </c>
      <c r="O3357" s="1">
        <v>1.75</v>
      </c>
      <c r="P3357" s="8">
        <v>0.95742710775600004</v>
      </c>
    </row>
    <row r="3358" spans="4:16" x14ac:dyDescent="0.2">
      <c r="D3358" s="59"/>
      <c r="E3358" s="5" t="s">
        <v>23</v>
      </c>
      <c r="F3358" s="51" t="s">
        <v>623</v>
      </c>
      <c r="G3358" s="4">
        <v>99</v>
      </c>
      <c r="H3358" s="10">
        <v>1.010101010101</v>
      </c>
      <c r="I3358" s="1">
        <v>13.131313131313</v>
      </c>
      <c r="J3358" s="1">
        <v>30.303030303029999</v>
      </c>
      <c r="K3358" s="1">
        <v>53.535353535353998</v>
      </c>
      <c r="L3358" s="1">
        <v>2.0202020202019999</v>
      </c>
      <c r="M3358" s="1">
        <v>14.141414141414</v>
      </c>
      <c r="N3358" s="1">
        <v>83.838383838384004</v>
      </c>
      <c r="O3358" s="1">
        <v>1.6082474226800001</v>
      </c>
      <c r="P3358" s="8">
        <v>0.75769250896700002</v>
      </c>
    </row>
    <row r="3359" spans="4:16" x14ac:dyDescent="0.2">
      <c r="D3359" s="58" t="s">
        <v>49</v>
      </c>
      <c r="E3359" s="7" t="s">
        <v>50</v>
      </c>
      <c r="F3359" s="50" t="s">
        <v>624</v>
      </c>
      <c r="G3359" s="6">
        <v>39</v>
      </c>
      <c r="H3359" s="14">
        <v>100</v>
      </c>
      <c r="I3359" s="9" t="s">
        <v>160</v>
      </c>
      <c r="J3359" s="9" t="s">
        <v>160</v>
      </c>
      <c r="K3359" s="9" t="s">
        <v>160</v>
      </c>
      <c r="L3359" s="9" t="s">
        <v>160</v>
      </c>
      <c r="M3359" s="3">
        <v>100</v>
      </c>
      <c r="N3359" s="9" t="s">
        <v>160</v>
      </c>
      <c r="O3359" s="3">
        <v>4</v>
      </c>
      <c r="P3359" s="13">
        <v>0</v>
      </c>
    </row>
    <row r="3360" spans="4:16" x14ac:dyDescent="0.2">
      <c r="D3360" s="59"/>
      <c r="E3360" s="5" t="s">
        <v>51</v>
      </c>
      <c r="F3360" s="51" t="s">
        <v>623</v>
      </c>
      <c r="G3360" s="4">
        <v>185</v>
      </c>
      <c r="H3360" s="17" t="s">
        <v>160</v>
      </c>
      <c r="I3360" s="1">
        <v>100</v>
      </c>
      <c r="J3360" s="2" t="s">
        <v>160</v>
      </c>
      <c r="K3360" s="2" t="s">
        <v>160</v>
      </c>
      <c r="L3360" s="2" t="s">
        <v>160</v>
      </c>
      <c r="M3360" s="1">
        <v>100</v>
      </c>
      <c r="N3360" s="2" t="s">
        <v>160</v>
      </c>
      <c r="O3360" s="1">
        <v>3</v>
      </c>
      <c r="P3360" s="8">
        <v>0</v>
      </c>
    </row>
    <row r="3361" spans="4:16" x14ac:dyDescent="0.2">
      <c r="D3361" s="59"/>
      <c r="E3361" s="5" t="s">
        <v>52</v>
      </c>
      <c r="F3361" s="51" t="s">
        <v>623</v>
      </c>
      <c r="G3361" s="4">
        <v>324</v>
      </c>
      <c r="H3361" s="17" t="s">
        <v>160</v>
      </c>
      <c r="I3361" s="2" t="s">
        <v>160</v>
      </c>
      <c r="J3361" s="1">
        <v>100</v>
      </c>
      <c r="K3361" s="2" t="s">
        <v>160</v>
      </c>
      <c r="L3361" s="2" t="s">
        <v>160</v>
      </c>
      <c r="M3361" s="2" t="s">
        <v>160</v>
      </c>
      <c r="N3361" s="1">
        <v>100</v>
      </c>
      <c r="O3361" s="1">
        <v>2</v>
      </c>
      <c r="P3361" s="8">
        <v>0</v>
      </c>
    </row>
    <row r="3362" spans="4:16" x14ac:dyDescent="0.2">
      <c r="D3362" s="59"/>
      <c r="E3362" s="5" t="s">
        <v>53</v>
      </c>
      <c r="F3362" s="51" t="s">
        <v>623</v>
      </c>
      <c r="G3362" s="4">
        <v>491</v>
      </c>
      <c r="H3362" s="17" t="s">
        <v>160</v>
      </c>
      <c r="I3362" s="2" t="s">
        <v>160</v>
      </c>
      <c r="J3362" s="2" t="s">
        <v>160</v>
      </c>
      <c r="K3362" s="1">
        <v>100</v>
      </c>
      <c r="L3362" s="2" t="s">
        <v>160</v>
      </c>
      <c r="M3362" s="2" t="s">
        <v>160</v>
      </c>
      <c r="N3362" s="1">
        <v>100</v>
      </c>
      <c r="O3362" s="1">
        <v>1</v>
      </c>
      <c r="P3362" s="8">
        <v>0</v>
      </c>
    </row>
    <row r="3363" spans="4:16" x14ac:dyDescent="0.2">
      <c r="D3363" s="59"/>
      <c r="E3363" s="5" t="s">
        <v>23</v>
      </c>
      <c r="F3363" s="51" t="s">
        <v>624</v>
      </c>
      <c r="G3363" s="4">
        <v>4</v>
      </c>
      <c r="H3363" s="17" t="s">
        <v>160</v>
      </c>
      <c r="I3363" s="2" t="s">
        <v>160</v>
      </c>
      <c r="J3363" s="2" t="s">
        <v>160</v>
      </c>
      <c r="K3363" s="2" t="s">
        <v>160</v>
      </c>
      <c r="L3363" s="1">
        <v>100</v>
      </c>
      <c r="M3363" s="2" t="s">
        <v>160</v>
      </c>
      <c r="N3363" s="2" t="s">
        <v>160</v>
      </c>
      <c r="O3363" s="1">
        <v>0</v>
      </c>
      <c r="P3363" s="8">
        <v>0</v>
      </c>
    </row>
    <row r="3364" spans="4:16" x14ac:dyDescent="0.2">
      <c r="D3364" s="59"/>
      <c r="E3364" s="5" t="s">
        <v>54</v>
      </c>
      <c r="F3364" s="51" t="s">
        <v>623</v>
      </c>
      <c r="G3364" s="4">
        <v>224</v>
      </c>
      <c r="H3364" s="10">
        <v>17.410714285714</v>
      </c>
      <c r="I3364" s="1">
        <v>82.589285714286007</v>
      </c>
      <c r="J3364" s="2" t="s">
        <v>160</v>
      </c>
      <c r="K3364" s="2" t="s">
        <v>160</v>
      </c>
      <c r="L3364" s="2" t="s">
        <v>160</v>
      </c>
      <c r="M3364" s="1">
        <v>100</v>
      </c>
      <c r="N3364" s="2" t="s">
        <v>160</v>
      </c>
      <c r="O3364" s="1">
        <v>3.1741071428569998</v>
      </c>
      <c r="P3364" s="8">
        <v>0.38005086648300002</v>
      </c>
    </row>
    <row r="3365" spans="4:16" x14ac:dyDescent="0.2">
      <c r="D3365" s="59"/>
      <c r="E3365" s="5" t="s">
        <v>55</v>
      </c>
      <c r="F3365" s="51" t="s">
        <v>623</v>
      </c>
      <c r="G3365" s="4">
        <v>815</v>
      </c>
      <c r="H3365" s="17" t="s">
        <v>160</v>
      </c>
      <c r="I3365" s="2" t="s">
        <v>160</v>
      </c>
      <c r="J3365" s="1">
        <v>39.754601226993998</v>
      </c>
      <c r="K3365" s="1">
        <v>60.245398773006002</v>
      </c>
      <c r="L3365" s="2" t="s">
        <v>160</v>
      </c>
      <c r="M3365" s="2" t="s">
        <v>160</v>
      </c>
      <c r="N3365" s="1">
        <v>100</v>
      </c>
      <c r="O3365" s="1">
        <v>1.3975460122700001</v>
      </c>
      <c r="P3365" s="8">
        <v>0.48969113770799999</v>
      </c>
    </row>
    <row r="3366" spans="4:16" ht="26" x14ac:dyDescent="0.2">
      <c r="D3366" s="58" t="s">
        <v>56</v>
      </c>
      <c r="E3366" s="7" t="s">
        <v>57</v>
      </c>
      <c r="F3366" s="50" t="s">
        <v>624</v>
      </c>
      <c r="G3366" s="6">
        <v>8</v>
      </c>
      <c r="H3366" s="14">
        <v>12.5</v>
      </c>
      <c r="I3366" s="3">
        <v>50</v>
      </c>
      <c r="J3366" s="3">
        <v>25</v>
      </c>
      <c r="K3366" s="3">
        <v>12.5</v>
      </c>
      <c r="L3366" s="9" t="s">
        <v>160</v>
      </c>
      <c r="M3366" s="3">
        <v>62.5</v>
      </c>
      <c r="N3366" s="3">
        <v>37.5</v>
      </c>
      <c r="O3366" s="3">
        <v>2.625</v>
      </c>
      <c r="P3366" s="13">
        <v>0.91612538131300003</v>
      </c>
    </row>
    <row r="3367" spans="4:16" ht="26" x14ac:dyDescent="0.2">
      <c r="D3367" s="59"/>
      <c r="E3367" s="5" t="s">
        <v>58</v>
      </c>
      <c r="F3367" s="51" t="s">
        <v>623</v>
      </c>
      <c r="G3367" s="4">
        <v>61</v>
      </c>
      <c r="H3367" s="10">
        <v>4.918032786885</v>
      </c>
      <c r="I3367" s="1">
        <v>27.868852459016001</v>
      </c>
      <c r="J3367" s="1">
        <v>26.229508196721</v>
      </c>
      <c r="K3367" s="1">
        <v>40.983606557377001</v>
      </c>
      <c r="L3367" s="2" t="s">
        <v>160</v>
      </c>
      <c r="M3367" s="1">
        <v>32.786885245901999</v>
      </c>
      <c r="N3367" s="1">
        <v>67.213114754098001</v>
      </c>
      <c r="O3367" s="1">
        <v>1.967213114754</v>
      </c>
      <c r="P3367" s="8">
        <v>0.94810711621900001</v>
      </c>
    </row>
    <row r="3368" spans="4:16" x14ac:dyDescent="0.2">
      <c r="D3368" s="59"/>
      <c r="E3368" s="5" t="s">
        <v>59</v>
      </c>
      <c r="F3368" s="51" t="s">
        <v>624</v>
      </c>
      <c r="G3368" s="4">
        <v>18</v>
      </c>
      <c r="H3368" s="17" t="s">
        <v>160</v>
      </c>
      <c r="I3368" s="2" t="s">
        <v>160</v>
      </c>
      <c r="J3368" s="1">
        <v>16.666666666666998</v>
      </c>
      <c r="K3368" s="1">
        <v>83.333333333333002</v>
      </c>
      <c r="L3368" s="2" t="s">
        <v>160</v>
      </c>
      <c r="M3368" s="2" t="s">
        <v>160</v>
      </c>
      <c r="N3368" s="1">
        <v>100</v>
      </c>
      <c r="O3368" s="1">
        <v>1.166666666667</v>
      </c>
      <c r="P3368" s="8">
        <v>0.38348249442400001</v>
      </c>
    </row>
    <row r="3369" spans="4:16" x14ac:dyDescent="0.2">
      <c r="D3369" s="59"/>
      <c r="E3369" s="5" t="s">
        <v>60</v>
      </c>
      <c r="F3369" s="51" t="s">
        <v>623</v>
      </c>
      <c r="G3369" s="4">
        <v>147</v>
      </c>
      <c r="H3369" s="10">
        <v>4.0816326530609999</v>
      </c>
      <c r="I3369" s="1">
        <v>12.925170068027001</v>
      </c>
      <c r="J3369" s="1">
        <v>36.734693877551003</v>
      </c>
      <c r="K3369" s="1">
        <v>44.897959183673002</v>
      </c>
      <c r="L3369" s="1">
        <v>1.360544217687</v>
      </c>
      <c r="M3369" s="1">
        <v>17.006802721088</v>
      </c>
      <c r="N3369" s="1">
        <v>81.632653061224005</v>
      </c>
      <c r="O3369" s="1">
        <v>1.7586206896550001</v>
      </c>
      <c r="P3369" s="8">
        <v>0.83562902179700005</v>
      </c>
    </row>
    <row r="3370" spans="4:16" ht="26" x14ac:dyDescent="0.2">
      <c r="D3370" s="59"/>
      <c r="E3370" s="5" t="s">
        <v>61</v>
      </c>
      <c r="F3370" s="51" t="s">
        <v>623</v>
      </c>
      <c r="G3370" s="4">
        <v>85</v>
      </c>
      <c r="H3370" s="10">
        <v>3.5294117647059999</v>
      </c>
      <c r="I3370" s="1">
        <v>21.176470588234999</v>
      </c>
      <c r="J3370" s="1">
        <v>32.941176470587997</v>
      </c>
      <c r="K3370" s="1">
        <v>42.352941176470999</v>
      </c>
      <c r="L3370" s="2" t="s">
        <v>160</v>
      </c>
      <c r="M3370" s="1">
        <v>24.705882352941</v>
      </c>
      <c r="N3370" s="1">
        <v>75.294117647058997</v>
      </c>
      <c r="O3370" s="1">
        <v>1.8588235294119999</v>
      </c>
      <c r="P3370" s="8">
        <v>0.87495498083500001</v>
      </c>
    </row>
    <row r="3371" spans="4:16" x14ac:dyDescent="0.2">
      <c r="D3371" s="59"/>
      <c r="E3371" s="5" t="s">
        <v>62</v>
      </c>
      <c r="F3371" s="51" t="s">
        <v>623</v>
      </c>
      <c r="G3371" s="4">
        <v>722</v>
      </c>
      <c r="H3371" s="10">
        <v>3.6011080332410002</v>
      </c>
      <c r="I3371" s="1">
        <v>17.451523545705999</v>
      </c>
      <c r="J3371" s="1">
        <v>30.609418282547999</v>
      </c>
      <c r="K3371" s="1">
        <v>48.060941828254997</v>
      </c>
      <c r="L3371" s="1">
        <v>0.27700831024900002</v>
      </c>
      <c r="M3371" s="1">
        <v>21.052631578947</v>
      </c>
      <c r="N3371" s="1">
        <v>78.670360110803003</v>
      </c>
      <c r="O3371" s="1">
        <v>1.765277777778</v>
      </c>
      <c r="P3371" s="8">
        <v>0.86448385112299997</v>
      </c>
    </row>
    <row r="3372" spans="4:16" x14ac:dyDescent="0.2">
      <c r="D3372" s="59"/>
      <c r="E3372" s="5" t="s">
        <v>23</v>
      </c>
      <c r="F3372" s="51" t="s">
        <v>624</v>
      </c>
      <c r="G3372" s="4">
        <v>2</v>
      </c>
      <c r="H3372" s="17" t="s">
        <v>160</v>
      </c>
      <c r="I3372" s="1">
        <v>50</v>
      </c>
      <c r="J3372" s="2" t="s">
        <v>160</v>
      </c>
      <c r="K3372" s="1">
        <v>50</v>
      </c>
      <c r="L3372" s="2" t="s">
        <v>160</v>
      </c>
      <c r="M3372" s="1">
        <v>50</v>
      </c>
      <c r="N3372" s="1">
        <v>50</v>
      </c>
      <c r="O3372" s="1">
        <v>2</v>
      </c>
      <c r="P3372" s="8">
        <v>1.4142135623730001</v>
      </c>
    </row>
    <row r="3373" spans="4:16" ht="26" x14ac:dyDescent="0.2">
      <c r="D3373" s="59"/>
      <c r="E3373" s="5" t="s">
        <v>63</v>
      </c>
      <c r="F3373" s="51" t="s">
        <v>623</v>
      </c>
      <c r="G3373" s="4">
        <v>319</v>
      </c>
      <c r="H3373" s="10">
        <v>4.0752351097180002</v>
      </c>
      <c r="I3373" s="1">
        <v>18.181818181817999</v>
      </c>
      <c r="J3373" s="1">
        <v>32.288401253918003</v>
      </c>
      <c r="K3373" s="1">
        <v>44.827586206897003</v>
      </c>
      <c r="L3373" s="1">
        <v>0.62695924764900002</v>
      </c>
      <c r="M3373" s="1">
        <v>22.257053291536</v>
      </c>
      <c r="N3373" s="1">
        <v>77.115987460815006</v>
      </c>
      <c r="O3373" s="1">
        <v>1.813880126183</v>
      </c>
      <c r="P3373" s="8">
        <v>0.87514723434800001</v>
      </c>
    </row>
    <row r="3374" spans="4:16" ht="26" x14ac:dyDescent="0.2">
      <c r="D3374" s="58" t="s">
        <v>64</v>
      </c>
      <c r="E3374" s="7" t="s">
        <v>57</v>
      </c>
      <c r="F3374" s="50" t="s">
        <v>624</v>
      </c>
      <c r="G3374" s="6">
        <v>21</v>
      </c>
      <c r="H3374" s="14">
        <v>14.285714285714</v>
      </c>
      <c r="I3374" s="3">
        <v>33.333333333333002</v>
      </c>
      <c r="J3374" s="3">
        <v>19.047619047619001</v>
      </c>
      <c r="K3374" s="3">
        <v>33.333333333333002</v>
      </c>
      <c r="L3374" s="9" t="s">
        <v>160</v>
      </c>
      <c r="M3374" s="3">
        <v>47.619047619047997</v>
      </c>
      <c r="N3374" s="3">
        <v>52.380952380952003</v>
      </c>
      <c r="O3374" s="3">
        <v>2.285714285714</v>
      </c>
      <c r="P3374" s="13">
        <v>1.101946330039</v>
      </c>
    </row>
    <row r="3375" spans="4:16" ht="26" x14ac:dyDescent="0.2">
      <c r="D3375" s="59"/>
      <c r="E3375" s="5" t="s">
        <v>58</v>
      </c>
      <c r="F3375" s="51" t="s">
        <v>623</v>
      </c>
      <c r="G3375" s="4">
        <v>103</v>
      </c>
      <c r="H3375" s="10">
        <v>4.8543689320389998</v>
      </c>
      <c r="I3375" s="1">
        <v>20.388349514563</v>
      </c>
      <c r="J3375" s="1">
        <v>26.213592233010001</v>
      </c>
      <c r="K3375" s="1">
        <v>48.543689320387998</v>
      </c>
      <c r="L3375" s="2" t="s">
        <v>160</v>
      </c>
      <c r="M3375" s="1">
        <v>25.242718446602002</v>
      </c>
      <c r="N3375" s="1">
        <v>74.757281553398002</v>
      </c>
      <c r="O3375" s="1">
        <v>1.815533980583</v>
      </c>
      <c r="P3375" s="8">
        <v>0.92617252464199995</v>
      </c>
    </row>
    <row r="3376" spans="4:16" x14ac:dyDescent="0.2">
      <c r="D3376" s="59"/>
      <c r="E3376" s="5" t="s">
        <v>59</v>
      </c>
      <c r="F3376" s="51" t="s">
        <v>624</v>
      </c>
      <c r="G3376" s="4">
        <v>43</v>
      </c>
      <c r="H3376" s="10">
        <v>2.3255813953489999</v>
      </c>
      <c r="I3376" s="1">
        <v>6.9767441860470001</v>
      </c>
      <c r="J3376" s="1">
        <v>11.627906976744001</v>
      </c>
      <c r="K3376" s="1">
        <v>79.069767441859995</v>
      </c>
      <c r="L3376" s="2" t="s">
        <v>160</v>
      </c>
      <c r="M3376" s="1">
        <v>9.3023255813949994</v>
      </c>
      <c r="N3376" s="1">
        <v>90.697674418605004</v>
      </c>
      <c r="O3376" s="1">
        <v>1.3255813953490001</v>
      </c>
      <c r="P3376" s="8">
        <v>0.71450716390000002</v>
      </c>
    </row>
    <row r="3377" spans="4:16" x14ac:dyDescent="0.2">
      <c r="D3377" s="59"/>
      <c r="E3377" s="5" t="s">
        <v>60</v>
      </c>
      <c r="F3377" s="51" t="s">
        <v>623</v>
      </c>
      <c r="G3377" s="4">
        <v>697</v>
      </c>
      <c r="H3377" s="10">
        <v>2.7259684361550001</v>
      </c>
      <c r="I3377" s="1">
        <v>17.647058823529001</v>
      </c>
      <c r="J3377" s="1">
        <v>32.855093256815003</v>
      </c>
      <c r="K3377" s="1">
        <v>46.341463414633999</v>
      </c>
      <c r="L3377" s="1">
        <v>0.43041606886700001</v>
      </c>
      <c r="M3377" s="1">
        <v>20.373027259684001</v>
      </c>
      <c r="N3377" s="1">
        <v>79.196556671449002</v>
      </c>
      <c r="O3377" s="1">
        <v>1.766570605187</v>
      </c>
      <c r="P3377" s="8">
        <v>0.83587011118400001</v>
      </c>
    </row>
    <row r="3378" spans="4:16" ht="26" x14ac:dyDescent="0.2">
      <c r="D3378" s="59"/>
      <c r="E3378" s="5" t="s">
        <v>61</v>
      </c>
      <c r="F3378" s="51" t="s">
        <v>623</v>
      </c>
      <c r="G3378" s="4">
        <v>160</v>
      </c>
      <c r="H3378" s="10">
        <v>6.875</v>
      </c>
      <c r="I3378" s="1">
        <v>17.5</v>
      </c>
      <c r="J3378" s="1">
        <v>30.625</v>
      </c>
      <c r="K3378" s="1">
        <v>44.375</v>
      </c>
      <c r="L3378" s="1">
        <v>0.625</v>
      </c>
      <c r="M3378" s="1">
        <v>24.375</v>
      </c>
      <c r="N3378" s="1">
        <v>75</v>
      </c>
      <c r="O3378" s="1">
        <v>1.8679245283020001</v>
      </c>
      <c r="P3378" s="8">
        <v>0.94207693756599997</v>
      </c>
    </row>
    <row r="3379" spans="4:16" ht="26" x14ac:dyDescent="0.2">
      <c r="D3379" s="59"/>
      <c r="E3379" s="5" t="s">
        <v>65</v>
      </c>
      <c r="F3379" s="51" t="s">
        <v>624</v>
      </c>
      <c r="G3379" s="4">
        <v>16</v>
      </c>
      <c r="H3379" s="17" t="s">
        <v>160</v>
      </c>
      <c r="I3379" s="1">
        <v>18.75</v>
      </c>
      <c r="J3379" s="1">
        <v>50</v>
      </c>
      <c r="K3379" s="1">
        <v>31.25</v>
      </c>
      <c r="L3379" s="2" t="s">
        <v>160</v>
      </c>
      <c r="M3379" s="1">
        <v>18.75</v>
      </c>
      <c r="N3379" s="1">
        <v>81.25</v>
      </c>
      <c r="O3379" s="1">
        <v>1.875</v>
      </c>
      <c r="P3379" s="8">
        <v>0.718795288428</v>
      </c>
    </row>
    <row r="3380" spans="4:16" x14ac:dyDescent="0.2">
      <c r="D3380" s="59"/>
      <c r="E3380" s="5" t="s">
        <v>23</v>
      </c>
      <c r="F3380" s="51" t="s">
        <v>624</v>
      </c>
      <c r="G3380" s="4">
        <v>3</v>
      </c>
      <c r="H3380" s="17" t="s">
        <v>160</v>
      </c>
      <c r="I3380" s="2" t="s">
        <v>160</v>
      </c>
      <c r="J3380" s="1">
        <v>66.666666666666998</v>
      </c>
      <c r="K3380" s="1">
        <v>33.333333333333002</v>
      </c>
      <c r="L3380" s="2" t="s">
        <v>160</v>
      </c>
      <c r="M3380" s="2" t="s">
        <v>160</v>
      </c>
      <c r="N3380" s="1">
        <v>100</v>
      </c>
      <c r="O3380" s="1">
        <v>1.666666666667</v>
      </c>
      <c r="P3380" s="8">
        <v>0.57735026918999999</v>
      </c>
    </row>
    <row r="3381" spans="4:16" ht="26" x14ac:dyDescent="0.2">
      <c r="D3381" s="59"/>
      <c r="E3381" s="5" t="s">
        <v>66</v>
      </c>
      <c r="F3381" s="51" t="s">
        <v>623</v>
      </c>
      <c r="G3381" s="4">
        <v>1024</v>
      </c>
      <c r="H3381" s="10">
        <v>3.80859375</v>
      </c>
      <c r="I3381" s="1">
        <v>17.7734375</v>
      </c>
      <c r="J3381" s="1">
        <v>30.6640625</v>
      </c>
      <c r="K3381" s="1">
        <v>47.36328125</v>
      </c>
      <c r="L3381" s="1">
        <v>0.390625</v>
      </c>
      <c r="M3381" s="1">
        <v>21.58203125</v>
      </c>
      <c r="N3381" s="1">
        <v>78.02734375</v>
      </c>
      <c r="O3381" s="1">
        <v>1.7794117647059999</v>
      </c>
      <c r="P3381" s="8">
        <v>0.87117601083999996</v>
      </c>
    </row>
    <row r="3382" spans="4:16" x14ac:dyDescent="0.2">
      <c r="D3382" s="58" t="s">
        <v>67</v>
      </c>
      <c r="E3382" s="7" t="s">
        <v>68</v>
      </c>
      <c r="F3382" s="50" t="s">
        <v>623</v>
      </c>
      <c r="G3382" s="6">
        <v>483</v>
      </c>
      <c r="H3382" s="14">
        <v>4.1407867494820003</v>
      </c>
      <c r="I3382" s="3">
        <v>16.356107660454999</v>
      </c>
      <c r="J3382" s="3">
        <v>32.298136645962998</v>
      </c>
      <c r="K3382" s="3">
        <v>46.583850931676999</v>
      </c>
      <c r="L3382" s="3">
        <v>0.62111801242200004</v>
      </c>
      <c r="M3382" s="3">
        <v>20.496894409938001</v>
      </c>
      <c r="N3382" s="3">
        <v>78.881987577640004</v>
      </c>
      <c r="O3382" s="3">
        <v>1.7791666666670001</v>
      </c>
      <c r="P3382" s="13">
        <v>0.86764103997700004</v>
      </c>
    </row>
    <row r="3383" spans="4:16" x14ac:dyDescent="0.2">
      <c r="D3383" s="59"/>
      <c r="E3383" s="5" t="s">
        <v>69</v>
      </c>
      <c r="F3383" s="51" t="s">
        <v>623</v>
      </c>
      <c r="G3383" s="4">
        <v>168</v>
      </c>
      <c r="H3383" s="10">
        <v>2.3809523809519999</v>
      </c>
      <c r="I3383" s="1">
        <v>11.309523809524</v>
      </c>
      <c r="J3383" s="1">
        <v>30.952380952380999</v>
      </c>
      <c r="K3383" s="1">
        <v>55.357142857143003</v>
      </c>
      <c r="L3383" s="2" t="s">
        <v>160</v>
      </c>
      <c r="M3383" s="1">
        <v>13.690476190476</v>
      </c>
      <c r="N3383" s="1">
        <v>86.309523809523995</v>
      </c>
      <c r="O3383" s="1">
        <v>1.607142857143</v>
      </c>
      <c r="P3383" s="8">
        <v>0.78179675051200004</v>
      </c>
    </row>
    <row r="3384" spans="4:16" ht="26" x14ac:dyDescent="0.2">
      <c r="D3384" s="59"/>
      <c r="E3384" s="5" t="s">
        <v>70</v>
      </c>
      <c r="F3384" s="51" t="s">
        <v>623</v>
      </c>
      <c r="G3384" s="4">
        <v>470</v>
      </c>
      <c r="H3384" s="10">
        <v>3.4042553191490001</v>
      </c>
      <c r="I3384" s="1">
        <v>16.170212765957</v>
      </c>
      <c r="J3384" s="1">
        <v>32.553191489362</v>
      </c>
      <c r="K3384" s="1">
        <v>47.446808510638</v>
      </c>
      <c r="L3384" s="1">
        <v>0.425531914894</v>
      </c>
      <c r="M3384" s="1">
        <v>19.574468085105998</v>
      </c>
      <c r="N3384" s="1">
        <v>80</v>
      </c>
      <c r="O3384" s="1">
        <v>1.7542735042740001</v>
      </c>
      <c r="P3384" s="8">
        <v>0.84663517520599996</v>
      </c>
    </row>
    <row r="3385" spans="4:16" ht="26" x14ac:dyDescent="0.2">
      <c r="D3385" s="59"/>
      <c r="E3385" s="5" t="s">
        <v>71</v>
      </c>
      <c r="F3385" s="51" t="s">
        <v>623</v>
      </c>
      <c r="G3385" s="4">
        <v>67</v>
      </c>
      <c r="H3385" s="10">
        <v>5.9701492537309999</v>
      </c>
      <c r="I3385" s="1">
        <v>25.373134328357999</v>
      </c>
      <c r="J3385" s="1">
        <v>32.835820895521998</v>
      </c>
      <c r="K3385" s="1">
        <v>35.820895522388</v>
      </c>
      <c r="L3385" s="2" t="s">
        <v>160</v>
      </c>
      <c r="M3385" s="1">
        <v>31.343283582089999</v>
      </c>
      <c r="N3385" s="1">
        <v>68.656716417910005</v>
      </c>
      <c r="O3385" s="1">
        <v>2.014925373134</v>
      </c>
      <c r="P3385" s="8">
        <v>0.92919869867500005</v>
      </c>
    </row>
    <row r="3386" spans="4:16" x14ac:dyDescent="0.2">
      <c r="D3386" s="59"/>
      <c r="E3386" s="5" t="s">
        <v>72</v>
      </c>
      <c r="F3386" s="51" t="s">
        <v>623</v>
      </c>
      <c r="G3386" s="4">
        <v>314</v>
      </c>
      <c r="H3386" s="10">
        <v>5.0955414012739997</v>
      </c>
      <c r="I3386" s="1">
        <v>18.152866242038002</v>
      </c>
      <c r="J3386" s="1">
        <v>33.439490445860002</v>
      </c>
      <c r="K3386" s="1">
        <v>42.675159235669</v>
      </c>
      <c r="L3386" s="1">
        <v>0.63694267515900005</v>
      </c>
      <c r="M3386" s="1">
        <v>23.248407643311999</v>
      </c>
      <c r="N3386" s="1">
        <v>76.114649681529002</v>
      </c>
      <c r="O3386" s="1">
        <v>1.8557692307689999</v>
      </c>
      <c r="P3386" s="8">
        <v>0.89390507740500003</v>
      </c>
    </row>
    <row r="3387" spans="4:16" x14ac:dyDescent="0.2">
      <c r="D3387" s="59"/>
      <c r="E3387" s="5" t="s">
        <v>73</v>
      </c>
      <c r="F3387" s="51" t="s">
        <v>623</v>
      </c>
      <c r="G3387" s="4">
        <v>187</v>
      </c>
      <c r="H3387" s="10">
        <v>5.3475935828879999</v>
      </c>
      <c r="I3387" s="1">
        <v>17.112299465241001</v>
      </c>
      <c r="J3387" s="1">
        <v>27.272727272727</v>
      </c>
      <c r="K3387" s="1">
        <v>49.732620320856</v>
      </c>
      <c r="L3387" s="1">
        <v>0.53475935828900001</v>
      </c>
      <c r="M3387" s="1">
        <v>22.459893048127999</v>
      </c>
      <c r="N3387" s="1">
        <v>77.005347593582997</v>
      </c>
      <c r="O3387" s="1">
        <v>1.7795698924729999</v>
      </c>
      <c r="P3387" s="8">
        <v>0.918171995874</v>
      </c>
    </row>
    <row r="3388" spans="4:16" ht="26" x14ac:dyDescent="0.2">
      <c r="D3388" s="59"/>
      <c r="E3388" s="5" t="s">
        <v>74</v>
      </c>
      <c r="F3388" s="51" t="s">
        <v>623</v>
      </c>
      <c r="G3388" s="4">
        <v>472</v>
      </c>
      <c r="H3388" s="10">
        <v>2.542372881356</v>
      </c>
      <c r="I3388" s="1">
        <v>18.855932203390001</v>
      </c>
      <c r="J3388" s="1">
        <v>28.389830508475001</v>
      </c>
      <c r="K3388" s="1">
        <v>50.211864406780002</v>
      </c>
      <c r="L3388" s="2" t="s">
        <v>160</v>
      </c>
      <c r="M3388" s="1">
        <v>21.398305084745999</v>
      </c>
      <c r="N3388" s="1">
        <v>78.601694915254001</v>
      </c>
      <c r="O3388" s="1">
        <v>1.7372881355930001</v>
      </c>
      <c r="P3388" s="8">
        <v>0.85140539343900001</v>
      </c>
    </row>
    <row r="3389" spans="4:16" x14ac:dyDescent="0.2">
      <c r="D3389" s="59"/>
      <c r="E3389" s="5" t="s">
        <v>36</v>
      </c>
      <c r="F3389" s="51" t="s">
        <v>624</v>
      </c>
      <c r="G3389" s="4">
        <v>28</v>
      </c>
      <c r="H3389" s="17" t="s">
        <v>160</v>
      </c>
      <c r="I3389" s="1">
        <v>10.714285714286</v>
      </c>
      <c r="J3389" s="1">
        <v>32.142857142856997</v>
      </c>
      <c r="K3389" s="1">
        <v>53.571428571429003</v>
      </c>
      <c r="L3389" s="1">
        <v>3.5714285714290002</v>
      </c>
      <c r="M3389" s="1">
        <v>10.714285714286</v>
      </c>
      <c r="N3389" s="1">
        <v>85.714285714286007</v>
      </c>
      <c r="O3389" s="1">
        <v>1.5555555555559999</v>
      </c>
      <c r="P3389" s="8">
        <v>0.69798244045199997</v>
      </c>
    </row>
    <row r="3390" spans="4:16" x14ac:dyDescent="0.2">
      <c r="D3390" s="59"/>
      <c r="E3390" s="5" t="s">
        <v>23</v>
      </c>
      <c r="F3390" s="51" t="s">
        <v>624</v>
      </c>
      <c r="G3390" s="4">
        <v>6</v>
      </c>
      <c r="H3390" s="10">
        <v>16.666666666666998</v>
      </c>
      <c r="I3390" s="1">
        <v>33.333333333333002</v>
      </c>
      <c r="J3390" s="1">
        <v>33.333333333333002</v>
      </c>
      <c r="K3390" s="1">
        <v>16.666666666666998</v>
      </c>
      <c r="L3390" s="2" t="s">
        <v>160</v>
      </c>
      <c r="M3390" s="1">
        <v>50</v>
      </c>
      <c r="N3390" s="1">
        <v>50</v>
      </c>
      <c r="O3390" s="1">
        <v>2.5</v>
      </c>
      <c r="P3390" s="8">
        <v>1.04880884817</v>
      </c>
    </row>
    <row r="3391" spans="4:16" ht="26" x14ac:dyDescent="0.2">
      <c r="D3391" s="58" t="s">
        <v>75</v>
      </c>
      <c r="E3391" s="7" t="s">
        <v>76</v>
      </c>
      <c r="F3391" s="50" t="s">
        <v>624</v>
      </c>
      <c r="G3391" s="6">
        <v>32</v>
      </c>
      <c r="H3391" s="14">
        <v>6.25</v>
      </c>
      <c r="I3391" s="3">
        <v>21.875</v>
      </c>
      <c r="J3391" s="3">
        <v>31.25</v>
      </c>
      <c r="K3391" s="3">
        <v>34.375</v>
      </c>
      <c r="L3391" s="3">
        <v>6.25</v>
      </c>
      <c r="M3391" s="3">
        <v>28.125</v>
      </c>
      <c r="N3391" s="3">
        <v>65.625</v>
      </c>
      <c r="O3391" s="3">
        <v>2</v>
      </c>
      <c r="P3391" s="13">
        <v>0.94686415294799997</v>
      </c>
    </row>
    <row r="3392" spans="4:16" x14ac:dyDescent="0.2">
      <c r="D3392" s="59"/>
      <c r="E3392" s="5" t="s">
        <v>77</v>
      </c>
      <c r="F3392" s="51" t="s">
        <v>623</v>
      </c>
      <c r="G3392" s="4">
        <v>60</v>
      </c>
      <c r="H3392" s="10">
        <v>3.333333333333</v>
      </c>
      <c r="I3392" s="1">
        <v>15</v>
      </c>
      <c r="J3392" s="1">
        <v>33.333333333333002</v>
      </c>
      <c r="K3392" s="1">
        <v>46.666666666666998</v>
      </c>
      <c r="L3392" s="1">
        <v>1.666666666667</v>
      </c>
      <c r="M3392" s="1">
        <v>18.333333333333002</v>
      </c>
      <c r="N3392" s="1">
        <v>80</v>
      </c>
      <c r="O3392" s="1">
        <v>1.745762711864</v>
      </c>
      <c r="P3392" s="8">
        <v>0.84268086852099999</v>
      </c>
    </row>
    <row r="3393" spans="4:16" x14ac:dyDescent="0.2">
      <c r="D3393" s="59"/>
      <c r="E3393" s="5" t="s">
        <v>78</v>
      </c>
      <c r="F3393" s="51" t="s">
        <v>623</v>
      </c>
      <c r="G3393" s="4">
        <v>82</v>
      </c>
      <c r="H3393" s="10">
        <v>1.219512195122</v>
      </c>
      <c r="I3393" s="1">
        <v>18.292682926828999</v>
      </c>
      <c r="J3393" s="1">
        <v>26.829268292683</v>
      </c>
      <c r="K3393" s="1">
        <v>52.439024390244001</v>
      </c>
      <c r="L3393" s="1">
        <v>1.219512195122</v>
      </c>
      <c r="M3393" s="1">
        <v>19.512195121950999</v>
      </c>
      <c r="N3393" s="1">
        <v>79.268292682926997</v>
      </c>
      <c r="O3393" s="1">
        <v>1.679012345679</v>
      </c>
      <c r="P3393" s="8">
        <v>0.81894994495700002</v>
      </c>
    </row>
    <row r="3394" spans="4:16" ht="26" x14ac:dyDescent="0.2">
      <c r="D3394" s="59"/>
      <c r="E3394" s="5" t="s">
        <v>79</v>
      </c>
      <c r="F3394" s="51" t="s">
        <v>624</v>
      </c>
      <c r="G3394" s="4">
        <v>11</v>
      </c>
      <c r="H3394" s="10">
        <v>9.0909090909089993</v>
      </c>
      <c r="I3394" s="1">
        <v>9.0909090909089993</v>
      </c>
      <c r="J3394" s="1">
        <v>36.363636363635997</v>
      </c>
      <c r="K3394" s="1">
        <v>45.454545454544999</v>
      </c>
      <c r="L3394" s="2" t="s">
        <v>160</v>
      </c>
      <c r="M3394" s="1">
        <v>18.181818181817999</v>
      </c>
      <c r="N3394" s="1">
        <v>81.818181818181998</v>
      </c>
      <c r="O3394" s="1">
        <v>1.818181818182</v>
      </c>
      <c r="P3394" s="8">
        <v>0.98164981721400002</v>
      </c>
    </row>
    <row r="3395" spans="4:16" ht="26" x14ac:dyDescent="0.2">
      <c r="D3395" s="59"/>
      <c r="E3395" s="5" t="s">
        <v>80</v>
      </c>
      <c r="F3395" s="51" t="s">
        <v>624</v>
      </c>
      <c r="G3395" s="4">
        <v>35</v>
      </c>
      <c r="H3395" s="10">
        <v>2.8571428571430002</v>
      </c>
      <c r="I3395" s="1">
        <v>5.7142857142860004</v>
      </c>
      <c r="J3395" s="1">
        <v>28.571428571428999</v>
      </c>
      <c r="K3395" s="1">
        <v>62.857142857143003</v>
      </c>
      <c r="L3395" s="2" t="s">
        <v>160</v>
      </c>
      <c r="M3395" s="1">
        <v>8.5714285714289993</v>
      </c>
      <c r="N3395" s="1">
        <v>91.428571428571004</v>
      </c>
      <c r="O3395" s="1">
        <v>1.485714285714</v>
      </c>
      <c r="P3395" s="8">
        <v>0.74246919411000001</v>
      </c>
    </row>
    <row r="3396" spans="4:16" ht="26" x14ac:dyDescent="0.2">
      <c r="D3396" s="59"/>
      <c r="E3396" s="5" t="s">
        <v>81</v>
      </c>
      <c r="F3396" s="51" t="s">
        <v>624</v>
      </c>
      <c r="G3396" s="4">
        <v>48</v>
      </c>
      <c r="H3396" s="17" t="s">
        <v>160</v>
      </c>
      <c r="I3396" s="1">
        <v>8.333333333333</v>
      </c>
      <c r="J3396" s="1">
        <v>27.083333333333002</v>
      </c>
      <c r="K3396" s="1">
        <v>64.583333333333002</v>
      </c>
      <c r="L3396" s="2" t="s">
        <v>160</v>
      </c>
      <c r="M3396" s="1">
        <v>8.333333333333</v>
      </c>
      <c r="N3396" s="1">
        <v>91.666666666666998</v>
      </c>
      <c r="O3396" s="1">
        <v>1.4375</v>
      </c>
      <c r="P3396" s="8">
        <v>0.64926308472899996</v>
      </c>
    </row>
    <row r="3397" spans="4:16" ht="26" x14ac:dyDescent="0.2">
      <c r="D3397" s="59"/>
      <c r="E3397" s="5" t="s">
        <v>82</v>
      </c>
      <c r="F3397" s="51" t="s">
        <v>624</v>
      </c>
      <c r="G3397" s="4">
        <v>39</v>
      </c>
      <c r="H3397" s="17" t="s">
        <v>160</v>
      </c>
      <c r="I3397" s="1">
        <v>23.076923076922998</v>
      </c>
      <c r="J3397" s="1">
        <v>38.461538461537998</v>
      </c>
      <c r="K3397" s="1">
        <v>38.461538461537998</v>
      </c>
      <c r="L3397" s="2" t="s">
        <v>160</v>
      </c>
      <c r="M3397" s="1">
        <v>23.076923076922998</v>
      </c>
      <c r="N3397" s="1">
        <v>76.923076923077005</v>
      </c>
      <c r="O3397" s="1">
        <v>1.8461538461539999</v>
      </c>
      <c r="P3397" s="8">
        <v>0.77928650019900003</v>
      </c>
    </row>
    <row r="3398" spans="4:16" ht="26" x14ac:dyDescent="0.2">
      <c r="D3398" s="59"/>
      <c r="E3398" s="5" t="s">
        <v>83</v>
      </c>
      <c r="F3398" s="51" t="s">
        <v>624</v>
      </c>
      <c r="G3398" s="4">
        <v>12</v>
      </c>
      <c r="H3398" s="17" t="s">
        <v>160</v>
      </c>
      <c r="I3398" s="1">
        <v>16.666666666666998</v>
      </c>
      <c r="J3398" s="1">
        <v>33.333333333333002</v>
      </c>
      <c r="K3398" s="1">
        <v>50</v>
      </c>
      <c r="L3398" s="2" t="s">
        <v>160</v>
      </c>
      <c r="M3398" s="1">
        <v>16.666666666666998</v>
      </c>
      <c r="N3398" s="1">
        <v>83.333333333333002</v>
      </c>
      <c r="O3398" s="1">
        <v>1.666666666667</v>
      </c>
      <c r="P3398" s="8">
        <v>0.77849894416200005</v>
      </c>
    </row>
    <row r="3399" spans="4:16" x14ac:dyDescent="0.2">
      <c r="D3399" s="59"/>
      <c r="E3399" s="5" t="s">
        <v>84</v>
      </c>
      <c r="F3399" s="51" t="s">
        <v>624</v>
      </c>
      <c r="G3399" s="4">
        <v>15</v>
      </c>
      <c r="H3399" s="10">
        <v>6.666666666667</v>
      </c>
      <c r="I3399" s="2" t="s">
        <v>160</v>
      </c>
      <c r="J3399" s="1">
        <v>26.666666666666998</v>
      </c>
      <c r="K3399" s="1">
        <v>66.666666666666998</v>
      </c>
      <c r="L3399" s="2" t="s">
        <v>160</v>
      </c>
      <c r="M3399" s="1">
        <v>6.666666666667</v>
      </c>
      <c r="N3399" s="1">
        <v>93.333333333333002</v>
      </c>
      <c r="O3399" s="1">
        <v>1.4666666666670001</v>
      </c>
      <c r="P3399" s="8">
        <v>0.83380938783299996</v>
      </c>
    </row>
    <row r="3400" spans="4:16" x14ac:dyDescent="0.2">
      <c r="D3400" s="59"/>
      <c r="E3400" s="5" t="s">
        <v>85</v>
      </c>
      <c r="F3400" s="51" t="s">
        <v>624</v>
      </c>
      <c r="G3400" s="4">
        <v>5</v>
      </c>
      <c r="H3400" s="17" t="s">
        <v>160</v>
      </c>
      <c r="I3400" s="1">
        <v>20</v>
      </c>
      <c r="J3400" s="1">
        <v>20</v>
      </c>
      <c r="K3400" s="1">
        <v>60</v>
      </c>
      <c r="L3400" s="2" t="s">
        <v>160</v>
      </c>
      <c r="M3400" s="1">
        <v>20</v>
      </c>
      <c r="N3400" s="1">
        <v>80</v>
      </c>
      <c r="O3400" s="1">
        <v>1.6</v>
      </c>
      <c r="P3400" s="8">
        <v>0.89442719100000001</v>
      </c>
    </row>
    <row r="3401" spans="4:16" x14ac:dyDescent="0.2">
      <c r="D3401" s="59"/>
      <c r="E3401" s="5" t="s">
        <v>86</v>
      </c>
      <c r="F3401" s="51" t="s">
        <v>623</v>
      </c>
      <c r="G3401" s="4">
        <v>87</v>
      </c>
      <c r="H3401" s="10">
        <v>5.7471264367819996</v>
      </c>
      <c r="I3401" s="1">
        <v>8.0459770114939992</v>
      </c>
      <c r="J3401" s="1">
        <v>27.586206896552</v>
      </c>
      <c r="K3401" s="1">
        <v>58.620689655172001</v>
      </c>
      <c r="L3401" s="2" t="s">
        <v>160</v>
      </c>
      <c r="M3401" s="1">
        <v>13.793103448276</v>
      </c>
      <c r="N3401" s="1">
        <v>86.206896551724</v>
      </c>
      <c r="O3401" s="1">
        <v>1.609195402299</v>
      </c>
      <c r="P3401" s="8">
        <v>0.86745178592799999</v>
      </c>
    </row>
    <row r="3402" spans="4:16" ht="26" x14ac:dyDescent="0.2">
      <c r="D3402" s="59"/>
      <c r="E3402" s="5" t="s">
        <v>87</v>
      </c>
      <c r="F3402" s="51" t="s">
        <v>623</v>
      </c>
      <c r="G3402" s="4">
        <v>118</v>
      </c>
      <c r="H3402" s="10">
        <v>2.542372881356</v>
      </c>
      <c r="I3402" s="1">
        <v>11.016949152542001</v>
      </c>
      <c r="J3402" s="1">
        <v>31.355932203390001</v>
      </c>
      <c r="K3402" s="1">
        <v>55.084745762711997</v>
      </c>
      <c r="L3402" s="2" t="s">
        <v>160</v>
      </c>
      <c r="M3402" s="1">
        <v>13.559322033898001</v>
      </c>
      <c r="N3402" s="1">
        <v>86.440677966102001</v>
      </c>
      <c r="O3402" s="1">
        <v>1.610169491525</v>
      </c>
      <c r="P3402" s="8">
        <v>0.78483378723899999</v>
      </c>
    </row>
    <row r="3403" spans="4:16" x14ac:dyDescent="0.2">
      <c r="D3403" s="59"/>
      <c r="E3403" s="5" t="s">
        <v>36</v>
      </c>
      <c r="F3403" s="51" t="s">
        <v>624</v>
      </c>
      <c r="G3403" s="4">
        <v>47</v>
      </c>
      <c r="H3403" s="10">
        <v>8.5106382978719992</v>
      </c>
      <c r="I3403" s="1">
        <v>17.021276595745</v>
      </c>
      <c r="J3403" s="1">
        <v>25.531914893617</v>
      </c>
      <c r="K3403" s="1">
        <v>48.936170212766001</v>
      </c>
      <c r="L3403" s="2" t="s">
        <v>160</v>
      </c>
      <c r="M3403" s="1">
        <v>25.531914893617</v>
      </c>
      <c r="N3403" s="1">
        <v>74.468085106383</v>
      </c>
      <c r="O3403" s="1">
        <v>1.8510638297869999</v>
      </c>
      <c r="P3403" s="8">
        <v>0.99953735829099999</v>
      </c>
    </row>
    <row r="3404" spans="4:16" ht="26" x14ac:dyDescent="0.2">
      <c r="D3404" s="59"/>
      <c r="E3404" s="5" t="s">
        <v>88</v>
      </c>
      <c r="F3404" s="51" t="s">
        <v>623</v>
      </c>
      <c r="G3404" s="4">
        <v>255</v>
      </c>
      <c r="H3404" s="10">
        <v>1.9607843137250001</v>
      </c>
      <c r="I3404" s="1">
        <v>18.039215686275</v>
      </c>
      <c r="J3404" s="1">
        <v>32.549019607843</v>
      </c>
      <c r="K3404" s="1">
        <v>47.450980392157</v>
      </c>
      <c r="L3404" s="2" t="s">
        <v>160</v>
      </c>
      <c r="M3404" s="1">
        <v>20</v>
      </c>
      <c r="N3404" s="1">
        <v>80</v>
      </c>
      <c r="O3404" s="1">
        <v>1.745098039216</v>
      </c>
      <c r="P3404" s="8">
        <v>0.81913958255300001</v>
      </c>
    </row>
    <row r="3405" spans="4:16" x14ac:dyDescent="0.2">
      <c r="D3405" s="59"/>
      <c r="E3405" s="5" t="s">
        <v>89</v>
      </c>
      <c r="F3405" s="51" t="s">
        <v>623</v>
      </c>
      <c r="G3405" s="4">
        <v>434</v>
      </c>
      <c r="H3405" s="10">
        <v>4.3778801843319997</v>
      </c>
      <c r="I3405" s="1">
        <v>22.350230414746999</v>
      </c>
      <c r="J3405" s="1">
        <v>30.645161290322999</v>
      </c>
      <c r="K3405" s="1">
        <v>42.165898617511999</v>
      </c>
      <c r="L3405" s="1">
        <v>0.46082949308799998</v>
      </c>
      <c r="M3405" s="1">
        <v>26.728110599078001</v>
      </c>
      <c r="N3405" s="1">
        <v>72.811059907833993</v>
      </c>
      <c r="O3405" s="1">
        <v>1.8888888888890001</v>
      </c>
      <c r="P3405" s="8">
        <v>0.90200429910699997</v>
      </c>
    </row>
    <row r="3406" spans="4:16" x14ac:dyDescent="0.2">
      <c r="D3406" s="59"/>
      <c r="E3406" s="5" t="s">
        <v>23</v>
      </c>
      <c r="F3406" s="51" t="s">
        <v>624</v>
      </c>
      <c r="G3406" s="4">
        <v>9</v>
      </c>
      <c r="H3406" s="10">
        <v>11.111111111111001</v>
      </c>
      <c r="I3406" s="1">
        <v>22.222222222222001</v>
      </c>
      <c r="J3406" s="1">
        <v>22.222222222222001</v>
      </c>
      <c r="K3406" s="1">
        <v>44.444444444444002</v>
      </c>
      <c r="L3406" s="2" t="s">
        <v>160</v>
      </c>
      <c r="M3406" s="1">
        <v>33.333333333333002</v>
      </c>
      <c r="N3406" s="1">
        <v>66.666666666666998</v>
      </c>
      <c r="O3406" s="1">
        <v>2</v>
      </c>
      <c r="P3406" s="8">
        <v>1.1180339887499999</v>
      </c>
    </row>
    <row r="3407" spans="4:16" ht="26" x14ac:dyDescent="0.2">
      <c r="D3407" s="59"/>
      <c r="E3407" s="5" t="s">
        <v>90</v>
      </c>
      <c r="F3407" s="51" t="s">
        <v>623</v>
      </c>
      <c r="G3407" s="4">
        <v>345</v>
      </c>
      <c r="H3407" s="10">
        <v>4.0579710144929999</v>
      </c>
      <c r="I3407" s="1">
        <v>11.594202898551</v>
      </c>
      <c r="J3407" s="1">
        <v>30.724637681158999</v>
      </c>
      <c r="K3407" s="1">
        <v>53.043478260870003</v>
      </c>
      <c r="L3407" s="1">
        <v>0.57971014492799999</v>
      </c>
      <c r="M3407" s="1">
        <v>15.652173913043001</v>
      </c>
      <c r="N3407" s="1">
        <v>83.768115942028999</v>
      </c>
      <c r="O3407" s="1">
        <v>1.6647230320699999</v>
      </c>
      <c r="P3407" s="8">
        <v>0.83848085390299998</v>
      </c>
    </row>
    <row r="3408" spans="4:16" ht="26" x14ac:dyDescent="0.2">
      <c r="D3408" s="58" t="s">
        <v>91</v>
      </c>
      <c r="E3408" s="7" t="s">
        <v>92</v>
      </c>
      <c r="F3408" s="50" t="s">
        <v>623</v>
      </c>
      <c r="G3408" s="6">
        <v>70</v>
      </c>
      <c r="H3408" s="14">
        <v>1.4285714285710001</v>
      </c>
      <c r="I3408" s="3">
        <v>15.714285714286</v>
      </c>
      <c r="J3408" s="3">
        <v>28.571428571428999</v>
      </c>
      <c r="K3408" s="3">
        <v>54.285714285714</v>
      </c>
      <c r="L3408" s="9" t="s">
        <v>160</v>
      </c>
      <c r="M3408" s="3">
        <v>17.142857142857</v>
      </c>
      <c r="N3408" s="3">
        <v>82.857142857143003</v>
      </c>
      <c r="O3408" s="3">
        <v>1.642857142857</v>
      </c>
      <c r="P3408" s="13">
        <v>0.79919731988300002</v>
      </c>
    </row>
    <row r="3409" spans="4:16" ht="39" x14ac:dyDescent="0.2">
      <c r="D3409" s="59"/>
      <c r="E3409" s="5" t="s">
        <v>93</v>
      </c>
      <c r="F3409" s="51" t="s">
        <v>623</v>
      </c>
      <c r="G3409" s="4">
        <v>430</v>
      </c>
      <c r="H3409" s="10">
        <v>3.255813953488</v>
      </c>
      <c r="I3409" s="1">
        <v>13.953488372093</v>
      </c>
      <c r="J3409" s="1">
        <v>28.837209302325999</v>
      </c>
      <c r="K3409" s="1">
        <v>53.255813953488001</v>
      </c>
      <c r="L3409" s="1">
        <v>0.69767441860500001</v>
      </c>
      <c r="M3409" s="1">
        <v>17.209302325581</v>
      </c>
      <c r="N3409" s="1">
        <v>82.093023255814003</v>
      </c>
      <c r="O3409" s="1">
        <v>1.669789227166</v>
      </c>
      <c r="P3409" s="8">
        <v>0.83699703701799999</v>
      </c>
    </row>
    <row r="3410" spans="4:16" ht="39" x14ac:dyDescent="0.2">
      <c r="D3410" s="59"/>
      <c r="E3410" s="5" t="s">
        <v>94</v>
      </c>
      <c r="F3410" s="51" t="s">
        <v>623</v>
      </c>
      <c r="G3410" s="4">
        <v>824</v>
      </c>
      <c r="H3410" s="10">
        <v>3.1553398058250002</v>
      </c>
      <c r="I3410" s="1">
        <v>16.868932038834998</v>
      </c>
      <c r="J3410" s="1">
        <v>30.703883495145998</v>
      </c>
      <c r="K3410" s="1">
        <v>48.786407766990003</v>
      </c>
      <c r="L3410" s="1">
        <v>0.48543689320400002</v>
      </c>
      <c r="M3410" s="1">
        <v>20.024271844659999</v>
      </c>
      <c r="N3410" s="1">
        <v>79.490291262135997</v>
      </c>
      <c r="O3410" s="1">
        <v>1.7426829268290001</v>
      </c>
      <c r="P3410" s="8">
        <v>0.84926607513499996</v>
      </c>
    </row>
    <row r="3411" spans="4:16" ht="39" x14ac:dyDescent="0.2">
      <c r="D3411" s="59"/>
      <c r="E3411" s="5" t="s">
        <v>95</v>
      </c>
      <c r="F3411" s="51" t="s">
        <v>623</v>
      </c>
      <c r="G3411" s="4">
        <v>593</v>
      </c>
      <c r="H3411" s="10">
        <v>3.0354131534570001</v>
      </c>
      <c r="I3411" s="1">
        <v>14.839797639123001</v>
      </c>
      <c r="J3411" s="1">
        <v>30.016863406408</v>
      </c>
      <c r="K3411" s="1">
        <v>51.602023608769002</v>
      </c>
      <c r="L3411" s="1">
        <v>0.50590219224300004</v>
      </c>
      <c r="M3411" s="1">
        <v>17.875210792579999</v>
      </c>
      <c r="N3411" s="1">
        <v>81.618887015176995</v>
      </c>
      <c r="O3411" s="1">
        <v>1.6915254237290001</v>
      </c>
      <c r="P3411" s="8">
        <v>0.83417825237700005</v>
      </c>
    </row>
    <row r="3412" spans="4:16" ht="39" x14ac:dyDescent="0.2">
      <c r="D3412" s="59"/>
      <c r="E3412" s="5" t="s">
        <v>96</v>
      </c>
      <c r="F3412" s="51" t="s">
        <v>623</v>
      </c>
      <c r="G3412" s="4">
        <v>261</v>
      </c>
      <c r="H3412" s="10">
        <v>3.8314176245209999</v>
      </c>
      <c r="I3412" s="1">
        <v>20.306513409962001</v>
      </c>
      <c r="J3412" s="1">
        <v>34.099616858238001</v>
      </c>
      <c r="K3412" s="1">
        <v>40.996168582374999</v>
      </c>
      <c r="L3412" s="1">
        <v>0.76628352490399998</v>
      </c>
      <c r="M3412" s="1">
        <v>24.137931034483</v>
      </c>
      <c r="N3412" s="1">
        <v>75.095785440613</v>
      </c>
      <c r="O3412" s="1">
        <v>1.868725868726</v>
      </c>
      <c r="P3412" s="8">
        <v>0.87057113823700005</v>
      </c>
    </row>
    <row r="3413" spans="4:16" ht="39" x14ac:dyDescent="0.2">
      <c r="D3413" s="59"/>
      <c r="E3413" s="5" t="s">
        <v>97</v>
      </c>
      <c r="F3413" s="51" t="s">
        <v>623</v>
      </c>
      <c r="G3413" s="4">
        <v>63</v>
      </c>
      <c r="H3413" s="10">
        <v>4.7619047619049999</v>
      </c>
      <c r="I3413" s="1">
        <v>19.047619047619001</v>
      </c>
      <c r="J3413" s="1">
        <v>33.333333333333002</v>
      </c>
      <c r="K3413" s="1">
        <v>42.857142857143003</v>
      </c>
      <c r="L3413" s="2" t="s">
        <v>160</v>
      </c>
      <c r="M3413" s="1">
        <v>23.809523809523998</v>
      </c>
      <c r="N3413" s="1">
        <v>76.190476190476005</v>
      </c>
      <c r="O3413" s="1">
        <v>1.857142857143</v>
      </c>
      <c r="P3413" s="8">
        <v>0.89545704418000005</v>
      </c>
    </row>
    <row r="3414" spans="4:16" ht="39" x14ac:dyDescent="0.2">
      <c r="D3414" s="59"/>
      <c r="E3414" s="5" t="s">
        <v>98</v>
      </c>
      <c r="F3414" s="51" t="s">
        <v>623</v>
      </c>
      <c r="G3414" s="4">
        <v>345</v>
      </c>
      <c r="H3414" s="10">
        <v>2.0289855072459999</v>
      </c>
      <c r="I3414" s="1">
        <v>14.492753623187999</v>
      </c>
      <c r="J3414" s="1">
        <v>28.695652173913</v>
      </c>
      <c r="K3414" s="1">
        <v>54.202898550725003</v>
      </c>
      <c r="L3414" s="1">
        <v>0.57971014492799999</v>
      </c>
      <c r="M3414" s="1">
        <v>16.521739130435002</v>
      </c>
      <c r="N3414" s="1">
        <v>82.898550724638</v>
      </c>
      <c r="O3414" s="1">
        <v>1.6413994169099999</v>
      </c>
      <c r="P3414" s="8">
        <v>0.80366872281000001</v>
      </c>
    </row>
    <row r="3415" spans="4:16" ht="39" x14ac:dyDescent="0.2">
      <c r="D3415" s="59"/>
      <c r="E3415" s="5" t="s">
        <v>99</v>
      </c>
      <c r="F3415" s="51" t="s">
        <v>623</v>
      </c>
      <c r="G3415" s="4">
        <v>202</v>
      </c>
      <c r="H3415" s="10">
        <v>2.4752475247520001</v>
      </c>
      <c r="I3415" s="1">
        <v>16.831683168316999</v>
      </c>
      <c r="J3415" s="1">
        <v>26.237623762376</v>
      </c>
      <c r="K3415" s="1">
        <v>54.455445544554003</v>
      </c>
      <c r="L3415" s="2" t="s">
        <v>160</v>
      </c>
      <c r="M3415" s="1">
        <v>19.306930693068999</v>
      </c>
      <c r="N3415" s="1">
        <v>80.693069306930994</v>
      </c>
      <c r="O3415" s="1">
        <v>1.673267326733</v>
      </c>
      <c r="P3415" s="8">
        <v>0.84180463446599996</v>
      </c>
    </row>
    <row r="3416" spans="4:16" x14ac:dyDescent="0.2">
      <c r="D3416" s="59"/>
      <c r="E3416" s="5" t="s">
        <v>100</v>
      </c>
      <c r="F3416" s="51" t="s">
        <v>623</v>
      </c>
      <c r="G3416" s="4">
        <v>143</v>
      </c>
      <c r="H3416" s="10">
        <v>6.2937062937060002</v>
      </c>
      <c r="I3416" s="1">
        <v>25.874125874126001</v>
      </c>
      <c r="J3416" s="1">
        <v>34.965034965035002</v>
      </c>
      <c r="K3416" s="1">
        <v>32.867132867133002</v>
      </c>
      <c r="L3416" s="2" t="s">
        <v>160</v>
      </c>
      <c r="M3416" s="1">
        <v>32.167832167832003</v>
      </c>
      <c r="N3416" s="1">
        <v>67.832167832167997</v>
      </c>
      <c r="O3416" s="1">
        <v>2.0559440559439999</v>
      </c>
      <c r="P3416" s="8">
        <v>0.91756124849300003</v>
      </c>
    </row>
    <row r="3417" spans="4:16" x14ac:dyDescent="0.2">
      <c r="D3417" s="59"/>
      <c r="E3417" s="5" t="s">
        <v>23</v>
      </c>
      <c r="F3417" s="51" t="s">
        <v>624</v>
      </c>
      <c r="G3417" s="4">
        <v>5</v>
      </c>
      <c r="H3417" s="10">
        <v>60</v>
      </c>
      <c r="I3417" s="1">
        <v>20</v>
      </c>
      <c r="J3417" s="2" t="s">
        <v>160</v>
      </c>
      <c r="K3417" s="1">
        <v>20</v>
      </c>
      <c r="L3417" s="2" t="s">
        <v>160</v>
      </c>
      <c r="M3417" s="1">
        <v>80</v>
      </c>
      <c r="N3417" s="1">
        <v>20</v>
      </c>
      <c r="O3417" s="1">
        <v>3.2</v>
      </c>
      <c r="P3417" s="8">
        <v>1.303840481041</v>
      </c>
    </row>
    <row r="3418" spans="4:16" ht="26" x14ac:dyDescent="0.2">
      <c r="D3418" s="59"/>
      <c r="E3418" s="5" t="s">
        <v>101</v>
      </c>
      <c r="F3418" s="51" t="s">
        <v>623</v>
      </c>
      <c r="G3418" s="4">
        <v>883</v>
      </c>
      <c r="H3418" s="10">
        <v>3.057757644394</v>
      </c>
      <c r="I3418" s="1">
        <v>16.534541336353001</v>
      </c>
      <c r="J3418" s="1">
        <v>30.464326160814998</v>
      </c>
      <c r="K3418" s="1">
        <v>49.490373725933999</v>
      </c>
      <c r="L3418" s="1">
        <v>0.453001132503</v>
      </c>
      <c r="M3418" s="1">
        <v>19.592298980747</v>
      </c>
      <c r="N3418" s="1">
        <v>79.954699886750006</v>
      </c>
      <c r="O3418" s="1">
        <v>1.7303754266210001</v>
      </c>
      <c r="P3418" s="8">
        <v>0.84512468659200002</v>
      </c>
    </row>
    <row r="3419" spans="4:16" ht="26" x14ac:dyDescent="0.2">
      <c r="D3419" s="59"/>
      <c r="E3419" s="5" t="s">
        <v>102</v>
      </c>
      <c r="F3419" s="51" t="s">
        <v>623</v>
      </c>
      <c r="G3419" s="4">
        <v>453</v>
      </c>
      <c r="H3419" s="10">
        <v>3.5320088300219998</v>
      </c>
      <c r="I3419" s="1">
        <v>16.997792494481001</v>
      </c>
      <c r="J3419" s="1">
        <v>31.567328918322001</v>
      </c>
      <c r="K3419" s="1">
        <v>47.240618101545003</v>
      </c>
      <c r="L3419" s="1">
        <v>0.66225165562900001</v>
      </c>
      <c r="M3419" s="1">
        <v>20.529801324503001</v>
      </c>
      <c r="N3419" s="1">
        <v>78.807947019867996</v>
      </c>
      <c r="O3419" s="1">
        <v>1.7666666666669999</v>
      </c>
      <c r="P3419" s="8">
        <v>0.85795115139099998</v>
      </c>
    </row>
    <row r="3420" spans="4:16" x14ac:dyDescent="0.2">
      <c r="D3420" s="58" t="s">
        <v>103</v>
      </c>
      <c r="E3420" s="7" t="s">
        <v>104</v>
      </c>
      <c r="F3420" s="50" t="s">
        <v>623</v>
      </c>
      <c r="G3420" s="6">
        <v>265</v>
      </c>
      <c r="H3420" s="14">
        <v>1.1320754716979999</v>
      </c>
      <c r="I3420" s="3">
        <v>10.566037735848999</v>
      </c>
      <c r="J3420" s="3">
        <v>21.509433962264001</v>
      </c>
      <c r="K3420" s="3">
        <v>66.415094339622996</v>
      </c>
      <c r="L3420" s="3">
        <v>0.37735849056600002</v>
      </c>
      <c r="M3420" s="3">
        <v>11.698113207546999</v>
      </c>
      <c r="N3420" s="3">
        <v>87.924528301886994</v>
      </c>
      <c r="O3420" s="3">
        <v>1.4621212121210001</v>
      </c>
      <c r="P3420" s="13">
        <v>0.72861453014699995</v>
      </c>
    </row>
    <row r="3421" spans="4:16" x14ac:dyDescent="0.2">
      <c r="D3421" s="59"/>
      <c r="E3421" s="5" t="s">
        <v>105</v>
      </c>
      <c r="F3421" s="51" t="s">
        <v>623</v>
      </c>
      <c r="G3421" s="4">
        <v>314</v>
      </c>
      <c r="H3421" s="10">
        <v>2.2292993630570002</v>
      </c>
      <c r="I3421" s="1">
        <v>14.331210191083001</v>
      </c>
      <c r="J3421" s="1">
        <v>37.579617834395002</v>
      </c>
      <c r="K3421" s="1">
        <v>45.541401273885</v>
      </c>
      <c r="L3421" s="1">
        <v>0.31847133758000001</v>
      </c>
      <c r="M3421" s="1">
        <v>16.560509554140001</v>
      </c>
      <c r="N3421" s="1">
        <v>83.121019108279995</v>
      </c>
      <c r="O3421" s="1">
        <v>1.731629392971</v>
      </c>
      <c r="P3421" s="8">
        <v>0.78743511944699995</v>
      </c>
    </row>
    <row r="3422" spans="4:16" x14ac:dyDescent="0.2">
      <c r="D3422" s="59"/>
      <c r="E3422" s="5" t="s">
        <v>106</v>
      </c>
      <c r="F3422" s="51" t="s">
        <v>623</v>
      </c>
      <c r="G3422" s="4">
        <v>333</v>
      </c>
      <c r="H3422" s="10">
        <v>4.2042042042040002</v>
      </c>
      <c r="I3422" s="1">
        <v>22.822822822822999</v>
      </c>
      <c r="J3422" s="1">
        <v>32.132132132132</v>
      </c>
      <c r="K3422" s="1">
        <v>40.540540540541002</v>
      </c>
      <c r="L3422" s="1">
        <v>0.30030030029999999</v>
      </c>
      <c r="M3422" s="1">
        <v>27.027027027027</v>
      </c>
      <c r="N3422" s="1">
        <v>72.672672672673002</v>
      </c>
      <c r="O3422" s="1">
        <v>1.906626506024</v>
      </c>
      <c r="P3422" s="8">
        <v>0.89325336612499995</v>
      </c>
    </row>
    <row r="3423" spans="4:16" x14ac:dyDescent="0.2">
      <c r="D3423" s="59"/>
      <c r="E3423" s="5" t="s">
        <v>107</v>
      </c>
      <c r="F3423" s="51" t="s">
        <v>623</v>
      </c>
      <c r="G3423" s="4">
        <v>108</v>
      </c>
      <c r="H3423" s="10">
        <v>11.111111111111001</v>
      </c>
      <c r="I3423" s="1">
        <v>27.777777777777999</v>
      </c>
      <c r="J3423" s="1">
        <v>30.555555555556001</v>
      </c>
      <c r="K3423" s="1">
        <v>29.629629629629999</v>
      </c>
      <c r="L3423" s="1">
        <v>0.92592592592599998</v>
      </c>
      <c r="M3423" s="1">
        <v>38.888888888888999</v>
      </c>
      <c r="N3423" s="1">
        <v>60.185185185184999</v>
      </c>
      <c r="O3423" s="1">
        <v>2.2056074766360001</v>
      </c>
      <c r="P3423" s="8">
        <v>0.99752824480799995</v>
      </c>
    </row>
    <row r="3424" spans="4:16" x14ac:dyDescent="0.2">
      <c r="D3424" s="59"/>
      <c r="E3424" s="5" t="s">
        <v>108</v>
      </c>
      <c r="F3424" s="51" t="s">
        <v>624</v>
      </c>
      <c r="G3424" s="4">
        <v>21</v>
      </c>
      <c r="H3424" s="10">
        <v>14.285714285714</v>
      </c>
      <c r="I3424" s="1">
        <v>28.571428571428999</v>
      </c>
      <c r="J3424" s="1">
        <v>33.333333333333002</v>
      </c>
      <c r="K3424" s="1">
        <v>23.809523809523998</v>
      </c>
      <c r="L3424" s="2" t="s">
        <v>160</v>
      </c>
      <c r="M3424" s="1">
        <v>42.857142857143003</v>
      </c>
      <c r="N3424" s="1">
        <v>57.142857142856997</v>
      </c>
      <c r="O3424" s="1">
        <v>2.333333333333</v>
      </c>
      <c r="P3424" s="8">
        <v>1.0165300454649999</v>
      </c>
    </row>
    <row r="3425" spans="4:16" x14ac:dyDescent="0.2">
      <c r="D3425" s="59"/>
      <c r="E3425" s="5" t="s">
        <v>23</v>
      </c>
      <c r="F3425" s="51" t="s">
        <v>624</v>
      </c>
      <c r="G3425" s="4">
        <v>2</v>
      </c>
      <c r="H3425" s="17" t="s">
        <v>160</v>
      </c>
      <c r="I3425" s="2" t="s">
        <v>160</v>
      </c>
      <c r="J3425" s="1">
        <v>100</v>
      </c>
      <c r="K3425" s="2" t="s">
        <v>160</v>
      </c>
      <c r="L3425" s="2" t="s">
        <v>160</v>
      </c>
      <c r="M3425" s="2" t="s">
        <v>160</v>
      </c>
      <c r="N3425" s="1">
        <v>100</v>
      </c>
      <c r="O3425" s="1">
        <v>2</v>
      </c>
      <c r="P3425" s="8">
        <v>0</v>
      </c>
    </row>
    <row r="3426" spans="4:16" x14ac:dyDescent="0.2">
      <c r="D3426" s="59"/>
      <c r="E3426" s="5" t="s">
        <v>109</v>
      </c>
      <c r="F3426" s="51" t="s">
        <v>623</v>
      </c>
      <c r="G3426" s="4">
        <v>579</v>
      </c>
      <c r="H3426" s="10">
        <v>1.727115716753</v>
      </c>
      <c r="I3426" s="1">
        <v>12.607944732297</v>
      </c>
      <c r="J3426" s="1">
        <v>30.224525043178001</v>
      </c>
      <c r="K3426" s="1">
        <v>55.094991364420999</v>
      </c>
      <c r="L3426" s="1">
        <v>0.34542314335099999</v>
      </c>
      <c r="M3426" s="1">
        <v>14.335060449049999</v>
      </c>
      <c r="N3426" s="1">
        <v>85.319516407598996</v>
      </c>
      <c r="O3426" s="1">
        <v>1.6083188908149999</v>
      </c>
      <c r="P3426" s="8">
        <v>0.77221730413099998</v>
      </c>
    </row>
    <row r="3427" spans="4:16" x14ac:dyDescent="0.2">
      <c r="D3427" s="59"/>
      <c r="E3427" s="5" t="s">
        <v>110</v>
      </c>
      <c r="F3427" s="51" t="s">
        <v>623</v>
      </c>
      <c r="G3427" s="4">
        <v>129</v>
      </c>
      <c r="H3427" s="10">
        <v>11.627906976744001</v>
      </c>
      <c r="I3427" s="1">
        <v>27.906976744186</v>
      </c>
      <c r="J3427" s="1">
        <v>31.007751937984001</v>
      </c>
      <c r="K3427" s="1">
        <v>28.682170542636001</v>
      </c>
      <c r="L3427" s="1">
        <v>0.77519379845000003</v>
      </c>
      <c r="M3427" s="1">
        <v>39.534883720929997</v>
      </c>
      <c r="N3427" s="1">
        <v>59.689922480619998</v>
      </c>
      <c r="O3427" s="1">
        <v>2.2265625</v>
      </c>
      <c r="P3427" s="8">
        <v>0.99775214877899998</v>
      </c>
    </row>
    <row r="3428" spans="4:16" x14ac:dyDescent="0.2">
      <c r="D3428" s="58" t="s">
        <v>111</v>
      </c>
      <c r="E3428" s="7" t="s">
        <v>112</v>
      </c>
      <c r="F3428" s="50" t="s">
        <v>623</v>
      </c>
      <c r="G3428" s="6">
        <v>192</v>
      </c>
      <c r="H3428" s="14">
        <v>4.166666666667</v>
      </c>
      <c r="I3428" s="3">
        <v>17.1875</v>
      </c>
      <c r="J3428" s="3">
        <v>30.208333333333002</v>
      </c>
      <c r="K3428" s="3">
        <v>47.916666666666998</v>
      </c>
      <c r="L3428" s="3">
        <v>0.52083333333299997</v>
      </c>
      <c r="M3428" s="3">
        <v>21.354166666666998</v>
      </c>
      <c r="N3428" s="3">
        <v>78.125</v>
      </c>
      <c r="O3428" s="3">
        <v>1.7748691099480001</v>
      </c>
      <c r="P3428" s="13">
        <v>0.88054818968399995</v>
      </c>
    </row>
    <row r="3429" spans="4:16" ht="26" x14ac:dyDescent="0.2">
      <c r="D3429" s="59"/>
      <c r="E3429" s="5" t="s">
        <v>113</v>
      </c>
      <c r="F3429" s="51" t="s">
        <v>623</v>
      </c>
      <c r="G3429" s="4">
        <v>149</v>
      </c>
      <c r="H3429" s="10">
        <v>3.355704697987</v>
      </c>
      <c r="I3429" s="1">
        <v>12.751677852348999</v>
      </c>
      <c r="J3429" s="1">
        <v>24.832214765101</v>
      </c>
      <c r="K3429" s="1">
        <v>59.060402684564004</v>
      </c>
      <c r="L3429" s="2" t="s">
        <v>160</v>
      </c>
      <c r="M3429" s="1">
        <v>16.107382550335998</v>
      </c>
      <c r="N3429" s="1">
        <v>83.892617449664002</v>
      </c>
      <c r="O3429" s="1">
        <v>1.604026845638</v>
      </c>
      <c r="P3429" s="8">
        <v>0.83681177406899998</v>
      </c>
    </row>
    <row r="3430" spans="4:16" x14ac:dyDescent="0.2">
      <c r="D3430" s="59"/>
      <c r="E3430" s="5" t="s">
        <v>114</v>
      </c>
      <c r="F3430" s="51" t="s">
        <v>623</v>
      </c>
      <c r="G3430" s="4">
        <v>530</v>
      </c>
      <c r="H3430" s="10">
        <v>3.0188679245280001</v>
      </c>
      <c r="I3430" s="1">
        <v>14.150943396225999</v>
      </c>
      <c r="J3430" s="1">
        <v>30.566037735849001</v>
      </c>
      <c r="K3430" s="1">
        <v>51.886792452830001</v>
      </c>
      <c r="L3430" s="1">
        <v>0.37735849056600002</v>
      </c>
      <c r="M3430" s="1">
        <v>17.169811320754999</v>
      </c>
      <c r="N3430" s="1">
        <v>82.452830188679002</v>
      </c>
      <c r="O3430" s="1">
        <v>1.681818181818</v>
      </c>
      <c r="P3430" s="8">
        <v>0.82713177461200005</v>
      </c>
    </row>
    <row r="3431" spans="4:16" x14ac:dyDescent="0.2">
      <c r="D3431" s="59"/>
      <c r="E3431" s="5" t="s">
        <v>115</v>
      </c>
      <c r="F3431" s="51" t="s">
        <v>623</v>
      </c>
      <c r="G3431" s="4">
        <v>225</v>
      </c>
      <c r="H3431" s="10">
        <v>2.2222222222219998</v>
      </c>
      <c r="I3431" s="1">
        <v>9.7777777777780006</v>
      </c>
      <c r="J3431" s="1">
        <v>29.333333333333002</v>
      </c>
      <c r="K3431" s="1">
        <v>58.666666666666998</v>
      </c>
      <c r="L3431" s="2" t="s">
        <v>160</v>
      </c>
      <c r="M3431" s="1">
        <v>12</v>
      </c>
      <c r="N3431" s="1">
        <v>88</v>
      </c>
      <c r="O3431" s="1">
        <v>1.5555555555559999</v>
      </c>
      <c r="P3431" s="8">
        <v>0.760508393033</v>
      </c>
    </row>
    <row r="3432" spans="4:16" x14ac:dyDescent="0.2">
      <c r="D3432" s="59"/>
      <c r="E3432" s="5" t="s">
        <v>116</v>
      </c>
      <c r="F3432" s="51" t="s">
        <v>623</v>
      </c>
      <c r="G3432" s="4">
        <v>467</v>
      </c>
      <c r="H3432" s="10">
        <v>1.2847965738760001</v>
      </c>
      <c r="I3432" s="1">
        <v>10.492505353319</v>
      </c>
      <c r="J3432" s="1">
        <v>30.192719486081</v>
      </c>
      <c r="K3432" s="1">
        <v>58.029978586723999</v>
      </c>
      <c r="L3432" s="2" t="s">
        <v>160</v>
      </c>
      <c r="M3432" s="1">
        <v>11.777301927194999</v>
      </c>
      <c r="N3432" s="1">
        <v>88.222698072805002</v>
      </c>
      <c r="O3432" s="1">
        <v>1.5503211991429999</v>
      </c>
      <c r="P3432" s="8">
        <v>0.73181450635900003</v>
      </c>
    </row>
    <row r="3433" spans="4:16" ht="26" x14ac:dyDescent="0.2">
      <c r="D3433" s="59"/>
      <c r="E3433" s="5" t="s">
        <v>117</v>
      </c>
      <c r="F3433" s="51" t="s">
        <v>623</v>
      </c>
      <c r="G3433" s="4">
        <v>732</v>
      </c>
      <c r="H3433" s="10">
        <v>2.459016393443</v>
      </c>
      <c r="I3433" s="1">
        <v>14.890710382513999</v>
      </c>
      <c r="J3433" s="1">
        <v>32.513661202186</v>
      </c>
      <c r="K3433" s="1">
        <v>49.863387978142001</v>
      </c>
      <c r="L3433" s="1">
        <v>0.27322404371600001</v>
      </c>
      <c r="M3433" s="1">
        <v>17.349726775956</v>
      </c>
      <c r="N3433" s="1">
        <v>82.377049180328001</v>
      </c>
      <c r="O3433" s="1">
        <v>1.698630136986</v>
      </c>
      <c r="P3433" s="8">
        <v>0.81118605280099998</v>
      </c>
    </row>
    <row r="3434" spans="4:16" ht="26" x14ac:dyDescent="0.2">
      <c r="D3434" s="59"/>
      <c r="E3434" s="5" t="s">
        <v>118</v>
      </c>
      <c r="F3434" s="51" t="s">
        <v>623</v>
      </c>
      <c r="G3434" s="4">
        <v>662</v>
      </c>
      <c r="H3434" s="10">
        <v>3.3232628398789998</v>
      </c>
      <c r="I3434" s="1">
        <v>15.70996978852</v>
      </c>
      <c r="J3434" s="1">
        <v>29.456193353473999</v>
      </c>
      <c r="K3434" s="1">
        <v>51.208459214502</v>
      </c>
      <c r="L3434" s="1">
        <v>0.30211480362499998</v>
      </c>
      <c r="M3434" s="1">
        <v>19.033232628398999</v>
      </c>
      <c r="N3434" s="1">
        <v>80.664652567976006</v>
      </c>
      <c r="O3434" s="1">
        <v>1.7106060606060001</v>
      </c>
      <c r="P3434" s="8">
        <v>0.84964132178499996</v>
      </c>
    </row>
    <row r="3435" spans="4:16" ht="26" x14ac:dyDescent="0.2">
      <c r="D3435" s="59"/>
      <c r="E3435" s="5" t="s">
        <v>119</v>
      </c>
      <c r="F3435" s="51" t="s">
        <v>623</v>
      </c>
      <c r="G3435" s="4">
        <v>471</v>
      </c>
      <c r="H3435" s="10">
        <v>3.3970276008489999</v>
      </c>
      <c r="I3435" s="1">
        <v>18.471337579618002</v>
      </c>
      <c r="J3435" s="1">
        <v>28.025477707006001</v>
      </c>
      <c r="K3435" s="1">
        <v>50.106157112527001</v>
      </c>
      <c r="L3435" s="2" t="s">
        <v>160</v>
      </c>
      <c r="M3435" s="1">
        <v>21.868365180466999</v>
      </c>
      <c r="N3435" s="1">
        <v>78.131634819533005</v>
      </c>
      <c r="O3435" s="1">
        <v>1.7515923566880001</v>
      </c>
      <c r="P3435" s="8">
        <v>0.87267783743000005</v>
      </c>
    </row>
    <row r="3436" spans="4:16" ht="26" x14ac:dyDescent="0.2">
      <c r="D3436" s="59"/>
      <c r="E3436" s="5" t="s">
        <v>120</v>
      </c>
      <c r="F3436" s="51" t="s">
        <v>623</v>
      </c>
      <c r="G3436" s="4">
        <v>165</v>
      </c>
      <c r="H3436" s="10">
        <v>1.2121212121210001</v>
      </c>
      <c r="I3436" s="1">
        <v>10.303030303030001</v>
      </c>
      <c r="J3436" s="1">
        <v>32.727272727272997</v>
      </c>
      <c r="K3436" s="1">
        <v>55.151515151515</v>
      </c>
      <c r="L3436" s="1">
        <v>0.60606060606099998</v>
      </c>
      <c r="M3436" s="1">
        <v>11.515151515152001</v>
      </c>
      <c r="N3436" s="1">
        <v>87.878787878788003</v>
      </c>
      <c r="O3436" s="1">
        <v>1.5731707317070001</v>
      </c>
      <c r="P3436" s="8">
        <v>0.72688068412499995</v>
      </c>
    </row>
    <row r="3437" spans="4:16" x14ac:dyDescent="0.2">
      <c r="D3437" s="59"/>
      <c r="E3437" s="5" t="s">
        <v>121</v>
      </c>
      <c r="F3437" s="51" t="s">
        <v>623</v>
      </c>
      <c r="G3437" s="4">
        <v>553</v>
      </c>
      <c r="H3437" s="10">
        <v>1.446654611212</v>
      </c>
      <c r="I3437" s="1">
        <v>13.381555153707</v>
      </c>
      <c r="J3437" s="1">
        <v>30.379746835443001</v>
      </c>
      <c r="K3437" s="1">
        <v>54.792043399637997</v>
      </c>
      <c r="L3437" s="2" t="s">
        <v>160</v>
      </c>
      <c r="M3437" s="1">
        <v>14.828209764919</v>
      </c>
      <c r="N3437" s="1">
        <v>85.171790235081005</v>
      </c>
      <c r="O3437" s="1">
        <v>1.614828209765</v>
      </c>
      <c r="P3437" s="8">
        <v>0.76962065834600002</v>
      </c>
    </row>
    <row r="3438" spans="4:16" x14ac:dyDescent="0.2">
      <c r="D3438" s="59"/>
      <c r="E3438" s="5" t="s">
        <v>122</v>
      </c>
      <c r="F3438" s="51" t="s">
        <v>623</v>
      </c>
      <c r="G3438" s="4">
        <v>471</v>
      </c>
      <c r="H3438" s="10">
        <v>3.8216560509550002</v>
      </c>
      <c r="I3438" s="1">
        <v>16.772823779193001</v>
      </c>
      <c r="J3438" s="1">
        <v>29.087048832272</v>
      </c>
      <c r="K3438" s="1">
        <v>49.68152866242</v>
      </c>
      <c r="L3438" s="1">
        <v>0.63694267515900005</v>
      </c>
      <c r="M3438" s="1">
        <v>20.594479830149002</v>
      </c>
      <c r="N3438" s="1">
        <v>78.768577494691996</v>
      </c>
      <c r="O3438" s="1">
        <v>1.7457264957259999</v>
      </c>
      <c r="P3438" s="8">
        <v>0.87156048118200002</v>
      </c>
    </row>
    <row r="3439" spans="4:16" x14ac:dyDescent="0.2">
      <c r="D3439" s="59"/>
      <c r="E3439" s="5" t="s">
        <v>123</v>
      </c>
      <c r="F3439" s="51" t="s">
        <v>623</v>
      </c>
      <c r="G3439" s="4">
        <v>275</v>
      </c>
      <c r="H3439" s="10">
        <v>2.181818181818</v>
      </c>
      <c r="I3439" s="1">
        <v>17.090909090909001</v>
      </c>
      <c r="J3439" s="1">
        <v>30.545454545455001</v>
      </c>
      <c r="K3439" s="1">
        <v>49.454545454544999</v>
      </c>
      <c r="L3439" s="1">
        <v>0.72727272727299996</v>
      </c>
      <c r="M3439" s="1">
        <v>19.272727272727</v>
      </c>
      <c r="N3439" s="1">
        <v>80</v>
      </c>
      <c r="O3439" s="1">
        <v>1.7179487179490001</v>
      </c>
      <c r="P3439" s="8">
        <v>0.82533872565499999</v>
      </c>
    </row>
    <row r="3440" spans="4:16" x14ac:dyDescent="0.2">
      <c r="D3440" s="59"/>
      <c r="E3440" s="5" t="s">
        <v>124</v>
      </c>
      <c r="F3440" s="51" t="s">
        <v>623</v>
      </c>
      <c r="G3440" s="4">
        <v>647</v>
      </c>
      <c r="H3440" s="10">
        <v>2.3183925811439998</v>
      </c>
      <c r="I3440" s="1">
        <v>16.074188562597001</v>
      </c>
      <c r="J3440" s="1">
        <v>29.67542503864</v>
      </c>
      <c r="K3440" s="1">
        <v>51.777434312209998</v>
      </c>
      <c r="L3440" s="1">
        <v>0.15455950540999999</v>
      </c>
      <c r="M3440" s="1">
        <v>18.392581143739999</v>
      </c>
      <c r="N3440" s="1">
        <v>81.452859350850005</v>
      </c>
      <c r="O3440" s="1">
        <v>1.6888544891640001</v>
      </c>
      <c r="P3440" s="8">
        <v>0.82260670222499999</v>
      </c>
    </row>
    <row r="3441" spans="4:16" x14ac:dyDescent="0.2">
      <c r="D3441" s="59"/>
      <c r="E3441" s="5" t="s">
        <v>125</v>
      </c>
      <c r="F3441" s="51" t="s">
        <v>623</v>
      </c>
      <c r="G3441" s="4">
        <v>249</v>
      </c>
      <c r="H3441" s="10">
        <v>1.6064257028110001</v>
      </c>
      <c r="I3441" s="1">
        <v>13.654618473896001</v>
      </c>
      <c r="J3441" s="1">
        <v>28.915662650601998</v>
      </c>
      <c r="K3441" s="1">
        <v>55.823293172691002</v>
      </c>
      <c r="L3441" s="2" t="s">
        <v>160</v>
      </c>
      <c r="M3441" s="1">
        <v>15.261044176706999</v>
      </c>
      <c r="N3441" s="1">
        <v>84.738955823292997</v>
      </c>
      <c r="O3441" s="1">
        <v>1.610441767068</v>
      </c>
      <c r="P3441" s="8">
        <v>0.78085161172799999</v>
      </c>
    </row>
    <row r="3442" spans="4:16" x14ac:dyDescent="0.2">
      <c r="D3442" s="59"/>
      <c r="E3442" s="5" t="s">
        <v>126</v>
      </c>
      <c r="F3442" s="51" t="s">
        <v>623</v>
      </c>
      <c r="G3442" s="4">
        <v>279</v>
      </c>
      <c r="H3442" s="10">
        <v>3.5842293906810001</v>
      </c>
      <c r="I3442" s="1">
        <v>18.279569892472999</v>
      </c>
      <c r="J3442" s="1">
        <v>31.899641577061001</v>
      </c>
      <c r="K3442" s="1">
        <v>45.878136200717002</v>
      </c>
      <c r="L3442" s="1">
        <v>0.35842293906799999</v>
      </c>
      <c r="M3442" s="1">
        <v>21.863799283153998</v>
      </c>
      <c r="N3442" s="1">
        <v>77.777777777777999</v>
      </c>
      <c r="O3442" s="1">
        <v>1.7949640287769999</v>
      </c>
      <c r="P3442" s="8">
        <v>0.86511398143100005</v>
      </c>
    </row>
    <row r="3443" spans="4:16" ht="26" x14ac:dyDescent="0.2">
      <c r="D3443" s="59"/>
      <c r="E3443" s="5" t="s">
        <v>127</v>
      </c>
      <c r="F3443" s="51" t="s">
        <v>623</v>
      </c>
      <c r="G3443" s="4">
        <v>195</v>
      </c>
      <c r="H3443" s="10">
        <v>2.051282051282</v>
      </c>
      <c r="I3443" s="1">
        <v>23.589743589744</v>
      </c>
      <c r="J3443" s="1">
        <v>29.74358974359</v>
      </c>
      <c r="K3443" s="1">
        <v>44.102564102564003</v>
      </c>
      <c r="L3443" s="1">
        <v>0.51282051282100005</v>
      </c>
      <c r="M3443" s="1">
        <v>25.641025641026001</v>
      </c>
      <c r="N3443" s="1">
        <v>73.846153846153996</v>
      </c>
      <c r="O3443" s="1">
        <v>1.8350515463920001</v>
      </c>
      <c r="P3443" s="8">
        <v>0.85993628359100005</v>
      </c>
    </row>
    <row r="3444" spans="4:16" x14ac:dyDescent="0.2">
      <c r="D3444" s="59"/>
      <c r="E3444" s="5" t="s">
        <v>36</v>
      </c>
      <c r="F3444" s="51" t="s">
        <v>624</v>
      </c>
      <c r="G3444" s="4">
        <v>24</v>
      </c>
      <c r="H3444" s="10">
        <v>8.333333333333</v>
      </c>
      <c r="I3444" s="1">
        <v>20.833333333333002</v>
      </c>
      <c r="J3444" s="1">
        <v>25</v>
      </c>
      <c r="K3444" s="1">
        <v>45.833333333333002</v>
      </c>
      <c r="L3444" s="2" t="s">
        <v>160</v>
      </c>
      <c r="M3444" s="1">
        <v>29.166666666666998</v>
      </c>
      <c r="N3444" s="1">
        <v>70.833333333333002</v>
      </c>
      <c r="O3444" s="1">
        <v>1.916666666667</v>
      </c>
      <c r="P3444" s="8">
        <v>1.017954755408</v>
      </c>
    </row>
    <row r="3445" spans="4:16" x14ac:dyDescent="0.2">
      <c r="D3445" s="59"/>
      <c r="E3445" s="5" t="s">
        <v>128</v>
      </c>
      <c r="F3445" s="51" t="s">
        <v>624</v>
      </c>
      <c r="G3445" s="4">
        <v>14</v>
      </c>
      <c r="H3445" s="10">
        <v>7.1428571428570002</v>
      </c>
      <c r="I3445" s="1">
        <v>42.857142857143003</v>
      </c>
      <c r="J3445" s="1">
        <v>42.857142857143003</v>
      </c>
      <c r="K3445" s="1">
        <v>7.1428571428570002</v>
      </c>
      <c r="L3445" s="2" t="s">
        <v>160</v>
      </c>
      <c r="M3445" s="1">
        <v>50</v>
      </c>
      <c r="N3445" s="1">
        <v>50</v>
      </c>
      <c r="O3445" s="1">
        <v>2.5</v>
      </c>
      <c r="P3445" s="8">
        <v>0.75955452531300005</v>
      </c>
    </row>
    <row r="3446" spans="4:16" x14ac:dyDescent="0.2">
      <c r="D3446" s="59"/>
      <c r="E3446" s="5" t="s">
        <v>23</v>
      </c>
      <c r="F3446" s="51" t="s">
        <v>624</v>
      </c>
      <c r="G3446" s="4">
        <v>4</v>
      </c>
      <c r="H3446" s="10">
        <v>25</v>
      </c>
      <c r="I3446" s="1">
        <v>25</v>
      </c>
      <c r="J3446" s="2" t="s">
        <v>160</v>
      </c>
      <c r="K3446" s="1">
        <v>25</v>
      </c>
      <c r="L3446" s="1">
        <v>25</v>
      </c>
      <c r="M3446" s="1">
        <v>50</v>
      </c>
      <c r="N3446" s="1">
        <v>25</v>
      </c>
      <c r="O3446" s="1">
        <v>2.666666666667</v>
      </c>
      <c r="P3446" s="8">
        <v>1.527525231652</v>
      </c>
    </row>
    <row r="3447" spans="4:16" x14ac:dyDescent="0.2">
      <c r="D3447" s="58" t="s">
        <v>129</v>
      </c>
      <c r="E3447" s="7" t="s">
        <v>130</v>
      </c>
      <c r="F3447" s="50" t="s">
        <v>623</v>
      </c>
      <c r="G3447" s="6">
        <v>544</v>
      </c>
      <c r="H3447" s="14">
        <v>0.91911764705900001</v>
      </c>
      <c r="I3447" s="3">
        <v>9.9264705882350004</v>
      </c>
      <c r="J3447" s="3">
        <v>24.816176470588001</v>
      </c>
      <c r="K3447" s="3">
        <v>63.970588235294002</v>
      </c>
      <c r="L3447" s="3">
        <v>0.36764705882400001</v>
      </c>
      <c r="M3447" s="3">
        <v>10.845588235294001</v>
      </c>
      <c r="N3447" s="3">
        <v>88.786764705882007</v>
      </c>
      <c r="O3447" s="3">
        <v>1.476014760148</v>
      </c>
      <c r="P3447" s="13">
        <v>0.710611660044</v>
      </c>
    </row>
    <row r="3448" spans="4:16" x14ac:dyDescent="0.2">
      <c r="D3448" s="59"/>
      <c r="E3448" s="5" t="s">
        <v>131</v>
      </c>
      <c r="F3448" s="51" t="s">
        <v>623</v>
      </c>
      <c r="G3448" s="4">
        <v>411</v>
      </c>
      <c r="H3448" s="10">
        <v>4.8661800486619997</v>
      </c>
      <c r="I3448" s="1">
        <v>23.600973236009999</v>
      </c>
      <c r="J3448" s="1">
        <v>40.145985401460003</v>
      </c>
      <c r="K3448" s="1">
        <v>30.900243309002001</v>
      </c>
      <c r="L3448" s="1">
        <v>0.48661800486599999</v>
      </c>
      <c r="M3448" s="1">
        <v>28.467153284672001</v>
      </c>
      <c r="N3448" s="1">
        <v>71.046228710462003</v>
      </c>
      <c r="O3448" s="1">
        <v>2.024449877751</v>
      </c>
      <c r="P3448" s="8">
        <v>0.86284342583499996</v>
      </c>
    </row>
    <row r="3449" spans="4:16" x14ac:dyDescent="0.2">
      <c r="D3449" s="59"/>
      <c r="E3449" s="5" t="s">
        <v>132</v>
      </c>
      <c r="F3449" s="51" t="s">
        <v>623</v>
      </c>
      <c r="G3449" s="4">
        <v>65</v>
      </c>
      <c r="H3449" s="10">
        <v>12.307692307691999</v>
      </c>
      <c r="I3449" s="1">
        <v>41.538461538462002</v>
      </c>
      <c r="J3449" s="1">
        <v>29.230769230768999</v>
      </c>
      <c r="K3449" s="1">
        <v>16.923076923077002</v>
      </c>
      <c r="L3449" s="2" t="s">
        <v>160</v>
      </c>
      <c r="M3449" s="1">
        <v>53.846153846154003</v>
      </c>
      <c r="N3449" s="1">
        <v>46.153846153845997</v>
      </c>
      <c r="O3449" s="1">
        <v>2.4923076923080001</v>
      </c>
      <c r="P3449" s="8">
        <v>0.92064985409599998</v>
      </c>
    </row>
    <row r="3450" spans="4:16" x14ac:dyDescent="0.2">
      <c r="D3450" s="59"/>
      <c r="E3450" s="5" t="s">
        <v>133</v>
      </c>
      <c r="F3450" s="51" t="s">
        <v>624</v>
      </c>
      <c r="G3450" s="4">
        <v>21</v>
      </c>
      <c r="H3450" s="10">
        <v>28.571428571428999</v>
      </c>
      <c r="I3450" s="1">
        <v>28.571428571428999</v>
      </c>
      <c r="J3450" s="1">
        <v>19.047619047619001</v>
      </c>
      <c r="K3450" s="1">
        <v>23.809523809523998</v>
      </c>
      <c r="L3450" s="2" t="s">
        <v>160</v>
      </c>
      <c r="M3450" s="1">
        <v>57.142857142856997</v>
      </c>
      <c r="N3450" s="1">
        <v>42.857142857143003</v>
      </c>
      <c r="O3450" s="1">
        <v>2.6190476190480001</v>
      </c>
      <c r="P3450" s="8">
        <v>1.160869952931</v>
      </c>
    </row>
    <row r="3451" spans="4:16" x14ac:dyDescent="0.2">
      <c r="D3451" s="59"/>
      <c r="E3451" s="5" t="s">
        <v>23</v>
      </c>
      <c r="F3451" s="51" t="s">
        <v>624</v>
      </c>
      <c r="G3451" s="4">
        <v>2</v>
      </c>
      <c r="H3451" s="17" t="s">
        <v>160</v>
      </c>
      <c r="I3451" s="1">
        <v>50</v>
      </c>
      <c r="J3451" s="1">
        <v>50</v>
      </c>
      <c r="K3451" s="2" t="s">
        <v>160</v>
      </c>
      <c r="L3451" s="2" t="s">
        <v>160</v>
      </c>
      <c r="M3451" s="1">
        <v>50</v>
      </c>
      <c r="N3451" s="1">
        <v>50</v>
      </c>
      <c r="O3451" s="1">
        <v>2.5</v>
      </c>
      <c r="P3451" s="8">
        <v>0.70710678118699999</v>
      </c>
    </row>
    <row r="3452" spans="4:16" x14ac:dyDescent="0.2">
      <c r="D3452" s="59"/>
      <c r="E3452" s="5" t="s">
        <v>134</v>
      </c>
      <c r="F3452" s="51" t="s">
        <v>623</v>
      </c>
      <c r="G3452" s="4">
        <v>955</v>
      </c>
      <c r="H3452" s="10">
        <v>2.6178010471199999</v>
      </c>
      <c r="I3452" s="1">
        <v>15.811518324607</v>
      </c>
      <c r="J3452" s="1">
        <v>31.413612565445</v>
      </c>
      <c r="K3452" s="1">
        <v>49.738219895287997</v>
      </c>
      <c r="L3452" s="1">
        <v>0.418848167539</v>
      </c>
      <c r="M3452" s="1">
        <v>18.429319371727999</v>
      </c>
      <c r="N3452" s="1">
        <v>81.151832460733004</v>
      </c>
      <c r="O3452" s="1">
        <v>1.711882229232</v>
      </c>
      <c r="P3452" s="8">
        <v>0.82529467197399997</v>
      </c>
    </row>
    <row r="3453" spans="4:16" x14ac:dyDescent="0.2">
      <c r="D3453" s="59"/>
      <c r="E3453" s="5" t="s">
        <v>135</v>
      </c>
      <c r="F3453" s="51" t="s">
        <v>623</v>
      </c>
      <c r="G3453" s="4">
        <v>86</v>
      </c>
      <c r="H3453" s="10">
        <v>16.279069767442</v>
      </c>
      <c r="I3453" s="1">
        <v>38.372093023255999</v>
      </c>
      <c r="J3453" s="1">
        <v>26.744186046511999</v>
      </c>
      <c r="K3453" s="1">
        <v>18.604651162791001</v>
      </c>
      <c r="L3453" s="2" t="s">
        <v>160</v>
      </c>
      <c r="M3453" s="1">
        <v>54.651162790698002</v>
      </c>
      <c r="N3453" s="1">
        <v>45.348837209301998</v>
      </c>
      <c r="O3453" s="1">
        <v>2.5232558139529999</v>
      </c>
      <c r="P3453" s="8">
        <v>0.97891589719899996</v>
      </c>
    </row>
    <row r="3454" spans="4:16" x14ac:dyDescent="0.2">
      <c r="D3454" s="58" t="s">
        <v>136</v>
      </c>
      <c r="E3454" s="7" t="s">
        <v>137</v>
      </c>
      <c r="F3454" s="50" t="s">
        <v>623</v>
      </c>
      <c r="G3454" s="6">
        <v>421</v>
      </c>
      <c r="H3454" s="14">
        <v>6.1757719714960002</v>
      </c>
      <c r="I3454" s="3">
        <v>25.653206650830999</v>
      </c>
      <c r="J3454" s="3">
        <v>32.066508313539003</v>
      </c>
      <c r="K3454" s="3">
        <v>35.866983372922</v>
      </c>
      <c r="L3454" s="3">
        <v>0.23752969121100001</v>
      </c>
      <c r="M3454" s="3">
        <v>31.828978622327998</v>
      </c>
      <c r="N3454" s="3">
        <v>67.933491686460997</v>
      </c>
      <c r="O3454" s="3">
        <v>2.0214285714289999</v>
      </c>
      <c r="P3454" s="13">
        <v>0.93053112205300004</v>
      </c>
    </row>
    <row r="3455" spans="4:16" x14ac:dyDescent="0.2">
      <c r="D3455" s="59"/>
      <c r="E3455" s="5" t="s">
        <v>138</v>
      </c>
      <c r="F3455" s="51" t="s">
        <v>623</v>
      </c>
      <c r="G3455" s="4">
        <v>362</v>
      </c>
      <c r="H3455" s="10">
        <v>1.933701657459</v>
      </c>
      <c r="I3455" s="1">
        <v>11.049723756905999</v>
      </c>
      <c r="J3455" s="1">
        <v>31.491712707182</v>
      </c>
      <c r="K3455" s="1">
        <v>55.524861878453002</v>
      </c>
      <c r="L3455" s="2" t="s">
        <v>160</v>
      </c>
      <c r="M3455" s="1">
        <v>12.983425414365</v>
      </c>
      <c r="N3455" s="1">
        <v>87.016574585634999</v>
      </c>
      <c r="O3455" s="1">
        <v>1.593922651934</v>
      </c>
      <c r="P3455" s="8">
        <v>0.76144386434199995</v>
      </c>
    </row>
    <row r="3456" spans="4:16" x14ac:dyDescent="0.2">
      <c r="D3456" s="59"/>
      <c r="E3456" s="5" t="s">
        <v>139</v>
      </c>
      <c r="F3456" s="51" t="s">
        <v>623</v>
      </c>
      <c r="G3456" s="4">
        <v>175</v>
      </c>
      <c r="H3456" s="10">
        <v>0.57142857142900005</v>
      </c>
      <c r="I3456" s="1">
        <v>12.571428571428999</v>
      </c>
      <c r="J3456" s="1">
        <v>28.571428571428999</v>
      </c>
      <c r="K3456" s="1">
        <v>58.285714285714</v>
      </c>
      <c r="L3456" s="2" t="s">
        <v>160</v>
      </c>
      <c r="M3456" s="1">
        <v>13.142857142857</v>
      </c>
      <c r="N3456" s="1">
        <v>86.857142857143003</v>
      </c>
      <c r="O3456" s="1">
        <v>1.554285714286</v>
      </c>
      <c r="P3456" s="8">
        <v>0.73200357119600001</v>
      </c>
    </row>
    <row r="3457" spans="4:16" x14ac:dyDescent="0.2">
      <c r="D3457" s="59"/>
      <c r="E3457" s="5" t="s">
        <v>128</v>
      </c>
      <c r="F3457" s="51" t="s">
        <v>623</v>
      </c>
      <c r="G3457" s="4">
        <v>60</v>
      </c>
      <c r="H3457" s="10">
        <v>3.333333333333</v>
      </c>
      <c r="I3457" s="1">
        <v>20</v>
      </c>
      <c r="J3457" s="1">
        <v>28.333333333333002</v>
      </c>
      <c r="K3457" s="1">
        <v>45</v>
      </c>
      <c r="L3457" s="1">
        <v>3.333333333333</v>
      </c>
      <c r="M3457" s="1">
        <v>23.333333333333002</v>
      </c>
      <c r="N3457" s="1">
        <v>73.333333333333002</v>
      </c>
      <c r="O3457" s="1">
        <v>1.8103448275859999</v>
      </c>
      <c r="P3457" s="8">
        <v>0.88767183267100003</v>
      </c>
    </row>
    <row r="3458" spans="4:16" x14ac:dyDescent="0.2">
      <c r="D3458" s="59"/>
      <c r="E3458" s="5" t="s">
        <v>23</v>
      </c>
      <c r="F3458" s="51" t="s">
        <v>624</v>
      </c>
      <c r="G3458" s="4">
        <v>25</v>
      </c>
      <c r="H3458" s="10">
        <v>12</v>
      </c>
      <c r="I3458" s="1">
        <v>12</v>
      </c>
      <c r="J3458" s="1">
        <v>32</v>
      </c>
      <c r="K3458" s="1">
        <v>40</v>
      </c>
      <c r="L3458" s="1">
        <v>4</v>
      </c>
      <c r="M3458" s="1">
        <v>24</v>
      </c>
      <c r="N3458" s="1">
        <v>72</v>
      </c>
      <c r="O3458" s="1">
        <v>1.958333333333</v>
      </c>
      <c r="P3458" s="8">
        <v>1.0417028979209999</v>
      </c>
    </row>
    <row r="3459" spans="4:16" ht="26" x14ac:dyDescent="0.2">
      <c r="D3459" s="58" t="s">
        <v>140</v>
      </c>
      <c r="E3459" s="7" t="s">
        <v>141</v>
      </c>
      <c r="F3459" s="50" t="s">
        <v>624</v>
      </c>
      <c r="G3459" s="6">
        <v>12</v>
      </c>
      <c r="H3459" s="14">
        <v>8.333333333333</v>
      </c>
      <c r="I3459" s="3">
        <v>50</v>
      </c>
      <c r="J3459" s="3">
        <v>25</v>
      </c>
      <c r="K3459" s="3">
        <v>16.666666666666998</v>
      </c>
      <c r="L3459" s="9" t="s">
        <v>160</v>
      </c>
      <c r="M3459" s="3">
        <v>58.333333333333002</v>
      </c>
      <c r="N3459" s="3">
        <v>41.666666666666998</v>
      </c>
      <c r="O3459" s="3">
        <v>2.5</v>
      </c>
      <c r="P3459" s="13">
        <v>0.90453403373300001</v>
      </c>
    </row>
    <row r="3460" spans="4:16" ht="26" x14ac:dyDescent="0.2">
      <c r="D3460" s="59"/>
      <c r="E3460" s="5" t="s">
        <v>142</v>
      </c>
      <c r="F3460" s="51" t="s">
        <v>623</v>
      </c>
      <c r="G3460" s="4">
        <v>87</v>
      </c>
      <c r="H3460" s="10">
        <v>2.2988505747130001</v>
      </c>
      <c r="I3460" s="1">
        <v>24.137931034483</v>
      </c>
      <c r="J3460" s="1">
        <v>41.379310344827999</v>
      </c>
      <c r="K3460" s="1">
        <v>32.183908045976999</v>
      </c>
      <c r="L3460" s="2" t="s">
        <v>160</v>
      </c>
      <c r="M3460" s="1">
        <v>26.436781609194998</v>
      </c>
      <c r="N3460" s="1">
        <v>73.563218390805005</v>
      </c>
      <c r="O3460" s="1">
        <v>1.9655172413790001</v>
      </c>
      <c r="P3460" s="8">
        <v>0.813380483381</v>
      </c>
    </row>
    <row r="3461" spans="4:16" ht="26" x14ac:dyDescent="0.2">
      <c r="D3461" s="59"/>
      <c r="E3461" s="5" t="s">
        <v>143</v>
      </c>
      <c r="F3461" s="51" t="s">
        <v>623</v>
      </c>
      <c r="G3461" s="4">
        <v>67</v>
      </c>
      <c r="H3461" s="10">
        <v>2.985074626866</v>
      </c>
      <c r="I3461" s="1">
        <v>16.417910447760999</v>
      </c>
      <c r="J3461" s="1">
        <v>28.358208955224001</v>
      </c>
      <c r="K3461" s="1">
        <v>52.238805970149002</v>
      </c>
      <c r="L3461" s="2" t="s">
        <v>160</v>
      </c>
      <c r="M3461" s="1">
        <v>19.402985074627001</v>
      </c>
      <c r="N3461" s="1">
        <v>80.597014925373003</v>
      </c>
      <c r="O3461" s="1">
        <v>1.7014925373130001</v>
      </c>
      <c r="P3461" s="8">
        <v>0.85306799922800003</v>
      </c>
    </row>
    <row r="3462" spans="4:16" ht="26" x14ac:dyDescent="0.2">
      <c r="D3462" s="59"/>
      <c r="E3462" s="5" t="s">
        <v>144</v>
      </c>
      <c r="F3462" s="51" t="s">
        <v>623</v>
      </c>
      <c r="G3462" s="4">
        <v>78</v>
      </c>
      <c r="H3462" s="10">
        <v>2.564102564103</v>
      </c>
      <c r="I3462" s="1">
        <v>6.4102564102560002</v>
      </c>
      <c r="J3462" s="1">
        <v>33.333333333333002</v>
      </c>
      <c r="K3462" s="1">
        <v>57.692307692307999</v>
      </c>
      <c r="L3462" s="2" t="s">
        <v>160</v>
      </c>
      <c r="M3462" s="1">
        <v>8.9743589743589993</v>
      </c>
      <c r="N3462" s="1">
        <v>91.025641025640994</v>
      </c>
      <c r="O3462" s="1">
        <v>1.538461538462</v>
      </c>
      <c r="P3462" s="8">
        <v>0.73311836524700003</v>
      </c>
    </row>
    <row r="3463" spans="4:16" ht="26" x14ac:dyDescent="0.2">
      <c r="D3463" s="59"/>
      <c r="E3463" s="5" t="s">
        <v>145</v>
      </c>
      <c r="F3463" s="51" t="s">
        <v>623</v>
      </c>
      <c r="G3463" s="4">
        <v>735</v>
      </c>
      <c r="H3463" s="10">
        <v>3.4013605442179999</v>
      </c>
      <c r="I3463" s="1">
        <v>16.326530612245001</v>
      </c>
      <c r="J3463" s="1">
        <v>31.428571428571001</v>
      </c>
      <c r="K3463" s="1">
        <v>48.707482993196997</v>
      </c>
      <c r="L3463" s="1">
        <v>0.13605442176900001</v>
      </c>
      <c r="M3463" s="1">
        <v>19.727891156462999</v>
      </c>
      <c r="N3463" s="1">
        <v>80.136054421769003</v>
      </c>
      <c r="O3463" s="1">
        <v>1.7438692098090001</v>
      </c>
      <c r="P3463" s="8">
        <v>0.85020454279500002</v>
      </c>
    </row>
    <row r="3464" spans="4:16" ht="26" x14ac:dyDescent="0.2">
      <c r="D3464" s="59"/>
      <c r="E3464" s="5" t="s">
        <v>146</v>
      </c>
      <c r="F3464" s="51" t="s">
        <v>623</v>
      </c>
      <c r="G3464" s="4">
        <v>751</v>
      </c>
      <c r="H3464" s="10">
        <v>3.462050599201</v>
      </c>
      <c r="I3464" s="1">
        <v>16.644474034620998</v>
      </c>
      <c r="J3464" s="1">
        <v>32.356857523301997</v>
      </c>
      <c r="K3464" s="1">
        <v>47.270306258322002</v>
      </c>
      <c r="L3464" s="1">
        <v>0.266311584554</v>
      </c>
      <c r="M3464" s="1">
        <v>20.106524633822001</v>
      </c>
      <c r="N3464" s="1">
        <v>79.627163781625001</v>
      </c>
      <c r="O3464" s="1">
        <v>1.762349799733</v>
      </c>
      <c r="P3464" s="8">
        <v>0.85099679234299996</v>
      </c>
    </row>
    <row r="3465" spans="4:16" ht="26" x14ac:dyDescent="0.2">
      <c r="D3465" s="59"/>
      <c r="E3465" s="5" t="s">
        <v>147</v>
      </c>
      <c r="F3465" s="51" t="s">
        <v>623</v>
      </c>
      <c r="G3465" s="4">
        <v>587</v>
      </c>
      <c r="H3465" s="10">
        <v>4.0885860306639996</v>
      </c>
      <c r="I3465" s="1">
        <v>17.376490630324</v>
      </c>
      <c r="J3465" s="1">
        <v>29.642248722316999</v>
      </c>
      <c r="K3465" s="1">
        <v>48.381601362862</v>
      </c>
      <c r="L3465" s="1">
        <v>0.51107325383299995</v>
      </c>
      <c r="M3465" s="1">
        <v>21.465076660988</v>
      </c>
      <c r="N3465" s="1">
        <v>78.023850085179006</v>
      </c>
      <c r="O3465" s="1">
        <v>1.7705479452049999</v>
      </c>
      <c r="P3465" s="8">
        <v>0.87978383499900004</v>
      </c>
    </row>
    <row r="3466" spans="4:16" x14ac:dyDescent="0.2">
      <c r="D3466" s="59"/>
      <c r="E3466" s="5" t="s">
        <v>148</v>
      </c>
      <c r="F3466" s="51" t="s">
        <v>623</v>
      </c>
      <c r="G3466" s="4">
        <v>187</v>
      </c>
      <c r="H3466" s="10">
        <v>2.673796791444</v>
      </c>
      <c r="I3466" s="1">
        <v>9.6256684491980007</v>
      </c>
      <c r="J3466" s="1">
        <v>29.411764705882</v>
      </c>
      <c r="K3466" s="1">
        <v>57.754010695186999</v>
      </c>
      <c r="L3466" s="1">
        <v>0.53475935828900001</v>
      </c>
      <c r="M3466" s="1">
        <v>12.299465240642</v>
      </c>
      <c r="N3466" s="1">
        <v>87.165775401069993</v>
      </c>
      <c r="O3466" s="1">
        <v>1.569892473118</v>
      </c>
      <c r="P3466" s="8">
        <v>0.77665741812699995</v>
      </c>
    </row>
    <row r="3467" spans="4:16" ht="26" x14ac:dyDescent="0.2">
      <c r="D3467" s="59"/>
      <c r="E3467" s="5" t="s">
        <v>149</v>
      </c>
      <c r="F3467" s="51" t="s">
        <v>623</v>
      </c>
      <c r="G3467" s="4">
        <v>75</v>
      </c>
      <c r="H3467" s="10">
        <v>8</v>
      </c>
      <c r="I3467" s="1">
        <v>26.666666666666998</v>
      </c>
      <c r="J3467" s="1">
        <v>34.666666666666998</v>
      </c>
      <c r="K3467" s="1">
        <v>30.666666666666998</v>
      </c>
      <c r="L3467" s="2" t="s">
        <v>160</v>
      </c>
      <c r="M3467" s="1">
        <v>34.666666666666998</v>
      </c>
      <c r="N3467" s="1">
        <v>65.333333333333002</v>
      </c>
      <c r="O3467" s="1">
        <v>2.12</v>
      </c>
      <c r="P3467" s="8">
        <v>0.943827744247</v>
      </c>
    </row>
    <row r="3468" spans="4:16" ht="26" x14ac:dyDescent="0.2">
      <c r="D3468" s="59"/>
      <c r="E3468" s="5" t="s">
        <v>150</v>
      </c>
      <c r="F3468" s="51" t="s">
        <v>623</v>
      </c>
      <c r="G3468" s="4">
        <v>66</v>
      </c>
      <c r="H3468" s="10">
        <v>7.5757575757579998</v>
      </c>
      <c r="I3468" s="1">
        <v>30.303030303029999</v>
      </c>
      <c r="J3468" s="1">
        <v>22.727272727273</v>
      </c>
      <c r="K3468" s="1">
        <v>39.393939393939</v>
      </c>
      <c r="L3468" s="2" t="s">
        <v>160</v>
      </c>
      <c r="M3468" s="1">
        <v>37.878787878788003</v>
      </c>
      <c r="N3468" s="1">
        <v>62.121212121211997</v>
      </c>
      <c r="O3468" s="1">
        <v>2.0606060606060002</v>
      </c>
      <c r="P3468" s="8">
        <v>1.0058106241510001</v>
      </c>
    </row>
    <row r="3469" spans="4:16" ht="26" x14ac:dyDescent="0.2">
      <c r="D3469" s="59"/>
      <c r="E3469" s="5" t="s">
        <v>151</v>
      </c>
      <c r="F3469" s="51" t="s">
        <v>624</v>
      </c>
      <c r="G3469" s="4">
        <v>12</v>
      </c>
      <c r="H3469" s="10">
        <v>25</v>
      </c>
      <c r="I3469" s="1">
        <v>50</v>
      </c>
      <c r="J3469" s="1">
        <v>25</v>
      </c>
      <c r="K3469" s="2" t="s">
        <v>160</v>
      </c>
      <c r="L3469" s="2" t="s">
        <v>160</v>
      </c>
      <c r="M3469" s="1">
        <v>75</v>
      </c>
      <c r="N3469" s="1">
        <v>25</v>
      </c>
      <c r="O3469" s="1">
        <v>3</v>
      </c>
      <c r="P3469" s="8">
        <v>0.73854894587599995</v>
      </c>
    </row>
    <row r="3470" spans="4:16" ht="26" x14ac:dyDescent="0.2">
      <c r="D3470" s="59"/>
      <c r="E3470" s="5" t="s">
        <v>152</v>
      </c>
      <c r="F3470" s="51" t="s">
        <v>623</v>
      </c>
      <c r="G3470" s="4">
        <v>443</v>
      </c>
      <c r="H3470" s="10">
        <v>2.7088036117379999</v>
      </c>
      <c r="I3470" s="1">
        <v>14.446952595937001</v>
      </c>
      <c r="J3470" s="1">
        <v>31.151241534989001</v>
      </c>
      <c r="K3470" s="1">
        <v>51.241534988712999</v>
      </c>
      <c r="L3470" s="1">
        <v>0.45146726862300002</v>
      </c>
      <c r="M3470" s="1">
        <v>17.155756207675001</v>
      </c>
      <c r="N3470" s="1">
        <v>82.392776523701997</v>
      </c>
      <c r="O3470" s="1">
        <v>1.6848072562359999</v>
      </c>
      <c r="P3470" s="8">
        <v>0.81907404568300002</v>
      </c>
    </row>
    <row r="3471" spans="4:16" x14ac:dyDescent="0.2">
      <c r="D3471" s="59"/>
      <c r="E3471" s="5" t="s">
        <v>153</v>
      </c>
      <c r="F3471" s="51" t="s">
        <v>623</v>
      </c>
      <c r="G3471" s="4">
        <v>80</v>
      </c>
      <c r="H3471" s="10">
        <v>3.75</v>
      </c>
      <c r="I3471" s="1">
        <v>15</v>
      </c>
      <c r="J3471" s="1">
        <v>28.75</v>
      </c>
      <c r="K3471" s="1">
        <v>52.5</v>
      </c>
      <c r="L3471" s="2" t="s">
        <v>160</v>
      </c>
      <c r="M3471" s="1">
        <v>18.75</v>
      </c>
      <c r="N3471" s="1">
        <v>81.25</v>
      </c>
      <c r="O3471" s="1">
        <v>1.7</v>
      </c>
      <c r="P3471" s="8">
        <v>0.86273043151899997</v>
      </c>
    </row>
    <row r="3472" spans="4:16" ht="26" x14ac:dyDescent="0.2">
      <c r="D3472" s="59"/>
      <c r="E3472" s="5" t="s">
        <v>154</v>
      </c>
      <c r="F3472" s="51" t="s">
        <v>623</v>
      </c>
      <c r="G3472" s="4">
        <v>123</v>
      </c>
      <c r="H3472" s="10">
        <v>3.2520325203249998</v>
      </c>
      <c r="I3472" s="1">
        <v>17.886178861788999</v>
      </c>
      <c r="J3472" s="1">
        <v>30.081300813007999</v>
      </c>
      <c r="K3472" s="1">
        <v>48.780487804878</v>
      </c>
      <c r="L3472" s="2" t="s">
        <v>160</v>
      </c>
      <c r="M3472" s="1">
        <v>21.138211382114001</v>
      </c>
      <c r="N3472" s="1">
        <v>78.861788617886006</v>
      </c>
      <c r="O3472" s="1">
        <v>1.7560975609759999</v>
      </c>
      <c r="P3472" s="8">
        <v>0.86215003272500002</v>
      </c>
    </row>
    <row r="3473" spans="2:22" x14ac:dyDescent="0.2">
      <c r="D3473" s="59"/>
      <c r="E3473" s="5" t="s">
        <v>23</v>
      </c>
      <c r="F3473" s="51" t="s">
        <v>624</v>
      </c>
      <c r="G3473" s="4">
        <v>10</v>
      </c>
      <c r="H3473" s="10">
        <v>10</v>
      </c>
      <c r="I3473" s="1">
        <v>30</v>
      </c>
      <c r="J3473" s="1">
        <v>30</v>
      </c>
      <c r="K3473" s="1">
        <v>30</v>
      </c>
      <c r="L3473" s="2" t="s">
        <v>160</v>
      </c>
      <c r="M3473" s="1">
        <v>40</v>
      </c>
      <c r="N3473" s="1">
        <v>60</v>
      </c>
      <c r="O3473" s="1">
        <v>2.2000000000000002</v>
      </c>
      <c r="P3473" s="8">
        <v>1.0327955589890001</v>
      </c>
    </row>
    <row r="3474" spans="2:22" ht="26" x14ac:dyDescent="0.2">
      <c r="D3474" s="59"/>
      <c r="E3474" s="5" t="s">
        <v>155</v>
      </c>
      <c r="F3474" s="51" t="s">
        <v>623</v>
      </c>
      <c r="G3474" s="4">
        <v>910</v>
      </c>
      <c r="H3474" s="10">
        <v>3.7362637362640001</v>
      </c>
      <c r="I3474" s="1">
        <v>17.582417582418</v>
      </c>
      <c r="J3474" s="1">
        <v>31.208791208790998</v>
      </c>
      <c r="K3474" s="1">
        <v>47.032967032967001</v>
      </c>
      <c r="L3474" s="1">
        <v>0.43956043956000002</v>
      </c>
      <c r="M3474" s="1">
        <v>21.318681318681001</v>
      </c>
      <c r="N3474" s="1">
        <v>78.241758241758006</v>
      </c>
      <c r="O3474" s="1">
        <v>1.779249448124</v>
      </c>
      <c r="P3474" s="8">
        <v>0.86672680104599997</v>
      </c>
    </row>
    <row r="3475" spans="2:22" ht="26" x14ac:dyDescent="0.2">
      <c r="D3475" s="59"/>
      <c r="E3475" s="5" t="s">
        <v>156</v>
      </c>
      <c r="F3475" s="51" t="s">
        <v>623</v>
      </c>
      <c r="G3475" s="4">
        <v>98</v>
      </c>
      <c r="H3475" s="10">
        <v>3.0612244897959999</v>
      </c>
      <c r="I3475" s="1">
        <v>26.530612244897998</v>
      </c>
      <c r="J3475" s="1">
        <v>39.795918367346999</v>
      </c>
      <c r="K3475" s="1">
        <v>30.612244897958998</v>
      </c>
      <c r="L3475" s="2" t="s">
        <v>160</v>
      </c>
      <c r="M3475" s="1">
        <v>29.591836734693999</v>
      </c>
      <c r="N3475" s="1">
        <v>70.408163265306001</v>
      </c>
      <c r="O3475" s="1">
        <v>2.0204081632649999</v>
      </c>
      <c r="P3475" s="8">
        <v>0.837024576081</v>
      </c>
    </row>
    <row r="3476" spans="2:22" ht="26" x14ac:dyDescent="0.2">
      <c r="D3476" s="59"/>
      <c r="E3476" s="5" t="s">
        <v>157</v>
      </c>
      <c r="F3476" s="51" t="s">
        <v>623</v>
      </c>
      <c r="G3476" s="4">
        <v>134</v>
      </c>
      <c r="H3476" s="10">
        <v>2.238805970149</v>
      </c>
      <c r="I3476" s="1">
        <v>11.194029850746</v>
      </c>
      <c r="J3476" s="1">
        <v>32.089552238806</v>
      </c>
      <c r="K3476" s="1">
        <v>54.477611940298999</v>
      </c>
      <c r="L3476" s="2" t="s">
        <v>160</v>
      </c>
      <c r="M3476" s="1">
        <v>13.432835820896001</v>
      </c>
      <c r="N3476" s="1">
        <v>86.567164179103997</v>
      </c>
      <c r="O3476" s="1">
        <v>1.6119402985069999</v>
      </c>
      <c r="P3476" s="8">
        <v>0.77469807614999997</v>
      </c>
    </row>
    <row r="3477" spans="2:22" ht="26" x14ac:dyDescent="0.2">
      <c r="D3477" s="59"/>
      <c r="E3477" s="5" t="s">
        <v>158</v>
      </c>
      <c r="F3477" s="51" t="s">
        <v>623</v>
      </c>
      <c r="G3477" s="4">
        <v>812</v>
      </c>
      <c r="H3477" s="10">
        <v>3.4482758620689999</v>
      </c>
      <c r="I3477" s="1">
        <v>16.871921182266</v>
      </c>
      <c r="J3477" s="1">
        <v>31.28078817734</v>
      </c>
      <c r="K3477" s="1">
        <v>47.906403940887003</v>
      </c>
      <c r="L3477" s="1">
        <v>0.49261083743799999</v>
      </c>
      <c r="M3477" s="1">
        <v>20.320197044335</v>
      </c>
      <c r="N3477" s="1">
        <v>79.187192118227003</v>
      </c>
      <c r="O3477" s="1">
        <v>1.7574257425740001</v>
      </c>
      <c r="P3477" s="8">
        <v>0.85537548408099995</v>
      </c>
    </row>
    <row r="3478" spans="2:22" ht="26" x14ac:dyDescent="0.2">
      <c r="D3478" s="60"/>
      <c r="E3478" s="30" t="s">
        <v>159</v>
      </c>
      <c r="F3478" s="52" t="s">
        <v>623</v>
      </c>
      <c r="G3478" s="21">
        <v>136</v>
      </c>
      <c r="H3478" s="36">
        <v>8.0882352941180002</v>
      </c>
      <c r="I3478" s="18">
        <v>30.147058823529001</v>
      </c>
      <c r="J3478" s="18">
        <v>28.676470588234999</v>
      </c>
      <c r="K3478" s="18">
        <v>33.088235294118</v>
      </c>
      <c r="L3478" s="37" t="s">
        <v>160</v>
      </c>
      <c r="M3478" s="18">
        <v>38.235294117647001</v>
      </c>
      <c r="N3478" s="18">
        <v>61.764705882352999</v>
      </c>
      <c r="O3478" s="18">
        <v>2.1323529411759998</v>
      </c>
      <c r="P3478" s="35">
        <v>0.97227357474099996</v>
      </c>
    </row>
    <row r="3479" spans="2:22" x14ac:dyDescent="0.2">
      <c r="D3479" s="45" t="s">
        <v>625</v>
      </c>
    </row>
    <row r="3480" spans="2:22" x14ac:dyDescent="0.2">
      <c r="B3480" s="24" t="str">
        <f xml:space="preserve"> HYPERLINK("#'目次'!B29", "[23]")</f>
        <v>[23]</v>
      </c>
      <c r="C3480" s="61" t="s">
        <v>349</v>
      </c>
      <c r="D3480" s="62"/>
      <c r="E3480" s="62"/>
      <c r="F3480" s="62"/>
      <c r="G3480" s="62"/>
      <c r="H3480" s="62"/>
      <c r="I3480" s="62"/>
      <c r="J3480" s="62"/>
      <c r="K3480" s="62"/>
      <c r="L3480" s="62"/>
      <c r="M3480" s="62"/>
      <c r="N3480" s="62"/>
      <c r="O3480" s="62"/>
      <c r="P3480" s="62"/>
      <c r="Q3480" s="62"/>
      <c r="R3480" s="62"/>
      <c r="S3480" s="62"/>
      <c r="T3480" s="62"/>
      <c r="U3480" s="62"/>
      <c r="V3480" s="62"/>
    </row>
    <row r="3483" spans="2:22" x14ac:dyDescent="0.2">
      <c r="C3483" s="61" t="s">
        <v>13</v>
      </c>
      <c r="D3483" s="62"/>
      <c r="E3483" s="62"/>
      <c r="F3483" s="62"/>
      <c r="G3483" s="62"/>
      <c r="H3483" s="62"/>
      <c r="I3483" s="62"/>
      <c r="J3483" s="62"/>
      <c r="K3483" s="62"/>
      <c r="L3483" s="62"/>
      <c r="M3483" s="62"/>
      <c r="N3483" s="62"/>
      <c r="O3483" s="62"/>
      <c r="P3483" s="62"/>
      <c r="Q3483" s="62"/>
      <c r="R3483" s="62"/>
      <c r="S3483" s="62"/>
      <c r="T3483" s="62"/>
      <c r="U3483" s="62"/>
      <c r="V3483" s="62"/>
    </row>
    <row r="3484" spans="2:22" ht="78" x14ac:dyDescent="0.2">
      <c r="D3484" s="63"/>
      <c r="E3484" s="64"/>
      <c r="F3484" s="64"/>
      <c r="G3484" s="27" t="s">
        <v>14</v>
      </c>
      <c r="H3484" s="26" t="s">
        <v>350</v>
      </c>
      <c r="I3484" s="11" t="s">
        <v>351</v>
      </c>
      <c r="J3484" s="11" t="s">
        <v>352</v>
      </c>
      <c r="K3484" s="11" t="s">
        <v>353</v>
      </c>
      <c r="L3484" s="11" t="s">
        <v>354</v>
      </c>
      <c r="M3484" s="11" t="s">
        <v>355</v>
      </c>
      <c r="N3484" s="11" t="s">
        <v>36</v>
      </c>
      <c r="O3484" s="11" t="s">
        <v>356</v>
      </c>
      <c r="P3484" s="11" t="s">
        <v>23</v>
      </c>
      <c r="Q3484" s="11" t="s">
        <v>357</v>
      </c>
      <c r="R3484" s="20" t="s">
        <v>248</v>
      </c>
    </row>
    <row r="3485" spans="2:22" x14ac:dyDescent="0.2">
      <c r="D3485" s="65"/>
      <c r="E3485" s="66"/>
      <c r="F3485" s="66"/>
      <c r="G3485" s="22"/>
      <c r="H3485" s="31"/>
      <c r="I3485" s="12"/>
      <c r="J3485" s="12"/>
      <c r="K3485" s="12"/>
      <c r="L3485" s="12"/>
      <c r="M3485" s="12"/>
      <c r="N3485" s="12"/>
      <c r="O3485" s="12"/>
      <c r="P3485" s="12"/>
      <c r="Q3485" s="12"/>
      <c r="R3485" s="29"/>
    </row>
    <row r="3486" spans="2:22" x14ac:dyDescent="0.2">
      <c r="D3486" s="23"/>
      <c r="E3486" s="28" t="s">
        <v>14</v>
      </c>
      <c r="F3486" s="49" t="s">
        <v>623</v>
      </c>
      <c r="G3486" s="25">
        <v>1043</v>
      </c>
      <c r="H3486" s="16">
        <v>59.348034515819997</v>
      </c>
      <c r="I3486" s="16">
        <v>21.380632790029001</v>
      </c>
      <c r="J3486" s="16">
        <v>17.449664429529999</v>
      </c>
      <c r="K3486" s="16">
        <v>29.817833173537998</v>
      </c>
      <c r="L3486" s="16">
        <v>4.6021093000960001</v>
      </c>
      <c r="M3486" s="16">
        <v>11.888782358581</v>
      </c>
      <c r="N3486" s="16">
        <v>3.7392138063279998</v>
      </c>
      <c r="O3486" s="16">
        <v>22.339405560882</v>
      </c>
      <c r="P3486" s="16">
        <v>0.86289549376800001</v>
      </c>
      <c r="Q3486" s="16">
        <v>76.797698945350007</v>
      </c>
      <c r="R3486" s="34">
        <v>171.42857142857099</v>
      </c>
    </row>
    <row r="3487" spans="2:22" x14ac:dyDescent="0.2">
      <c r="D3487" s="58" t="s">
        <v>18</v>
      </c>
      <c r="E3487" s="7" t="s">
        <v>19</v>
      </c>
      <c r="F3487" s="50" t="s">
        <v>623</v>
      </c>
      <c r="G3487" s="6">
        <v>342</v>
      </c>
      <c r="H3487" s="14">
        <v>58.771929824560999</v>
      </c>
      <c r="I3487" s="3">
        <v>27.192982456140001</v>
      </c>
      <c r="J3487" s="3">
        <v>23.391812865496998</v>
      </c>
      <c r="K3487" s="3">
        <v>30.116959064326998</v>
      </c>
      <c r="L3487" s="3">
        <v>4.0935672514619998</v>
      </c>
      <c r="M3487" s="3">
        <v>13.450292397661</v>
      </c>
      <c r="N3487" s="3">
        <v>4.9707602339179999</v>
      </c>
      <c r="O3487" s="3">
        <v>19.883040935673002</v>
      </c>
      <c r="P3487" s="3">
        <v>1.7543859649119999</v>
      </c>
      <c r="Q3487" s="3">
        <v>78.362573099415002</v>
      </c>
      <c r="R3487" s="13">
        <v>183.62573099415201</v>
      </c>
    </row>
    <row r="3488" spans="2:22" ht="26" x14ac:dyDescent="0.2">
      <c r="D3488" s="59"/>
      <c r="E3488" s="5" t="s">
        <v>20</v>
      </c>
      <c r="F3488" s="51" t="s">
        <v>623</v>
      </c>
      <c r="G3488" s="4">
        <v>620</v>
      </c>
      <c r="H3488" s="10">
        <v>59.516129032258</v>
      </c>
      <c r="I3488" s="1">
        <v>19.354838709677001</v>
      </c>
      <c r="J3488" s="1">
        <v>14.677419354839</v>
      </c>
      <c r="K3488" s="1">
        <v>30.322580645161</v>
      </c>
      <c r="L3488" s="1">
        <v>4.6774193548390004</v>
      </c>
      <c r="M3488" s="1">
        <v>11.612903225806001</v>
      </c>
      <c r="N3488" s="1">
        <v>2.2580645161290001</v>
      </c>
      <c r="O3488" s="1">
        <v>23.064516129032</v>
      </c>
      <c r="P3488" s="1">
        <v>0.483870967742</v>
      </c>
      <c r="Q3488" s="1">
        <v>76.451612903226007</v>
      </c>
      <c r="R3488" s="8">
        <v>165.96774193548401</v>
      </c>
    </row>
    <row r="3489" spans="4:18" ht="26" x14ac:dyDescent="0.2">
      <c r="D3489" s="59"/>
      <c r="E3489" s="5" t="s">
        <v>21</v>
      </c>
      <c r="F3489" s="51" t="s">
        <v>623</v>
      </c>
      <c r="G3489" s="4">
        <v>76</v>
      </c>
      <c r="H3489" s="10">
        <v>61.842105263157997</v>
      </c>
      <c r="I3489" s="1">
        <v>11.842105263158</v>
      </c>
      <c r="J3489" s="1">
        <v>13.157894736842</v>
      </c>
      <c r="K3489" s="1">
        <v>23.684210526316001</v>
      </c>
      <c r="L3489" s="1">
        <v>6.5789473684209998</v>
      </c>
      <c r="M3489" s="1">
        <v>5.2631578947369997</v>
      </c>
      <c r="N3489" s="1">
        <v>6.5789473684209998</v>
      </c>
      <c r="O3489" s="1">
        <v>28.947368421053</v>
      </c>
      <c r="P3489" s="2" t="s">
        <v>160</v>
      </c>
      <c r="Q3489" s="1">
        <v>71.052631578947</v>
      </c>
      <c r="R3489" s="8">
        <v>157.894736842105</v>
      </c>
    </row>
    <row r="3490" spans="4:18" x14ac:dyDescent="0.2">
      <c r="D3490" s="59"/>
      <c r="E3490" s="5" t="s">
        <v>22</v>
      </c>
      <c r="F3490" s="51" t="s">
        <v>624</v>
      </c>
      <c r="G3490" s="4">
        <v>2</v>
      </c>
      <c r="H3490" s="10">
        <v>50</v>
      </c>
      <c r="I3490" s="1">
        <v>50</v>
      </c>
      <c r="J3490" s="1">
        <v>50</v>
      </c>
      <c r="K3490" s="1">
        <v>100</v>
      </c>
      <c r="L3490" s="2" t="s">
        <v>160</v>
      </c>
      <c r="M3490" s="2" t="s">
        <v>160</v>
      </c>
      <c r="N3490" s="2" t="s">
        <v>160</v>
      </c>
      <c r="O3490" s="2" t="s">
        <v>160</v>
      </c>
      <c r="P3490" s="2" t="s">
        <v>160</v>
      </c>
      <c r="Q3490" s="1">
        <v>100</v>
      </c>
      <c r="R3490" s="8">
        <v>250</v>
      </c>
    </row>
    <row r="3491" spans="4:18" x14ac:dyDescent="0.2">
      <c r="D3491" s="59"/>
      <c r="E3491" s="5" t="s">
        <v>23</v>
      </c>
      <c r="F3491" s="51" t="s">
        <v>624</v>
      </c>
      <c r="G3491" s="4">
        <v>3</v>
      </c>
      <c r="H3491" s="10">
        <v>33.333333333333002</v>
      </c>
      <c r="I3491" s="2" t="s">
        <v>160</v>
      </c>
      <c r="J3491" s="2" t="s">
        <v>160</v>
      </c>
      <c r="K3491" s="2" t="s">
        <v>160</v>
      </c>
      <c r="L3491" s="2" t="s">
        <v>160</v>
      </c>
      <c r="M3491" s="1">
        <v>66.666666666666998</v>
      </c>
      <c r="N3491" s="1">
        <v>100</v>
      </c>
      <c r="O3491" s="2" t="s">
        <v>160</v>
      </c>
      <c r="P3491" s="2" t="s">
        <v>160</v>
      </c>
      <c r="Q3491" s="1">
        <v>100</v>
      </c>
      <c r="R3491" s="8">
        <v>200</v>
      </c>
    </row>
    <row r="3492" spans="4:18" x14ac:dyDescent="0.2">
      <c r="D3492" s="58" t="s">
        <v>24</v>
      </c>
      <c r="E3492" s="7" t="s">
        <v>25</v>
      </c>
      <c r="F3492" s="50" t="s">
        <v>623</v>
      </c>
      <c r="G3492" s="6">
        <v>765</v>
      </c>
      <c r="H3492" s="14">
        <v>60.653594771241998</v>
      </c>
      <c r="I3492" s="3">
        <v>21.699346405229001</v>
      </c>
      <c r="J3492" s="3">
        <v>18.954248366013001</v>
      </c>
      <c r="K3492" s="3">
        <v>31.111111111111001</v>
      </c>
      <c r="L3492" s="3">
        <v>4.7058823529409999</v>
      </c>
      <c r="M3492" s="3">
        <v>12.679738562092</v>
      </c>
      <c r="N3492" s="3">
        <v>3.0065359477119999</v>
      </c>
      <c r="O3492" s="3">
        <v>21.960784313725</v>
      </c>
      <c r="P3492" s="3">
        <v>0.65359477124200005</v>
      </c>
      <c r="Q3492" s="3">
        <v>77.385620915033002</v>
      </c>
      <c r="R3492" s="13">
        <v>175.42483660130699</v>
      </c>
    </row>
    <row r="3493" spans="4:18" x14ac:dyDescent="0.2">
      <c r="D3493" s="59"/>
      <c r="E3493" s="5" t="s">
        <v>26</v>
      </c>
      <c r="F3493" s="51" t="s">
        <v>623</v>
      </c>
      <c r="G3493" s="4">
        <v>796</v>
      </c>
      <c r="H3493" s="10">
        <v>62.562814070351997</v>
      </c>
      <c r="I3493" s="1">
        <v>21.231155778893999</v>
      </c>
      <c r="J3493" s="1">
        <v>18.21608040201</v>
      </c>
      <c r="K3493" s="1">
        <v>30.402010050251</v>
      </c>
      <c r="L3493" s="1">
        <v>5.0251256281409997</v>
      </c>
      <c r="M3493" s="1">
        <v>13.316582914573001</v>
      </c>
      <c r="N3493" s="1">
        <v>3.643216080402</v>
      </c>
      <c r="O3493" s="1">
        <v>20.477386934673</v>
      </c>
      <c r="P3493" s="1">
        <v>0.75376884422099999</v>
      </c>
      <c r="Q3493" s="1">
        <v>78.768844221105994</v>
      </c>
      <c r="R3493" s="8">
        <v>175.628140703518</v>
      </c>
    </row>
    <row r="3494" spans="4:18" ht="26" x14ac:dyDescent="0.2">
      <c r="D3494" s="59"/>
      <c r="E3494" s="5" t="s">
        <v>27</v>
      </c>
      <c r="F3494" s="51" t="s">
        <v>623</v>
      </c>
      <c r="G3494" s="4">
        <v>683</v>
      </c>
      <c r="H3494" s="10">
        <v>63.103953147877</v>
      </c>
      <c r="I3494" s="1">
        <v>21.815519765739001</v>
      </c>
      <c r="J3494" s="1">
        <v>19.619326500732001</v>
      </c>
      <c r="K3494" s="1">
        <v>31.478770131771999</v>
      </c>
      <c r="L3494" s="1">
        <v>5.270863836018</v>
      </c>
      <c r="M3494" s="1">
        <v>12.445095168375</v>
      </c>
      <c r="N3494" s="1">
        <v>3.367496339678</v>
      </c>
      <c r="O3494" s="1">
        <v>20.497803806735</v>
      </c>
      <c r="P3494" s="1">
        <v>0.43923865300100001</v>
      </c>
      <c r="Q3494" s="1">
        <v>79.062957540263994</v>
      </c>
      <c r="R3494" s="8">
        <v>178.03806734992699</v>
      </c>
    </row>
    <row r="3495" spans="4:18" x14ac:dyDescent="0.2">
      <c r="D3495" s="59"/>
      <c r="E3495" s="5" t="s">
        <v>28</v>
      </c>
      <c r="F3495" s="51" t="s">
        <v>623</v>
      </c>
      <c r="G3495" s="4">
        <v>438</v>
      </c>
      <c r="H3495" s="10">
        <v>62.557077625570997</v>
      </c>
      <c r="I3495" s="1">
        <v>22.146118721461001</v>
      </c>
      <c r="J3495" s="1">
        <v>18.949771689498</v>
      </c>
      <c r="K3495" s="1">
        <v>33.333333333333002</v>
      </c>
      <c r="L3495" s="1">
        <v>5.0228310502279996</v>
      </c>
      <c r="M3495" s="1">
        <v>14.155251141553</v>
      </c>
      <c r="N3495" s="1">
        <v>3.1963470319630001</v>
      </c>
      <c r="O3495" s="1">
        <v>19.634703196347001</v>
      </c>
      <c r="P3495" s="1">
        <v>0.22831050228300001</v>
      </c>
      <c r="Q3495" s="1">
        <v>80.136986301370001</v>
      </c>
      <c r="R3495" s="8">
        <v>179.223744292237</v>
      </c>
    </row>
    <row r="3496" spans="4:18" ht="26" x14ac:dyDescent="0.2">
      <c r="D3496" s="59"/>
      <c r="E3496" s="5" t="s">
        <v>29</v>
      </c>
      <c r="F3496" s="51" t="s">
        <v>623</v>
      </c>
      <c r="G3496" s="4">
        <v>680</v>
      </c>
      <c r="H3496" s="10">
        <v>63.529411764705998</v>
      </c>
      <c r="I3496" s="1">
        <v>23.088235294118</v>
      </c>
      <c r="J3496" s="1">
        <v>19.558823529411999</v>
      </c>
      <c r="K3496" s="1">
        <v>31.176470588234999</v>
      </c>
      <c r="L3496" s="1">
        <v>5.2941176470590001</v>
      </c>
      <c r="M3496" s="1">
        <v>12.205882352941</v>
      </c>
      <c r="N3496" s="1">
        <v>2.9411764705880001</v>
      </c>
      <c r="O3496" s="1">
        <v>20.294117647059</v>
      </c>
      <c r="P3496" s="1">
        <v>0.73529411764700003</v>
      </c>
      <c r="Q3496" s="1">
        <v>78.970588235294002</v>
      </c>
      <c r="R3496" s="8">
        <v>178.82352941176501</v>
      </c>
    </row>
    <row r="3497" spans="4:18" x14ac:dyDescent="0.2">
      <c r="D3497" s="59"/>
      <c r="E3497" s="5" t="s">
        <v>30</v>
      </c>
      <c r="F3497" s="51" t="s">
        <v>623</v>
      </c>
      <c r="G3497" s="4">
        <v>242</v>
      </c>
      <c r="H3497" s="10">
        <v>60.330578512396997</v>
      </c>
      <c r="I3497" s="1">
        <v>24.793388429752</v>
      </c>
      <c r="J3497" s="1">
        <v>23.553719008264</v>
      </c>
      <c r="K3497" s="1">
        <v>31.818181818182001</v>
      </c>
      <c r="L3497" s="1">
        <v>4.5454545454549997</v>
      </c>
      <c r="M3497" s="1">
        <v>14.876033057851</v>
      </c>
      <c r="N3497" s="1">
        <v>5.3719008264459998</v>
      </c>
      <c r="O3497" s="1">
        <v>23.140495867769001</v>
      </c>
      <c r="P3497" s="1">
        <v>0.41322314049600001</v>
      </c>
      <c r="Q3497" s="1">
        <v>76.446280991736003</v>
      </c>
      <c r="R3497" s="8">
        <v>188.84297520661201</v>
      </c>
    </row>
    <row r="3498" spans="4:18" x14ac:dyDescent="0.2">
      <c r="D3498" s="59"/>
      <c r="E3498" s="5" t="s">
        <v>31</v>
      </c>
      <c r="F3498" s="51" t="s">
        <v>623</v>
      </c>
      <c r="G3498" s="4">
        <v>609</v>
      </c>
      <c r="H3498" s="10">
        <v>63.054187192118</v>
      </c>
      <c r="I3498" s="1">
        <v>24.630541871921</v>
      </c>
      <c r="J3498" s="1">
        <v>21.674876847290999</v>
      </c>
      <c r="K3498" s="1">
        <v>34.154351395730998</v>
      </c>
      <c r="L3498" s="1">
        <v>4.4334975369459997</v>
      </c>
      <c r="M3498" s="1">
        <v>14.449917898194</v>
      </c>
      <c r="N3498" s="1">
        <v>3.7766830870280002</v>
      </c>
      <c r="O3498" s="1">
        <v>17.569786535304001</v>
      </c>
      <c r="P3498" s="1">
        <v>0.65681444991799998</v>
      </c>
      <c r="Q3498" s="1">
        <v>81.773399014777993</v>
      </c>
      <c r="R3498" s="8">
        <v>184.40065681445</v>
      </c>
    </row>
    <row r="3499" spans="4:18" x14ac:dyDescent="0.2">
      <c r="D3499" s="59"/>
      <c r="E3499" s="5" t="s">
        <v>32</v>
      </c>
      <c r="F3499" s="51" t="s">
        <v>623</v>
      </c>
      <c r="G3499" s="4">
        <v>343</v>
      </c>
      <c r="H3499" s="10">
        <v>62.682215743439997</v>
      </c>
      <c r="I3499" s="1">
        <v>25.364431486880001</v>
      </c>
      <c r="J3499" s="1">
        <v>21.574344023323999</v>
      </c>
      <c r="K3499" s="1">
        <v>36.443148688047003</v>
      </c>
      <c r="L3499" s="1">
        <v>6.1224489795919999</v>
      </c>
      <c r="M3499" s="1">
        <v>14.285714285714</v>
      </c>
      <c r="N3499" s="1">
        <v>2.9154518950439998</v>
      </c>
      <c r="O3499" s="1">
        <v>17.492711370262001</v>
      </c>
      <c r="P3499" s="1">
        <v>0.29154518950399999</v>
      </c>
      <c r="Q3499" s="1">
        <v>82.215743440232998</v>
      </c>
      <c r="R3499" s="8">
        <v>187.172011661808</v>
      </c>
    </row>
    <row r="3500" spans="4:18" x14ac:dyDescent="0.2">
      <c r="D3500" s="59"/>
      <c r="E3500" s="5" t="s">
        <v>33</v>
      </c>
      <c r="F3500" s="51" t="s">
        <v>623</v>
      </c>
      <c r="G3500" s="4">
        <v>754</v>
      </c>
      <c r="H3500" s="10">
        <v>61.538461538462002</v>
      </c>
      <c r="I3500" s="1">
        <v>24.270557029178001</v>
      </c>
      <c r="J3500" s="1">
        <v>20.424403183024001</v>
      </c>
      <c r="K3500" s="1">
        <v>32.228116710875</v>
      </c>
      <c r="L3500" s="1">
        <v>5.305039787798</v>
      </c>
      <c r="M3500" s="1">
        <v>14.058355437666</v>
      </c>
      <c r="N3500" s="1">
        <v>3.7135278514590002</v>
      </c>
      <c r="O3500" s="1">
        <v>19.628647214853999</v>
      </c>
      <c r="P3500" s="1">
        <v>0.79575596817000005</v>
      </c>
      <c r="Q3500" s="1">
        <v>79.575596816976002</v>
      </c>
      <c r="R3500" s="8">
        <v>181.962864721485</v>
      </c>
    </row>
    <row r="3501" spans="4:18" x14ac:dyDescent="0.2">
      <c r="D3501" s="59"/>
      <c r="E3501" s="5" t="s">
        <v>34</v>
      </c>
      <c r="F3501" s="51" t="s">
        <v>623</v>
      </c>
      <c r="G3501" s="4">
        <v>525</v>
      </c>
      <c r="H3501" s="10">
        <v>59.047619047619001</v>
      </c>
      <c r="I3501" s="1">
        <v>25.904761904762001</v>
      </c>
      <c r="J3501" s="1">
        <v>22.095238095237999</v>
      </c>
      <c r="K3501" s="1">
        <v>35.047619047619001</v>
      </c>
      <c r="L3501" s="1">
        <v>4.3809523809520003</v>
      </c>
      <c r="M3501" s="1">
        <v>14.095238095238001</v>
      </c>
      <c r="N3501" s="1">
        <v>3.8095238095239998</v>
      </c>
      <c r="O3501" s="1">
        <v>19.047619047619001</v>
      </c>
      <c r="P3501" s="1">
        <v>0.38095238095200001</v>
      </c>
      <c r="Q3501" s="1">
        <v>80.571428571428996</v>
      </c>
      <c r="R3501" s="8">
        <v>183.80952380952399</v>
      </c>
    </row>
    <row r="3502" spans="4:18" x14ac:dyDescent="0.2">
      <c r="D3502" s="59"/>
      <c r="E3502" s="5" t="s">
        <v>35</v>
      </c>
      <c r="F3502" s="51" t="s">
        <v>623</v>
      </c>
      <c r="G3502" s="4">
        <v>142</v>
      </c>
      <c r="H3502" s="10">
        <v>56.338028169014002</v>
      </c>
      <c r="I3502" s="1">
        <v>30.281690140845001</v>
      </c>
      <c r="J3502" s="1">
        <v>22.535211267606002</v>
      </c>
      <c r="K3502" s="1">
        <v>33.802816901408001</v>
      </c>
      <c r="L3502" s="1">
        <v>4.2253521126760001</v>
      </c>
      <c r="M3502" s="1">
        <v>14.084507042254</v>
      </c>
      <c r="N3502" s="1">
        <v>4.2253521126760001</v>
      </c>
      <c r="O3502" s="1">
        <v>23.239436619717999</v>
      </c>
      <c r="P3502" s="2" t="s">
        <v>160</v>
      </c>
      <c r="Q3502" s="1">
        <v>76.760563380281994</v>
      </c>
      <c r="R3502" s="8">
        <v>188.73239436619701</v>
      </c>
    </row>
    <row r="3503" spans="4:18" x14ac:dyDescent="0.2">
      <c r="D3503" s="59"/>
      <c r="E3503" s="5" t="s">
        <v>36</v>
      </c>
      <c r="F3503" s="51" t="s">
        <v>624</v>
      </c>
      <c r="G3503" s="4">
        <v>18</v>
      </c>
      <c r="H3503" s="10">
        <v>38.888888888888999</v>
      </c>
      <c r="I3503" s="1">
        <v>22.222222222222001</v>
      </c>
      <c r="J3503" s="1">
        <v>27.777777777777999</v>
      </c>
      <c r="K3503" s="1">
        <v>22.222222222222001</v>
      </c>
      <c r="L3503" s="1">
        <v>11.111111111111001</v>
      </c>
      <c r="M3503" s="1">
        <v>16.666666666666998</v>
      </c>
      <c r="N3503" s="1">
        <v>16.666666666666998</v>
      </c>
      <c r="O3503" s="1">
        <v>16.666666666666998</v>
      </c>
      <c r="P3503" s="1">
        <v>5.5555555555560003</v>
      </c>
      <c r="Q3503" s="1">
        <v>77.777777777777999</v>
      </c>
      <c r="R3503" s="8">
        <v>177.777777777778</v>
      </c>
    </row>
    <row r="3504" spans="4:18" x14ac:dyDescent="0.2">
      <c r="D3504" s="59"/>
      <c r="E3504" s="5" t="s">
        <v>37</v>
      </c>
      <c r="F3504" s="51" t="s">
        <v>624</v>
      </c>
      <c r="G3504" s="4">
        <v>39</v>
      </c>
      <c r="H3504" s="10">
        <v>33.333333333333002</v>
      </c>
      <c r="I3504" s="1">
        <v>10.25641025641</v>
      </c>
      <c r="J3504" s="1">
        <v>5.1282051282049999</v>
      </c>
      <c r="K3504" s="1">
        <v>12.820512820513001</v>
      </c>
      <c r="L3504" s="2" t="s">
        <v>160</v>
      </c>
      <c r="M3504" s="1">
        <v>7.6923076923079998</v>
      </c>
      <c r="N3504" s="1">
        <v>5.1282051282049999</v>
      </c>
      <c r="O3504" s="1">
        <v>46.153846153845997</v>
      </c>
      <c r="P3504" s="1">
        <v>5.1282051282049999</v>
      </c>
      <c r="Q3504" s="1">
        <v>48.717948717949</v>
      </c>
      <c r="R3504" s="8">
        <v>125.641025641026</v>
      </c>
    </row>
    <row r="3505" spans="4:18" x14ac:dyDescent="0.2">
      <c r="D3505" s="59"/>
      <c r="E3505" s="5" t="s">
        <v>23</v>
      </c>
      <c r="F3505" s="51" t="s">
        <v>624</v>
      </c>
      <c r="G3505" s="4">
        <v>4</v>
      </c>
      <c r="H3505" s="10">
        <v>50</v>
      </c>
      <c r="I3505" s="1">
        <v>25</v>
      </c>
      <c r="J3505" s="2" t="s">
        <v>160</v>
      </c>
      <c r="K3505" s="1">
        <v>25</v>
      </c>
      <c r="L3505" s="2" t="s">
        <v>160</v>
      </c>
      <c r="M3505" s="1">
        <v>25</v>
      </c>
      <c r="N3505" s="2" t="s">
        <v>160</v>
      </c>
      <c r="O3505" s="2" t="s">
        <v>160</v>
      </c>
      <c r="P3505" s="2" t="s">
        <v>160</v>
      </c>
      <c r="Q3505" s="1">
        <v>100</v>
      </c>
      <c r="R3505" s="8">
        <v>125</v>
      </c>
    </row>
    <row r="3506" spans="4:18" ht="26" x14ac:dyDescent="0.2">
      <c r="D3506" s="59"/>
      <c r="E3506" s="5" t="s">
        <v>38</v>
      </c>
      <c r="F3506" s="51" t="s">
        <v>623</v>
      </c>
      <c r="G3506" s="4">
        <v>1000</v>
      </c>
      <c r="H3506" s="10">
        <v>60.4</v>
      </c>
      <c r="I3506" s="1">
        <v>21.8</v>
      </c>
      <c r="J3506" s="1">
        <v>18</v>
      </c>
      <c r="K3506" s="1">
        <v>30.5</v>
      </c>
      <c r="L3506" s="1">
        <v>4.8</v>
      </c>
      <c r="M3506" s="1">
        <v>12</v>
      </c>
      <c r="N3506" s="1">
        <v>3.7</v>
      </c>
      <c r="O3506" s="1">
        <v>21.5</v>
      </c>
      <c r="P3506" s="1">
        <v>0.7</v>
      </c>
      <c r="Q3506" s="1">
        <v>77.8</v>
      </c>
      <c r="R3506" s="8">
        <v>173.4</v>
      </c>
    </row>
    <row r="3507" spans="4:18" ht="26" x14ac:dyDescent="0.2">
      <c r="D3507" s="58" t="s">
        <v>39</v>
      </c>
      <c r="E3507" s="7" t="s">
        <v>40</v>
      </c>
      <c r="F3507" s="50" t="s">
        <v>624</v>
      </c>
      <c r="G3507" s="6">
        <v>4</v>
      </c>
      <c r="H3507" s="14">
        <v>50</v>
      </c>
      <c r="I3507" s="3">
        <v>25</v>
      </c>
      <c r="J3507" s="9" t="s">
        <v>160</v>
      </c>
      <c r="K3507" s="9" t="s">
        <v>160</v>
      </c>
      <c r="L3507" s="9" t="s">
        <v>160</v>
      </c>
      <c r="M3507" s="9" t="s">
        <v>160</v>
      </c>
      <c r="N3507" s="9" t="s">
        <v>160</v>
      </c>
      <c r="O3507" s="3">
        <v>50</v>
      </c>
      <c r="P3507" s="9" t="s">
        <v>160</v>
      </c>
      <c r="Q3507" s="3">
        <v>50</v>
      </c>
      <c r="R3507" s="13">
        <v>125</v>
      </c>
    </row>
    <row r="3508" spans="4:18" ht="26" x14ac:dyDescent="0.2">
      <c r="D3508" s="59"/>
      <c r="E3508" s="5" t="s">
        <v>41</v>
      </c>
      <c r="F3508" s="51" t="s">
        <v>624</v>
      </c>
      <c r="G3508" s="4">
        <v>45</v>
      </c>
      <c r="H3508" s="10">
        <v>31.111111111111001</v>
      </c>
      <c r="I3508" s="1">
        <v>6.666666666667</v>
      </c>
      <c r="J3508" s="1">
        <v>6.666666666667</v>
      </c>
      <c r="K3508" s="1">
        <v>13.333333333333</v>
      </c>
      <c r="L3508" s="1">
        <v>6.666666666667</v>
      </c>
      <c r="M3508" s="1">
        <v>8.8888888888889994</v>
      </c>
      <c r="N3508" s="1">
        <v>8.8888888888889994</v>
      </c>
      <c r="O3508" s="1">
        <v>42.222222222222001</v>
      </c>
      <c r="P3508" s="1">
        <v>2.2222222222219998</v>
      </c>
      <c r="Q3508" s="1">
        <v>55.555555555555998</v>
      </c>
      <c r="R3508" s="8">
        <v>126.666666666667</v>
      </c>
    </row>
    <row r="3509" spans="4:18" ht="26" x14ac:dyDescent="0.2">
      <c r="D3509" s="59"/>
      <c r="E3509" s="5" t="s">
        <v>42</v>
      </c>
      <c r="F3509" s="51" t="s">
        <v>623</v>
      </c>
      <c r="G3509" s="4">
        <v>275</v>
      </c>
      <c r="H3509" s="10">
        <v>48.363636363635997</v>
      </c>
      <c r="I3509" s="1">
        <v>16</v>
      </c>
      <c r="J3509" s="1">
        <v>6.5454545454549997</v>
      </c>
      <c r="K3509" s="1">
        <v>16.363636363636001</v>
      </c>
      <c r="L3509" s="1">
        <v>1.818181818182</v>
      </c>
      <c r="M3509" s="1">
        <v>9.8181818181819995</v>
      </c>
      <c r="N3509" s="1">
        <v>4.7272727272730002</v>
      </c>
      <c r="O3509" s="1">
        <v>34.909090909090999</v>
      </c>
      <c r="P3509" s="1">
        <v>1.090909090909</v>
      </c>
      <c r="Q3509" s="1">
        <v>64</v>
      </c>
      <c r="R3509" s="8">
        <v>139.636363636364</v>
      </c>
    </row>
    <row r="3510" spans="4:18" ht="26" x14ac:dyDescent="0.2">
      <c r="D3510" s="59"/>
      <c r="E3510" s="5" t="s">
        <v>43</v>
      </c>
      <c r="F3510" s="51" t="s">
        <v>623</v>
      </c>
      <c r="G3510" s="4">
        <v>245</v>
      </c>
      <c r="H3510" s="10">
        <v>65.306122448980005</v>
      </c>
      <c r="I3510" s="1">
        <v>16.734693877550999</v>
      </c>
      <c r="J3510" s="1">
        <v>13.877551020407999</v>
      </c>
      <c r="K3510" s="1">
        <v>29.387755102041002</v>
      </c>
      <c r="L3510" s="1">
        <v>2.8571428571430002</v>
      </c>
      <c r="M3510" s="1">
        <v>12.653061224489999</v>
      </c>
      <c r="N3510" s="1">
        <v>5.7142857142860004</v>
      </c>
      <c r="O3510" s="1">
        <v>18.367346938775999</v>
      </c>
      <c r="P3510" s="2" t="s">
        <v>160</v>
      </c>
      <c r="Q3510" s="1">
        <v>81.632653061224005</v>
      </c>
      <c r="R3510" s="8">
        <v>164.89795918367301</v>
      </c>
    </row>
    <row r="3511" spans="4:18" ht="26" x14ac:dyDescent="0.2">
      <c r="D3511" s="59"/>
      <c r="E3511" s="5" t="s">
        <v>44</v>
      </c>
      <c r="F3511" s="51" t="s">
        <v>623</v>
      </c>
      <c r="G3511" s="4">
        <v>167</v>
      </c>
      <c r="H3511" s="10">
        <v>68.862275449102</v>
      </c>
      <c r="I3511" s="1">
        <v>23.952095808383</v>
      </c>
      <c r="J3511" s="1">
        <v>19.760479041916</v>
      </c>
      <c r="K3511" s="1">
        <v>35.928143712575</v>
      </c>
      <c r="L3511" s="1">
        <v>4.7904191616769998</v>
      </c>
      <c r="M3511" s="1">
        <v>14.37125748503</v>
      </c>
      <c r="N3511" s="1">
        <v>0.59880239521</v>
      </c>
      <c r="O3511" s="1">
        <v>14.37125748503</v>
      </c>
      <c r="P3511" s="2" t="s">
        <v>160</v>
      </c>
      <c r="Q3511" s="1">
        <v>85.62874251497</v>
      </c>
      <c r="R3511" s="8">
        <v>182.63473053892201</v>
      </c>
    </row>
    <row r="3512" spans="4:18" ht="26" x14ac:dyDescent="0.2">
      <c r="D3512" s="59"/>
      <c r="E3512" s="5" t="s">
        <v>45</v>
      </c>
      <c r="F3512" s="51" t="s">
        <v>623</v>
      </c>
      <c r="G3512" s="4">
        <v>90</v>
      </c>
      <c r="H3512" s="10">
        <v>63.333333333333002</v>
      </c>
      <c r="I3512" s="1">
        <v>27.777777777777999</v>
      </c>
      <c r="J3512" s="1">
        <v>33.333333333333002</v>
      </c>
      <c r="K3512" s="1">
        <v>40</v>
      </c>
      <c r="L3512" s="1">
        <v>6.666666666667</v>
      </c>
      <c r="M3512" s="1">
        <v>7.7777777777779997</v>
      </c>
      <c r="N3512" s="1">
        <v>1.1111111111109999</v>
      </c>
      <c r="O3512" s="1">
        <v>13.333333333333</v>
      </c>
      <c r="P3512" s="2" t="s">
        <v>160</v>
      </c>
      <c r="Q3512" s="1">
        <v>86.666666666666998</v>
      </c>
      <c r="R3512" s="8">
        <v>193.333333333333</v>
      </c>
    </row>
    <row r="3513" spans="4:18" ht="26" x14ac:dyDescent="0.2">
      <c r="D3513" s="59"/>
      <c r="E3513" s="5" t="s">
        <v>46</v>
      </c>
      <c r="F3513" s="51" t="s">
        <v>624</v>
      </c>
      <c r="G3513" s="4">
        <v>46</v>
      </c>
      <c r="H3513" s="10">
        <v>54.347826086956999</v>
      </c>
      <c r="I3513" s="1">
        <v>39.130434782609001</v>
      </c>
      <c r="J3513" s="1">
        <v>19.565217391304</v>
      </c>
      <c r="K3513" s="1">
        <v>43.478260869564998</v>
      </c>
      <c r="L3513" s="1">
        <v>6.5217391304349999</v>
      </c>
      <c r="M3513" s="1">
        <v>19.565217391304</v>
      </c>
      <c r="N3513" s="2" t="s">
        <v>160</v>
      </c>
      <c r="O3513" s="1">
        <v>19.565217391304</v>
      </c>
      <c r="P3513" s="2" t="s">
        <v>160</v>
      </c>
      <c r="Q3513" s="1">
        <v>80.434782608695997</v>
      </c>
      <c r="R3513" s="8">
        <v>202.173913043478</v>
      </c>
    </row>
    <row r="3514" spans="4:18" ht="26" x14ac:dyDescent="0.2">
      <c r="D3514" s="59"/>
      <c r="E3514" s="5" t="s">
        <v>47</v>
      </c>
      <c r="F3514" s="51" t="s">
        <v>623</v>
      </c>
      <c r="G3514" s="4">
        <v>68</v>
      </c>
      <c r="H3514" s="10">
        <v>76.470588235294002</v>
      </c>
      <c r="I3514" s="1">
        <v>48.529411764705998</v>
      </c>
      <c r="J3514" s="1">
        <v>55.882352941176002</v>
      </c>
      <c r="K3514" s="1">
        <v>57.352941176470999</v>
      </c>
      <c r="L3514" s="1">
        <v>13.235294117646999</v>
      </c>
      <c r="M3514" s="1">
        <v>20.588235294118</v>
      </c>
      <c r="N3514" s="1">
        <v>2.9411764705880001</v>
      </c>
      <c r="O3514" s="1">
        <v>2.9411764705880001</v>
      </c>
      <c r="P3514" s="1">
        <v>1.4705882352940001</v>
      </c>
      <c r="Q3514" s="1">
        <v>95.588235294117993</v>
      </c>
      <c r="R3514" s="8">
        <v>279.41176470588198</v>
      </c>
    </row>
    <row r="3515" spans="4:18" x14ac:dyDescent="0.2">
      <c r="D3515" s="59"/>
      <c r="E3515" s="5" t="s">
        <v>48</v>
      </c>
      <c r="F3515" s="51" t="s">
        <v>624</v>
      </c>
      <c r="G3515" s="4">
        <v>4</v>
      </c>
      <c r="H3515" s="10">
        <v>75</v>
      </c>
      <c r="I3515" s="2" t="s">
        <v>160</v>
      </c>
      <c r="J3515" s="2" t="s">
        <v>160</v>
      </c>
      <c r="K3515" s="1">
        <v>25</v>
      </c>
      <c r="L3515" s="1">
        <v>25</v>
      </c>
      <c r="M3515" s="2" t="s">
        <v>160</v>
      </c>
      <c r="N3515" s="2" t="s">
        <v>160</v>
      </c>
      <c r="O3515" s="1">
        <v>25</v>
      </c>
      <c r="P3515" s="2" t="s">
        <v>160</v>
      </c>
      <c r="Q3515" s="1">
        <v>75</v>
      </c>
      <c r="R3515" s="8">
        <v>150</v>
      </c>
    </row>
    <row r="3516" spans="4:18" x14ac:dyDescent="0.2">
      <c r="D3516" s="59"/>
      <c r="E3516" s="5" t="s">
        <v>23</v>
      </c>
      <c r="F3516" s="51" t="s">
        <v>623</v>
      </c>
      <c r="G3516" s="4">
        <v>99</v>
      </c>
      <c r="H3516" s="10">
        <v>58.585858585859</v>
      </c>
      <c r="I3516" s="1">
        <v>18.181818181817999</v>
      </c>
      <c r="J3516" s="1">
        <v>17.171717171716999</v>
      </c>
      <c r="K3516" s="1">
        <v>32.323232323231998</v>
      </c>
      <c r="L3516" s="1">
        <v>6.0606060606060002</v>
      </c>
      <c r="M3516" s="1">
        <v>8.0808080808079996</v>
      </c>
      <c r="N3516" s="1">
        <v>4.0404040404039998</v>
      </c>
      <c r="O3516" s="1">
        <v>23.232323232323001</v>
      </c>
      <c r="P3516" s="1">
        <v>4.0404040404039998</v>
      </c>
      <c r="Q3516" s="1">
        <v>72.727272727273004</v>
      </c>
      <c r="R3516" s="8">
        <v>171.71717171717199</v>
      </c>
    </row>
    <row r="3517" spans="4:18" x14ac:dyDescent="0.2">
      <c r="D3517" s="58" t="s">
        <v>49</v>
      </c>
      <c r="E3517" s="7" t="s">
        <v>50</v>
      </c>
      <c r="F3517" s="50" t="s">
        <v>624</v>
      </c>
      <c r="G3517" s="6">
        <v>39</v>
      </c>
      <c r="H3517" s="14">
        <v>15.384615384615</v>
      </c>
      <c r="I3517" s="3">
        <v>2.564102564103</v>
      </c>
      <c r="J3517" s="9" t="s">
        <v>160</v>
      </c>
      <c r="K3517" s="3">
        <v>7.6923076923079998</v>
      </c>
      <c r="L3517" s="3">
        <v>2.564102564103</v>
      </c>
      <c r="M3517" s="3">
        <v>5.1282051282049999</v>
      </c>
      <c r="N3517" s="3">
        <v>10.25641025641</v>
      </c>
      <c r="O3517" s="3">
        <v>61.538461538462002</v>
      </c>
      <c r="P3517" s="3">
        <v>5.1282051282049999</v>
      </c>
      <c r="Q3517" s="3">
        <v>33.333333333333002</v>
      </c>
      <c r="R3517" s="13">
        <v>110.25641025641001</v>
      </c>
    </row>
    <row r="3518" spans="4:18" x14ac:dyDescent="0.2">
      <c r="D3518" s="59"/>
      <c r="E3518" s="5" t="s">
        <v>51</v>
      </c>
      <c r="F3518" s="51" t="s">
        <v>623</v>
      </c>
      <c r="G3518" s="4">
        <v>185</v>
      </c>
      <c r="H3518" s="10">
        <v>43.243243243243001</v>
      </c>
      <c r="I3518" s="1">
        <v>14.594594594595</v>
      </c>
      <c r="J3518" s="1">
        <v>3.783783783784</v>
      </c>
      <c r="K3518" s="1">
        <v>18.378378378377999</v>
      </c>
      <c r="L3518" s="1">
        <v>2.1621621621620002</v>
      </c>
      <c r="M3518" s="1">
        <v>14.594594594595</v>
      </c>
      <c r="N3518" s="1">
        <v>6.4864864864860001</v>
      </c>
      <c r="O3518" s="1">
        <v>39.459459459458998</v>
      </c>
      <c r="P3518" s="1">
        <v>0.54054054054099998</v>
      </c>
      <c r="Q3518" s="1">
        <v>60</v>
      </c>
      <c r="R3518" s="8">
        <v>143.243243243243</v>
      </c>
    </row>
    <row r="3519" spans="4:18" x14ac:dyDescent="0.2">
      <c r="D3519" s="59"/>
      <c r="E3519" s="5" t="s">
        <v>52</v>
      </c>
      <c r="F3519" s="51" t="s">
        <v>623</v>
      </c>
      <c r="G3519" s="4">
        <v>324</v>
      </c>
      <c r="H3519" s="10">
        <v>60.493827160494</v>
      </c>
      <c r="I3519" s="1">
        <v>16.975308641975001</v>
      </c>
      <c r="J3519" s="1">
        <v>13.271604938272</v>
      </c>
      <c r="K3519" s="1">
        <v>23.765432098765</v>
      </c>
      <c r="L3519" s="1">
        <v>3.7037037037039999</v>
      </c>
      <c r="M3519" s="1">
        <v>13.271604938272</v>
      </c>
      <c r="N3519" s="1">
        <v>3.395061728395</v>
      </c>
      <c r="O3519" s="1">
        <v>20.370370370370001</v>
      </c>
      <c r="P3519" s="1">
        <v>0.92592592592599998</v>
      </c>
      <c r="Q3519" s="1">
        <v>78.703703703703994</v>
      </c>
      <c r="R3519" s="8">
        <v>156.17283950617301</v>
      </c>
    </row>
    <row r="3520" spans="4:18" x14ac:dyDescent="0.2">
      <c r="D3520" s="59"/>
      <c r="E3520" s="5" t="s">
        <v>53</v>
      </c>
      <c r="F3520" s="51" t="s">
        <v>623</v>
      </c>
      <c r="G3520" s="4">
        <v>491</v>
      </c>
      <c r="H3520" s="10">
        <v>68.635437881873997</v>
      </c>
      <c r="I3520" s="1">
        <v>28.513238289206001</v>
      </c>
      <c r="J3520" s="1">
        <v>26.883910386964999</v>
      </c>
      <c r="K3520" s="1">
        <v>39.918533604887998</v>
      </c>
      <c r="L3520" s="1">
        <v>6.3136456211810001</v>
      </c>
      <c r="M3520" s="1">
        <v>10.386965376781999</v>
      </c>
      <c r="N3520" s="1">
        <v>2.24032586558</v>
      </c>
      <c r="O3520" s="1">
        <v>13.849287169043</v>
      </c>
      <c r="P3520" s="1">
        <v>0.61099796334000001</v>
      </c>
      <c r="Q3520" s="1">
        <v>85.539714867616993</v>
      </c>
      <c r="R3520" s="8">
        <v>197.35234215885899</v>
      </c>
    </row>
    <row r="3521" spans="4:18" x14ac:dyDescent="0.2">
      <c r="D3521" s="59"/>
      <c r="E3521" s="5" t="s">
        <v>23</v>
      </c>
      <c r="F3521" s="51" t="s">
        <v>624</v>
      </c>
      <c r="G3521" s="4">
        <v>4</v>
      </c>
      <c r="H3521" s="17" t="s">
        <v>160</v>
      </c>
      <c r="I3521" s="2" t="s">
        <v>160</v>
      </c>
      <c r="J3521" s="2" t="s">
        <v>160</v>
      </c>
      <c r="K3521" s="1">
        <v>25</v>
      </c>
      <c r="L3521" s="2" t="s">
        <v>160</v>
      </c>
      <c r="M3521" s="1">
        <v>25</v>
      </c>
      <c r="N3521" s="1">
        <v>25</v>
      </c>
      <c r="O3521" s="1">
        <v>50</v>
      </c>
      <c r="P3521" s="2" t="s">
        <v>160</v>
      </c>
      <c r="Q3521" s="1">
        <v>50</v>
      </c>
      <c r="R3521" s="8">
        <v>125</v>
      </c>
    </row>
    <row r="3522" spans="4:18" x14ac:dyDescent="0.2">
      <c r="D3522" s="59"/>
      <c r="E3522" s="5" t="s">
        <v>54</v>
      </c>
      <c r="F3522" s="51" t="s">
        <v>623</v>
      </c>
      <c r="G3522" s="4">
        <v>224</v>
      </c>
      <c r="H3522" s="10">
        <v>38.392857142856997</v>
      </c>
      <c r="I3522" s="1">
        <v>12.5</v>
      </c>
      <c r="J3522" s="1">
        <v>3.125</v>
      </c>
      <c r="K3522" s="1">
        <v>16.517857142857</v>
      </c>
      <c r="L3522" s="1">
        <v>2.2321428571430002</v>
      </c>
      <c r="M3522" s="1">
        <v>12.946428571428999</v>
      </c>
      <c r="N3522" s="1">
        <v>7.1428571428570002</v>
      </c>
      <c r="O3522" s="1">
        <v>43.303571428570997</v>
      </c>
      <c r="P3522" s="1">
        <v>1.339285714286</v>
      </c>
      <c r="Q3522" s="1">
        <v>55.357142857143003</v>
      </c>
      <c r="R3522" s="8">
        <v>137.5</v>
      </c>
    </row>
    <row r="3523" spans="4:18" x14ac:dyDescent="0.2">
      <c r="D3523" s="59"/>
      <c r="E3523" s="5" t="s">
        <v>55</v>
      </c>
      <c r="F3523" s="51" t="s">
        <v>623</v>
      </c>
      <c r="G3523" s="4">
        <v>815</v>
      </c>
      <c r="H3523" s="10">
        <v>65.398773006135002</v>
      </c>
      <c r="I3523" s="1">
        <v>23.926380368097998</v>
      </c>
      <c r="J3523" s="1">
        <v>21.472392638037</v>
      </c>
      <c r="K3523" s="1">
        <v>33.496932515337001</v>
      </c>
      <c r="L3523" s="1">
        <v>5.2760736196320002</v>
      </c>
      <c r="M3523" s="1">
        <v>11.533742331288</v>
      </c>
      <c r="N3523" s="1">
        <v>2.6993865030670001</v>
      </c>
      <c r="O3523" s="1">
        <v>16.441717791411001</v>
      </c>
      <c r="P3523" s="1">
        <v>0.73619631901799998</v>
      </c>
      <c r="Q3523" s="1">
        <v>82.822085889570999</v>
      </c>
      <c r="R3523" s="8">
        <v>180.981595092025</v>
      </c>
    </row>
    <row r="3524" spans="4:18" ht="26" x14ac:dyDescent="0.2">
      <c r="D3524" s="58" t="s">
        <v>56</v>
      </c>
      <c r="E3524" s="7" t="s">
        <v>57</v>
      </c>
      <c r="F3524" s="50" t="s">
        <v>624</v>
      </c>
      <c r="G3524" s="6">
        <v>8</v>
      </c>
      <c r="H3524" s="14">
        <v>75</v>
      </c>
      <c r="I3524" s="3">
        <v>25</v>
      </c>
      <c r="J3524" s="3">
        <v>25</v>
      </c>
      <c r="K3524" s="3">
        <v>37.5</v>
      </c>
      <c r="L3524" s="9" t="s">
        <v>160</v>
      </c>
      <c r="M3524" s="3">
        <v>12.5</v>
      </c>
      <c r="N3524" s="3">
        <v>25</v>
      </c>
      <c r="O3524" s="9" t="s">
        <v>160</v>
      </c>
      <c r="P3524" s="9" t="s">
        <v>160</v>
      </c>
      <c r="Q3524" s="3">
        <v>100</v>
      </c>
      <c r="R3524" s="13">
        <v>200</v>
      </c>
    </row>
    <row r="3525" spans="4:18" ht="26" x14ac:dyDescent="0.2">
      <c r="D3525" s="59"/>
      <c r="E3525" s="5" t="s">
        <v>58</v>
      </c>
      <c r="F3525" s="51" t="s">
        <v>623</v>
      </c>
      <c r="G3525" s="4">
        <v>61</v>
      </c>
      <c r="H3525" s="10">
        <v>57.377049180328001</v>
      </c>
      <c r="I3525" s="1">
        <v>27.868852459016001</v>
      </c>
      <c r="J3525" s="1">
        <v>26.229508196721</v>
      </c>
      <c r="K3525" s="1">
        <v>50.819672131148003</v>
      </c>
      <c r="L3525" s="1">
        <v>11.475409836066</v>
      </c>
      <c r="M3525" s="1">
        <v>47.540983606556999</v>
      </c>
      <c r="N3525" s="1">
        <v>3.2786885245900002</v>
      </c>
      <c r="O3525" s="1">
        <v>6.5573770491800003</v>
      </c>
      <c r="P3525" s="2" t="s">
        <v>160</v>
      </c>
      <c r="Q3525" s="1">
        <v>93.442622950819995</v>
      </c>
      <c r="R3525" s="8">
        <v>231.147540983607</v>
      </c>
    </row>
    <row r="3526" spans="4:18" x14ac:dyDescent="0.2">
      <c r="D3526" s="59"/>
      <c r="E3526" s="5" t="s">
        <v>59</v>
      </c>
      <c r="F3526" s="51" t="s">
        <v>624</v>
      </c>
      <c r="G3526" s="4">
        <v>18</v>
      </c>
      <c r="H3526" s="10">
        <v>61.111111111111001</v>
      </c>
      <c r="I3526" s="1">
        <v>55.555555555555998</v>
      </c>
      <c r="J3526" s="1">
        <v>33.333333333333002</v>
      </c>
      <c r="K3526" s="1">
        <v>55.555555555555998</v>
      </c>
      <c r="L3526" s="1">
        <v>11.111111111111001</v>
      </c>
      <c r="M3526" s="1">
        <v>38.888888888888999</v>
      </c>
      <c r="N3526" s="1">
        <v>5.5555555555560003</v>
      </c>
      <c r="O3526" s="2" t="s">
        <v>160</v>
      </c>
      <c r="P3526" s="2" t="s">
        <v>160</v>
      </c>
      <c r="Q3526" s="1">
        <v>100</v>
      </c>
      <c r="R3526" s="8">
        <v>261.11111111111097</v>
      </c>
    </row>
    <row r="3527" spans="4:18" x14ac:dyDescent="0.2">
      <c r="D3527" s="59"/>
      <c r="E3527" s="5" t="s">
        <v>60</v>
      </c>
      <c r="F3527" s="51" t="s">
        <v>623</v>
      </c>
      <c r="G3527" s="4">
        <v>147</v>
      </c>
      <c r="H3527" s="10">
        <v>60.544217687074998</v>
      </c>
      <c r="I3527" s="1">
        <v>29.251700680271998</v>
      </c>
      <c r="J3527" s="1">
        <v>17.006802721088</v>
      </c>
      <c r="K3527" s="1">
        <v>28.571428571428999</v>
      </c>
      <c r="L3527" s="1">
        <v>1.360544217687</v>
      </c>
      <c r="M3527" s="1">
        <v>14.285714285714</v>
      </c>
      <c r="N3527" s="1">
        <v>2.040816326531</v>
      </c>
      <c r="O3527" s="1">
        <v>20.408163265306001</v>
      </c>
      <c r="P3527" s="1">
        <v>0.68027210884400002</v>
      </c>
      <c r="Q3527" s="1">
        <v>78.911564625850005</v>
      </c>
      <c r="R3527" s="8">
        <v>174.149659863946</v>
      </c>
    </row>
    <row r="3528" spans="4:18" ht="26" x14ac:dyDescent="0.2">
      <c r="D3528" s="59"/>
      <c r="E3528" s="5" t="s">
        <v>61</v>
      </c>
      <c r="F3528" s="51" t="s">
        <v>623</v>
      </c>
      <c r="G3528" s="4">
        <v>85</v>
      </c>
      <c r="H3528" s="10">
        <v>58.823529411765001</v>
      </c>
      <c r="I3528" s="1">
        <v>30.588235294118</v>
      </c>
      <c r="J3528" s="1">
        <v>21.176470588234999</v>
      </c>
      <c r="K3528" s="1">
        <v>21.176470588234999</v>
      </c>
      <c r="L3528" s="1">
        <v>4.7058823529409999</v>
      </c>
      <c r="M3528" s="1">
        <v>25.882352941175998</v>
      </c>
      <c r="N3528" s="1">
        <v>5.8823529411760003</v>
      </c>
      <c r="O3528" s="1">
        <v>18.823529411765001</v>
      </c>
      <c r="P3528" s="1">
        <v>1.1764705882349999</v>
      </c>
      <c r="Q3528" s="1">
        <v>80</v>
      </c>
      <c r="R3528" s="8">
        <v>188.23529411764699</v>
      </c>
    </row>
    <row r="3529" spans="4:18" x14ac:dyDescent="0.2">
      <c r="D3529" s="59"/>
      <c r="E3529" s="5" t="s">
        <v>62</v>
      </c>
      <c r="F3529" s="51" t="s">
        <v>623</v>
      </c>
      <c r="G3529" s="4">
        <v>722</v>
      </c>
      <c r="H3529" s="10">
        <v>59.279778393351997</v>
      </c>
      <c r="I3529" s="1">
        <v>17.174515235457001</v>
      </c>
      <c r="J3529" s="1">
        <v>15.927977839335</v>
      </c>
      <c r="K3529" s="1">
        <v>28.531855955678999</v>
      </c>
      <c r="L3529" s="1">
        <v>4.5706371191140001</v>
      </c>
      <c r="M3529" s="1">
        <v>6.0941828254850003</v>
      </c>
      <c r="N3529" s="1">
        <v>3.6011080332410002</v>
      </c>
      <c r="O3529" s="1">
        <v>25.207756232687</v>
      </c>
      <c r="P3529" s="1">
        <v>0.96952908587300002</v>
      </c>
      <c r="Q3529" s="1">
        <v>73.822714681440004</v>
      </c>
      <c r="R3529" s="8">
        <v>161.357340720222</v>
      </c>
    </row>
    <row r="3530" spans="4:18" x14ac:dyDescent="0.2">
      <c r="D3530" s="59"/>
      <c r="E3530" s="5" t="s">
        <v>23</v>
      </c>
      <c r="F3530" s="51" t="s">
        <v>624</v>
      </c>
      <c r="G3530" s="4">
        <v>2</v>
      </c>
      <c r="H3530" s="17" t="s">
        <v>160</v>
      </c>
      <c r="I3530" s="1">
        <v>50</v>
      </c>
      <c r="J3530" s="2" t="s">
        <v>160</v>
      </c>
      <c r="K3530" s="1">
        <v>50</v>
      </c>
      <c r="L3530" s="2" t="s">
        <v>160</v>
      </c>
      <c r="M3530" s="2" t="s">
        <v>160</v>
      </c>
      <c r="N3530" s="2" t="s">
        <v>160</v>
      </c>
      <c r="O3530" s="1">
        <v>50</v>
      </c>
      <c r="P3530" s="2" t="s">
        <v>160</v>
      </c>
      <c r="Q3530" s="1">
        <v>50</v>
      </c>
      <c r="R3530" s="8">
        <v>150</v>
      </c>
    </row>
    <row r="3531" spans="4:18" ht="26" x14ac:dyDescent="0.2">
      <c r="D3531" s="59"/>
      <c r="E3531" s="5" t="s">
        <v>63</v>
      </c>
      <c r="F3531" s="51" t="s">
        <v>623</v>
      </c>
      <c r="G3531" s="4">
        <v>319</v>
      </c>
      <c r="H3531" s="10">
        <v>59.874608150470003</v>
      </c>
      <c r="I3531" s="1">
        <v>30.721003134796</v>
      </c>
      <c r="J3531" s="1">
        <v>21.003134796238001</v>
      </c>
      <c r="K3531" s="1">
        <v>32.601880877743</v>
      </c>
      <c r="L3531" s="1">
        <v>4.7021943573670004</v>
      </c>
      <c r="M3531" s="1">
        <v>25.078369905955999</v>
      </c>
      <c r="N3531" s="1">
        <v>4.0752351097180002</v>
      </c>
      <c r="O3531" s="1">
        <v>15.673981191223</v>
      </c>
      <c r="P3531" s="1">
        <v>0.62695924764900002</v>
      </c>
      <c r="Q3531" s="1">
        <v>83.699059561129005</v>
      </c>
      <c r="R3531" s="8">
        <v>194.35736677116</v>
      </c>
    </row>
    <row r="3532" spans="4:18" ht="26" x14ac:dyDescent="0.2">
      <c r="D3532" s="58" t="s">
        <v>64</v>
      </c>
      <c r="E3532" s="7" t="s">
        <v>57</v>
      </c>
      <c r="F3532" s="50" t="s">
        <v>624</v>
      </c>
      <c r="G3532" s="6">
        <v>21</v>
      </c>
      <c r="H3532" s="14">
        <v>66.666666666666998</v>
      </c>
      <c r="I3532" s="3">
        <v>33.333333333333002</v>
      </c>
      <c r="J3532" s="3">
        <v>14.285714285714</v>
      </c>
      <c r="K3532" s="3">
        <v>38.095238095238003</v>
      </c>
      <c r="L3532" s="3">
        <v>4.7619047619049999</v>
      </c>
      <c r="M3532" s="3">
        <v>4.7619047619049999</v>
      </c>
      <c r="N3532" s="3">
        <v>14.285714285714</v>
      </c>
      <c r="O3532" s="3">
        <v>9.5238095238099998</v>
      </c>
      <c r="P3532" s="9" t="s">
        <v>160</v>
      </c>
      <c r="Q3532" s="3">
        <v>90.476190476189998</v>
      </c>
      <c r="R3532" s="13">
        <v>185.71428571428601</v>
      </c>
    </row>
    <row r="3533" spans="4:18" ht="26" x14ac:dyDescent="0.2">
      <c r="D3533" s="59"/>
      <c r="E3533" s="5" t="s">
        <v>58</v>
      </c>
      <c r="F3533" s="51" t="s">
        <v>623</v>
      </c>
      <c r="G3533" s="4">
        <v>103</v>
      </c>
      <c r="H3533" s="10">
        <v>51.456310679612002</v>
      </c>
      <c r="I3533" s="1">
        <v>32.038834951456003</v>
      </c>
      <c r="J3533" s="1">
        <v>29.126213592233</v>
      </c>
      <c r="K3533" s="1">
        <v>48.543689320387998</v>
      </c>
      <c r="L3533" s="1">
        <v>8.7378640776700003</v>
      </c>
      <c r="M3533" s="1">
        <v>26.213592233010001</v>
      </c>
      <c r="N3533" s="1">
        <v>7.7669902912620001</v>
      </c>
      <c r="O3533" s="1">
        <v>8.7378640776700003</v>
      </c>
      <c r="P3533" s="2" t="s">
        <v>160</v>
      </c>
      <c r="Q3533" s="1">
        <v>91.262135922330003</v>
      </c>
      <c r="R3533" s="8">
        <v>212.621359223301</v>
      </c>
    </row>
    <row r="3534" spans="4:18" x14ac:dyDescent="0.2">
      <c r="D3534" s="59"/>
      <c r="E3534" s="5" t="s">
        <v>59</v>
      </c>
      <c r="F3534" s="51" t="s">
        <v>624</v>
      </c>
      <c r="G3534" s="4">
        <v>43</v>
      </c>
      <c r="H3534" s="10">
        <v>72.093023255814003</v>
      </c>
      <c r="I3534" s="1">
        <v>39.534883720929997</v>
      </c>
      <c r="J3534" s="1">
        <v>39.534883720929997</v>
      </c>
      <c r="K3534" s="1">
        <v>44.186046511628</v>
      </c>
      <c r="L3534" s="1">
        <v>9.3023255813949994</v>
      </c>
      <c r="M3534" s="1">
        <v>30.232558139535001</v>
      </c>
      <c r="N3534" s="1">
        <v>4.6511627906979998</v>
      </c>
      <c r="O3534" s="1">
        <v>9.3023255813949994</v>
      </c>
      <c r="P3534" s="2" t="s">
        <v>160</v>
      </c>
      <c r="Q3534" s="1">
        <v>90.697674418605004</v>
      </c>
      <c r="R3534" s="8">
        <v>248.83720930232599</v>
      </c>
    </row>
    <row r="3535" spans="4:18" x14ac:dyDescent="0.2">
      <c r="D3535" s="59"/>
      <c r="E3535" s="5" t="s">
        <v>60</v>
      </c>
      <c r="F3535" s="51" t="s">
        <v>623</v>
      </c>
      <c r="G3535" s="4">
        <v>697</v>
      </c>
      <c r="H3535" s="10">
        <v>60.401721664275001</v>
      </c>
      <c r="I3535" s="1">
        <v>19.799139167861998</v>
      </c>
      <c r="J3535" s="1">
        <v>14.777618364419</v>
      </c>
      <c r="K3535" s="1">
        <v>26.542324246772001</v>
      </c>
      <c r="L3535" s="1">
        <v>3.4433285509329998</v>
      </c>
      <c r="M3535" s="1">
        <v>10.329985652797999</v>
      </c>
      <c r="N3535" s="1">
        <v>2.8694404591099998</v>
      </c>
      <c r="O3535" s="1">
        <v>24.533715925395001</v>
      </c>
      <c r="P3535" s="1">
        <v>0.71736011477799999</v>
      </c>
      <c r="Q3535" s="1">
        <v>74.748923959828005</v>
      </c>
      <c r="R3535" s="8">
        <v>163.414634146341</v>
      </c>
    </row>
    <row r="3536" spans="4:18" ht="26" x14ac:dyDescent="0.2">
      <c r="D3536" s="59"/>
      <c r="E3536" s="5" t="s">
        <v>61</v>
      </c>
      <c r="F3536" s="51" t="s">
        <v>623</v>
      </c>
      <c r="G3536" s="4">
        <v>160</v>
      </c>
      <c r="H3536" s="10">
        <v>56.25</v>
      </c>
      <c r="I3536" s="1">
        <v>15.625</v>
      </c>
      <c r="J3536" s="1">
        <v>16.875</v>
      </c>
      <c r="K3536" s="1">
        <v>27.5</v>
      </c>
      <c r="L3536" s="1">
        <v>5</v>
      </c>
      <c r="M3536" s="1">
        <v>6.875</v>
      </c>
      <c r="N3536" s="1">
        <v>3.125</v>
      </c>
      <c r="O3536" s="1">
        <v>26.25</v>
      </c>
      <c r="P3536" s="1">
        <v>1.875</v>
      </c>
      <c r="Q3536" s="1">
        <v>71.875</v>
      </c>
      <c r="R3536" s="8">
        <v>159.375</v>
      </c>
    </row>
    <row r="3537" spans="4:18" ht="26" x14ac:dyDescent="0.2">
      <c r="D3537" s="59"/>
      <c r="E3537" s="5" t="s">
        <v>65</v>
      </c>
      <c r="F3537" s="51" t="s">
        <v>624</v>
      </c>
      <c r="G3537" s="4">
        <v>16</v>
      </c>
      <c r="H3537" s="10">
        <v>56.25</v>
      </c>
      <c r="I3537" s="1">
        <v>18.75</v>
      </c>
      <c r="J3537" s="1">
        <v>12.5</v>
      </c>
      <c r="K3537" s="1">
        <v>18.75</v>
      </c>
      <c r="L3537" s="1">
        <v>6.25</v>
      </c>
      <c r="M3537" s="2" t="s">
        <v>160</v>
      </c>
      <c r="N3537" s="1">
        <v>6.25</v>
      </c>
      <c r="O3537" s="1">
        <v>31.25</v>
      </c>
      <c r="P3537" s="2" t="s">
        <v>160</v>
      </c>
      <c r="Q3537" s="1">
        <v>68.75</v>
      </c>
      <c r="R3537" s="8">
        <v>150</v>
      </c>
    </row>
    <row r="3538" spans="4:18" x14ac:dyDescent="0.2">
      <c r="D3538" s="59"/>
      <c r="E3538" s="5" t="s">
        <v>23</v>
      </c>
      <c r="F3538" s="51" t="s">
        <v>624</v>
      </c>
      <c r="G3538" s="4">
        <v>3</v>
      </c>
      <c r="H3538" s="10">
        <v>33.333333333333002</v>
      </c>
      <c r="I3538" s="2" t="s">
        <v>160</v>
      </c>
      <c r="J3538" s="2" t="s">
        <v>160</v>
      </c>
      <c r="K3538" s="1">
        <v>66.666666666666998</v>
      </c>
      <c r="L3538" s="1">
        <v>33.333333333333002</v>
      </c>
      <c r="M3538" s="2" t="s">
        <v>160</v>
      </c>
      <c r="N3538" s="2" t="s">
        <v>160</v>
      </c>
      <c r="O3538" s="2" t="s">
        <v>160</v>
      </c>
      <c r="P3538" s="1">
        <v>33.333333333333002</v>
      </c>
      <c r="Q3538" s="1">
        <v>66.666666666666998</v>
      </c>
      <c r="R3538" s="8">
        <v>166.666666666667</v>
      </c>
    </row>
    <row r="3539" spans="4:18" ht="26" x14ac:dyDescent="0.2">
      <c r="D3539" s="59"/>
      <c r="E3539" s="5" t="s">
        <v>66</v>
      </c>
      <c r="F3539" s="51" t="s">
        <v>623</v>
      </c>
      <c r="G3539" s="4">
        <v>1024</v>
      </c>
      <c r="H3539" s="10">
        <v>59.47265625</v>
      </c>
      <c r="I3539" s="1">
        <v>21.484375</v>
      </c>
      <c r="J3539" s="1">
        <v>17.578125</v>
      </c>
      <c r="K3539" s="1">
        <v>29.8828125</v>
      </c>
      <c r="L3539" s="1">
        <v>4.4921875</v>
      </c>
      <c r="M3539" s="1">
        <v>12.109375</v>
      </c>
      <c r="N3539" s="1">
        <v>3.7109375</v>
      </c>
      <c r="O3539" s="1">
        <v>22.265625</v>
      </c>
      <c r="P3539" s="1">
        <v>0.78125</v>
      </c>
      <c r="Q3539" s="1">
        <v>76.953125</v>
      </c>
      <c r="R3539" s="8">
        <v>171.77734375</v>
      </c>
    </row>
    <row r="3540" spans="4:18" x14ac:dyDescent="0.2">
      <c r="D3540" s="58" t="s">
        <v>67</v>
      </c>
      <c r="E3540" s="7" t="s">
        <v>68</v>
      </c>
      <c r="F3540" s="50" t="s">
        <v>623</v>
      </c>
      <c r="G3540" s="6">
        <v>483</v>
      </c>
      <c r="H3540" s="14">
        <v>59.627329192547002</v>
      </c>
      <c r="I3540" s="3">
        <v>23.602484472050001</v>
      </c>
      <c r="J3540" s="3">
        <v>19.668737060041</v>
      </c>
      <c r="K3540" s="3">
        <v>33.747412008281998</v>
      </c>
      <c r="L3540" s="3">
        <v>4.9689440993789997</v>
      </c>
      <c r="M3540" s="3">
        <v>13.04347826087</v>
      </c>
      <c r="N3540" s="3">
        <v>4.1407867494820003</v>
      </c>
      <c r="O3540" s="3">
        <v>21.11801242236</v>
      </c>
      <c r="P3540" s="3">
        <v>1.0351966873709999</v>
      </c>
      <c r="Q3540" s="3">
        <v>77.846790890269006</v>
      </c>
      <c r="R3540" s="13">
        <v>180.95238095238099</v>
      </c>
    </row>
    <row r="3541" spans="4:18" x14ac:dyDescent="0.2">
      <c r="D3541" s="59"/>
      <c r="E3541" s="5" t="s">
        <v>69</v>
      </c>
      <c r="F3541" s="51" t="s">
        <v>623</v>
      </c>
      <c r="G3541" s="4">
        <v>168</v>
      </c>
      <c r="H3541" s="10">
        <v>63.095238095238003</v>
      </c>
      <c r="I3541" s="1">
        <v>33.333333333333002</v>
      </c>
      <c r="J3541" s="1">
        <v>24.404761904762001</v>
      </c>
      <c r="K3541" s="1">
        <v>35.714285714286</v>
      </c>
      <c r="L3541" s="1">
        <v>4.166666666667</v>
      </c>
      <c r="M3541" s="1">
        <v>13.095238095238001</v>
      </c>
      <c r="N3541" s="1">
        <v>3.5714285714290002</v>
      </c>
      <c r="O3541" s="1">
        <v>14.880952380951999</v>
      </c>
      <c r="P3541" s="1">
        <v>0.59523809523799998</v>
      </c>
      <c r="Q3541" s="1">
        <v>84.523809523810002</v>
      </c>
      <c r="R3541" s="8">
        <v>192.857142857143</v>
      </c>
    </row>
    <row r="3542" spans="4:18" ht="26" x14ac:dyDescent="0.2">
      <c r="D3542" s="59"/>
      <c r="E3542" s="5" t="s">
        <v>70</v>
      </c>
      <c r="F3542" s="51" t="s">
        <v>623</v>
      </c>
      <c r="G3542" s="4">
        <v>470</v>
      </c>
      <c r="H3542" s="10">
        <v>64.255319148935996</v>
      </c>
      <c r="I3542" s="1">
        <v>24.042553191488999</v>
      </c>
      <c r="J3542" s="1">
        <v>21.702127659574</v>
      </c>
      <c r="K3542" s="1">
        <v>33.617021276595999</v>
      </c>
      <c r="L3542" s="1">
        <v>5.5319148936170004</v>
      </c>
      <c r="M3542" s="1">
        <v>13.617021276596001</v>
      </c>
      <c r="N3542" s="1">
        <v>2.3404255319149998</v>
      </c>
      <c r="O3542" s="1">
        <v>17.872340425531998</v>
      </c>
      <c r="P3542" s="1">
        <v>1.2765957446809999</v>
      </c>
      <c r="Q3542" s="1">
        <v>80.851063829786995</v>
      </c>
      <c r="R3542" s="8">
        <v>184.255319148936</v>
      </c>
    </row>
    <row r="3543" spans="4:18" ht="26" x14ac:dyDescent="0.2">
      <c r="D3543" s="59"/>
      <c r="E3543" s="5" t="s">
        <v>71</v>
      </c>
      <c r="F3543" s="51" t="s">
        <v>623</v>
      </c>
      <c r="G3543" s="4">
        <v>67</v>
      </c>
      <c r="H3543" s="10">
        <v>56.716417910448001</v>
      </c>
      <c r="I3543" s="1">
        <v>19.402985074627001</v>
      </c>
      <c r="J3543" s="1">
        <v>16.417910447760999</v>
      </c>
      <c r="K3543" s="1">
        <v>38.805970149254001</v>
      </c>
      <c r="L3543" s="1">
        <v>4.477611940299</v>
      </c>
      <c r="M3543" s="1">
        <v>13.432835820896001</v>
      </c>
      <c r="N3543" s="1">
        <v>1.492537313433</v>
      </c>
      <c r="O3543" s="1">
        <v>26.865671641791</v>
      </c>
      <c r="P3543" s="2" t="s">
        <v>160</v>
      </c>
      <c r="Q3543" s="1">
        <v>73.134328358209004</v>
      </c>
      <c r="R3543" s="8">
        <v>177.61194029850699</v>
      </c>
    </row>
    <row r="3544" spans="4:18" x14ac:dyDescent="0.2">
      <c r="D3544" s="59"/>
      <c r="E3544" s="5" t="s">
        <v>72</v>
      </c>
      <c r="F3544" s="51" t="s">
        <v>623</v>
      </c>
      <c r="G3544" s="4">
        <v>314</v>
      </c>
      <c r="H3544" s="10">
        <v>64.331210191083002</v>
      </c>
      <c r="I3544" s="1">
        <v>23.248407643311999</v>
      </c>
      <c r="J3544" s="1">
        <v>21.656050955413999</v>
      </c>
      <c r="K3544" s="1">
        <v>32.802547770700997</v>
      </c>
      <c r="L3544" s="1">
        <v>4.7770700636939996</v>
      </c>
      <c r="M3544" s="1">
        <v>10.191082802547999</v>
      </c>
      <c r="N3544" s="1">
        <v>3.5031847133760001</v>
      </c>
      <c r="O3544" s="1">
        <v>17.834394904459</v>
      </c>
      <c r="P3544" s="1">
        <v>1.9108280254779999</v>
      </c>
      <c r="Q3544" s="1">
        <v>80.254777070063994</v>
      </c>
      <c r="R3544" s="8">
        <v>180.25477707006399</v>
      </c>
    </row>
    <row r="3545" spans="4:18" x14ac:dyDescent="0.2">
      <c r="D3545" s="59"/>
      <c r="E3545" s="5" t="s">
        <v>73</v>
      </c>
      <c r="F3545" s="51" t="s">
        <v>623</v>
      </c>
      <c r="G3545" s="4">
        <v>187</v>
      </c>
      <c r="H3545" s="10">
        <v>63.636363636364003</v>
      </c>
      <c r="I3545" s="1">
        <v>29.946524064171001</v>
      </c>
      <c r="J3545" s="1">
        <v>23.529411764706001</v>
      </c>
      <c r="K3545" s="1">
        <v>37.967914438503001</v>
      </c>
      <c r="L3545" s="1">
        <v>6.9518716577540003</v>
      </c>
      <c r="M3545" s="1">
        <v>14.973262032086</v>
      </c>
      <c r="N3545" s="1">
        <v>3.208556149733</v>
      </c>
      <c r="O3545" s="1">
        <v>17.112299465241001</v>
      </c>
      <c r="P3545" s="1">
        <v>1.6042780748659999</v>
      </c>
      <c r="Q3545" s="1">
        <v>81.283422459893004</v>
      </c>
      <c r="R3545" s="8">
        <v>198.93048128342201</v>
      </c>
    </row>
    <row r="3546" spans="4:18" ht="26" x14ac:dyDescent="0.2">
      <c r="D3546" s="59"/>
      <c r="E3546" s="5" t="s">
        <v>74</v>
      </c>
      <c r="F3546" s="51" t="s">
        <v>623</v>
      </c>
      <c r="G3546" s="4">
        <v>472</v>
      </c>
      <c r="H3546" s="10">
        <v>57.838983050846998</v>
      </c>
      <c r="I3546" s="1">
        <v>20.550847457627</v>
      </c>
      <c r="J3546" s="1">
        <v>14.194915254236999</v>
      </c>
      <c r="K3546" s="1">
        <v>27.966101694915</v>
      </c>
      <c r="L3546" s="1">
        <v>3.8135593220340001</v>
      </c>
      <c r="M3546" s="1">
        <v>11.440677966101999</v>
      </c>
      <c r="N3546" s="1">
        <v>3.8135593220340001</v>
      </c>
      <c r="O3546" s="1">
        <v>25.635593220339</v>
      </c>
      <c r="P3546" s="1">
        <v>0.63559322033900001</v>
      </c>
      <c r="Q3546" s="1">
        <v>73.728813559322006</v>
      </c>
      <c r="R3546" s="8">
        <v>165.889830508475</v>
      </c>
    </row>
    <row r="3547" spans="4:18" x14ac:dyDescent="0.2">
      <c r="D3547" s="59"/>
      <c r="E3547" s="5" t="s">
        <v>36</v>
      </c>
      <c r="F3547" s="51" t="s">
        <v>624</v>
      </c>
      <c r="G3547" s="4">
        <v>28</v>
      </c>
      <c r="H3547" s="10">
        <v>57.142857142856997</v>
      </c>
      <c r="I3547" s="1">
        <v>21.428571428571001</v>
      </c>
      <c r="J3547" s="1">
        <v>21.428571428571001</v>
      </c>
      <c r="K3547" s="1">
        <v>39.285714285714</v>
      </c>
      <c r="L3547" s="2" t="s">
        <v>160</v>
      </c>
      <c r="M3547" s="1">
        <v>17.857142857143</v>
      </c>
      <c r="N3547" s="1">
        <v>17.857142857143</v>
      </c>
      <c r="O3547" s="1">
        <v>14.285714285714</v>
      </c>
      <c r="P3547" s="2" t="s">
        <v>160</v>
      </c>
      <c r="Q3547" s="1">
        <v>85.714285714286007</v>
      </c>
      <c r="R3547" s="8">
        <v>189.28571428571399</v>
      </c>
    </row>
    <row r="3548" spans="4:18" x14ac:dyDescent="0.2">
      <c r="D3548" s="59"/>
      <c r="E3548" s="5" t="s">
        <v>23</v>
      </c>
      <c r="F3548" s="51" t="s">
        <v>624</v>
      </c>
      <c r="G3548" s="4">
        <v>6</v>
      </c>
      <c r="H3548" s="10">
        <v>83.333333333333002</v>
      </c>
      <c r="I3548" s="1">
        <v>16.666666666666998</v>
      </c>
      <c r="J3548" s="1">
        <v>16.666666666666998</v>
      </c>
      <c r="K3548" s="1">
        <v>50</v>
      </c>
      <c r="L3548" s="2" t="s">
        <v>160</v>
      </c>
      <c r="M3548" s="1">
        <v>16.666666666666998</v>
      </c>
      <c r="N3548" s="2" t="s">
        <v>160</v>
      </c>
      <c r="O3548" s="1">
        <v>16.666666666666998</v>
      </c>
      <c r="P3548" s="2" t="s">
        <v>160</v>
      </c>
      <c r="Q3548" s="1">
        <v>83.333333333333002</v>
      </c>
      <c r="R3548" s="8">
        <v>200</v>
      </c>
    </row>
    <row r="3549" spans="4:18" ht="26" x14ac:dyDescent="0.2">
      <c r="D3549" s="58" t="s">
        <v>75</v>
      </c>
      <c r="E3549" s="7" t="s">
        <v>76</v>
      </c>
      <c r="F3549" s="50" t="s">
        <v>624</v>
      </c>
      <c r="G3549" s="6">
        <v>32</v>
      </c>
      <c r="H3549" s="14">
        <v>53.125</v>
      </c>
      <c r="I3549" s="3">
        <v>34.375</v>
      </c>
      <c r="J3549" s="3">
        <v>18.75</v>
      </c>
      <c r="K3549" s="3">
        <v>28.125</v>
      </c>
      <c r="L3549" s="3">
        <v>6.25</v>
      </c>
      <c r="M3549" s="3">
        <v>18.75</v>
      </c>
      <c r="N3549" s="3">
        <v>3.125</v>
      </c>
      <c r="O3549" s="3">
        <v>18.75</v>
      </c>
      <c r="P3549" s="3">
        <v>3.125</v>
      </c>
      <c r="Q3549" s="3">
        <v>78.125</v>
      </c>
      <c r="R3549" s="13">
        <v>184.375</v>
      </c>
    </row>
    <row r="3550" spans="4:18" x14ac:dyDescent="0.2">
      <c r="D3550" s="59"/>
      <c r="E3550" s="5" t="s">
        <v>77</v>
      </c>
      <c r="F3550" s="51" t="s">
        <v>623</v>
      </c>
      <c r="G3550" s="4">
        <v>60</v>
      </c>
      <c r="H3550" s="10">
        <v>56.666666666666998</v>
      </c>
      <c r="I3550" s="1">
        <v>26.666666666666998</v>
      </c>
      <c r="J3550" s="1">
        <v>18.333333333333002</v>
      </c>
      <c r="K3550" s="1">
        <v>51.666666666666998</v>
      </c>
      <c r="L3550" s="1">
        <v>3.333333333333</v>
      </c>
      <c r="M3550" s="1">
        <v>18.333333333333002</v>
      </c>
      <c r="N3550" s="1">
        <v>3.333333333333</v>
      </c>
      <c r="O3550" s="1">
        <v>13.333333333333</v>
      </c>
      <c r="P3550" s="2" t="s">
        <v>160</v>
      </c>
      <c r="Q3550" s="1">
        <v>86.666666666666998</v>
      </c>
      <c r="R3550" s="8">
        <v>191.666666666667</v>
      </c>
    </row>
    <row r="3551" spans="4:18" x14ac:dyDescent="0.2">
      <c r="D3551" s="59"/>
      <c r="E3551" s="5" t="s">
        <v>78</v>
      </c>
      <c r="F3551" s="51" t="s">
        <v>623</v>
      </c>
      <c r="G3551" s="4">
        <v>82</v>
      </c>
      <c r="H3551" s="10">
        <v>68.292682926829002</v>
      </c>
      <c r="I3551" s="1">
        <v>28.048780487805001</v>
      </c>
      <c r="J3551" s="1">
        <v>18.292682926828999</v>
      </c>
      <c r="K3551" s="1">
        <v>35.365853658536999</v>
      </c>
      <c r="L3551" s="1">
        <v>2.4390243902440001</v>
      </c>
      <c r="M3551" s="1">
        <v>18.292682926828999</v>
      </c>
      <c r="N3551" s="1">
        <v>4.8780487804880002</v>
      </c>
      <c r="O3551" s="1">
        <v>13.414634146340999</v>
      </c>
      <c r="P3551" s="2" t="s">
        <v>160</v>
      </c>
      <c r="Q3551" s="1">
        <v>86.585365853658999</v>
      </c>
      <c r="R3551" s="8">
        <v>189.02439024390199</v>
      </c>
    </row>
    <row r="3552" spans="4:18" ht="26" x14ac:dyDescent="0.2">
      <c r="D3552" s="59"/>
      <c r="E3552" s="5" t="s">
        <v>79</v>
      </c>
      <c r="F3552" s="51" t="s">
        <v>624</v>
      </c>
      <c r="G3552" s="4">
        <v>11</v>
      </c>
      <c r="H3552" s="10">
        <v>36.363636363635997</v>
      </c>
      <c r="I3552" s="1">
        <v>18.181818181817999</v>
      </c>
      <c r="J3552" s="1">
        <v>18.181818181817999</v>
      </c>
      <c r="K3552" s="1">
        <v>27.272727272727</v>
      </c>
      <c r="L3552" s="2" t="s">
        <v>160</v>
      </c>
      <c r="M3552" s="1">
        <v>36.363636363635997</v>
      </c>
      <c r="N3552" s="2" t="s">
        <v>160</v>
      </c>
      <c r="O3552" s="1">
        <v>27.272727272727</v>
      </c>
      <c r="P3552" s="2" t="s">
        <v>160</v>
      </c>
      <c r="Q3552" s="1">
        <v>72.727272727273004</v>
      </c>
      <c r="R3552" s="8">
        <v>163.636363636364</v>
      </c>
    </row>
    <row r="3553" spans="4:18" ht="26" x14ac:dyDescent="0.2">
      <c r="D3553" s="59"/>
      <c r="E3553" s="5" t="s">
        <v>80</v>
      </c>
      <c r="F3553" s="51" t="s">
        <v>624</v>
      </c>
      <c r="G3553" s="4">
        <v>35</v>
      </c>
      <c r="H3553" s="10">
        <v>51.428571428570997</v>
      </c>
      <c r="I3553" s="1">
        <v>42.857142857143003</v>
      </c>
      <c r="J3553" s="1">
        <v>22.857142857143</v>
      </c>
      <c r="K3553" s="1">
        <v>34.285714285714</v>
      </c>
      <c r="L3553" s="1">
        <v>5.7142857142860004</v>
      </c>
      <c r="M3553" s="1">
        <v>11.428571428571001</v>
      </c>
      <c r="N3553" s="1">
        <v>2.8571428571430002</v>
      </c>
      <c r="O3553" s="1">
        <v>22.857142857143</v>
      </c>
      <c r="P3553" s="1">
        <v>2.8571428571430002</v>
      </c>
      <c r="Q3553" s="1">
        <v>74.285714285713993</v>
      </c>
      <c r="R3553" s="8">
        <v>197.142857142857</v>
      </c>
    </row>
    <row r="3554" spans="4:18" ht="26" x14ac:dyDescent="0.2">
      <c r="D3554" s="59"/>
      <c r="E3554" s="5" t="s">
        <v>81</v>
      </c>
      <c r="F3554" s="51" t="s">
        <v>624</v>
      </c>
      <c r="G3554" s="4">
        <v>48</v>
      </c>
      <c r="H3554" s="10">
        <v>68.75</v>
      </c>
      <c r="I3554" s="1">
        <v>41.666666666666998</v>
      </c>
      <c r="J3554" s="1">
        <v>35.416666666666998</v>
      </c>
      <c r="K3554" s="1">
        <v>50</v>
      </c>
      <c r="L3554" s="1">
        <v>8.333333333333</v>
      </c>
      <c r="M3554" s="1">
        <v>27.083333333333002</v>
      </c>
      <c r="N3554" s="1">
        <v>2.083333333333</v>
      </c>
      <c r="O3554" s="1">
        <v>8.333333333333</v>
      </c>
      <c r="P3554" s="2" t="s">
        <v>160</v>
      </c>
      <c r="Q3554" s="1">
        <v>91.666666666666998</v>
      </c>
      <c r="R3554" s="8">
        <v>241.666666666667</v>
      </c>
    </row>
    <row r="3555" spans="4:18" ht="26" x14ac:dyDescent="0.2">
      <c r="D3555" s="59"/>
      <c r="E3555" s="5" t="s">
        <v>82</v>
      </c>
      <c r="F3555" s="51" t="s">
        <v>624</v>
      </c>
      <c r="G3555" s="4">
        <v>39</v>
      </c>
      <c r="H3555" s="10">
        <v>61.538461538462002</v>
      </c>
      <c r="I3555" s="1">
        <v>35.897435897435997</v>
      </c>
      <c r="J3555" s="1">
        <v>20.512820512821001</v>
      </c>
      <c r="K3555" s="1">
        <v>33.333333333333002</v>
      </c>
      <c r="L3555" s="1">
        <v>2.564102564103</v>
      </c>
      <c r="M3555" s="1">
        <v>15.384615384615</v>
      </c>
      <c r="N3555" s="2" t="s">
        <v>160</v>
      </c>
      <c r="O3555" s="1">
        <v>10.25641025641</v>
      </c>
      <c r="P3555" s="2" t="s">
        <v>160</v>
      </c>
      <c r="Q3555" s="1">
        <v>89.743589743589993</v>
      </c>
      <c r="R3555" s="8">
        <v>179.48717948717899</v>
      </c>
    </row>
    <row r="3556" spans="4:18" ht="26" x14ac:dyDescent="0.2">
      <c r="D3556" s="59"/>
      <c r="E3556" s="5" t="s">
        <v>83</v>
      </c>
      <c r="F3556" s="51" t="s">
        <v>624</v>
      </c>
      <c r="G3556" s="4">
        <v>12</v>
      </c>
      <c r="H3556" s="10">
        <v>75</v>
      </c>
      <c r="I3556" s="1">
        <v>25</v>
      </c>
      <c r="J3556" s="1">
        <v>50</v>
      </c>
      <c r="K3556" s="1">
        <v>50</v>
      </c>
      <c r="L3556" s="1">
        <v>8.333333333333</v>
      </c>
      <c r="M3556" s="1">
        <v>25</v>
      </c>
      <c r="N3556" s="2" t="s">
        <v>160</v>
      </c>
      <c r="O3556" s="1">
        <v>8.333333333333</v>
      </c>
      <c r="P3556" s="2" t="s">
        <v>160</v>
      </c>
      <c r="Q3556" s="1">
        <v>91.666666666666998</v>
      </c>
      <c r="R3556" s="8">
        <v>241.666666666667</v>
      </c>
    </row>
    <row r="3557" spans="4:18" x14ac:dyDescent="0.2">
      <c r="D3557" s="59"/>
      <c r="E3557" s="5" t="s">
        <v>84</v>
      </c>
      <c r="F3557" s="51" t="s">
        <v>624</v>
      </c>
      <c r="G3557" s="4">
        <v>15</v>
      </c>
      <c r="H3557" s="10">
        <v>66.666666666666998</v>
      </c>
      <c r="I3557" s="1">
        <v>46.666666666666998</v>
      </c>
      <c r="J3557" s="1">
        <v>26.666666666666998</v>
      </c>
      <c r="K3557" s="1">
        <v>53.333333333333002</v>
      </c>
      <c r="L3557" s="1">
        <v>6.666666666667</v>
      </c>
      <c r="M3557" s="1">
        <v>20</v>
      </c>
      <c r="N3557" s="2" t="s">
        <v>160</v>
      </c>
      <c r="O3557" s="1">
        <v>13.333333333333</v>
      </c>
      <c r="P3557" s="2" t="s">
        <v>160</v>
      </c>
      <c r="Q3557" s="1">
        <v>86.666666666666998</v>
      </c>
      <c r="R3557" s="8">
        <v>233.333333333333</v>
      </c>
    </row>
    <row r="3558" spans="4:18" x14ac:dyDescent="0.2">
      <c r="D3558" s="59"/>
      <c r="E3558" s="5" t="s">
        <v>85</v>
      </c>
      <c r="F3558" s="51" t="s">
        <v>624</v>
      </c>
      <c r="G3558" s="4">
        <v>5</v>
      </c>
      <c r="H3558" s="10">
        <v>60</v>
      </c>
      <c r="I3558" s="1">
        <v>40</v>
      </c>
      <c r="J3558" s="1">
        <v>20</v>
      </c>
      <c r="K3558" s="1">
        <v>40</v>
      </c>
      <c r="L3558" s="2" t="s">
        <v>160</v>
      </c>
      <c r="M3558" s="1">
        <v>20</v>
      </c>
      <c r="N3558" s="2" t="s">
        <v>160</v>
      </c>
      <c r="O3558" s="2" t="s">
        <v>160</v>
      </c>
      <c r="P3558" s="2" t="s">
        <v>160</v>
      </c>
      <c r="Q3558" s="1">
        <v>100</v>
      </c>
      <c r="R3558" s="8">
        <v>180</v>
      </c>
    </row>
    <row r="3559" spans="4:18" x14ac:dyDescent="0.2">
      <c r="D3559" s="59"/>
      <c r="E3559" s="5" t="s">
        <v>86</v>
      </c>
      <c r="F3559" s="51" t="s">
        <v>623</v>
      </c>
      <c r="G3559" s="4">
        <v>87</v>
      </c>
      <c r="H3559" s="10">
        <v>54.022988505747001</v>
      </c>
      <c r="I3559" s="1">
        <v>25.287356321838999</v>
      </c>
      <c r="J3559" s="1">
        <v>22.988505747125998</v>
      </c>
      <c r="K3559" s="1">
        <v>36.781609195401998</v>
      </c>
      <c r="L3559" s="1">
        <v>2.2988505747130001</v>
      </c>
      <c r="M3559" s="1">
        <v>12.64367816092</v>
      </c>
      <c r="N3559" s="1">
        <v>3.4482758620689999</v>
      </c>
      <c r="O3559" s="1">
        <v>21.839080459769999</v>
      </c>
      <c r="P3559" s="2" t="s">
        <v>160</v>
      </c>
      <c r="Q3559" s="1">
        <v>78.160919540229997</v>
      </c>
      <c r="R3559" s="8">
        <v>179.31034482758599</v>
      </c>
    </row>
    <row r="3560" spans="4:18" ht="26" x14ac:dyDescent="0.2">
      <c r="D3560" s="59"/>
      <c r="E3560" s="5" t="s">
        <v>87</v>
      </c>
      <c r="F3560" s="51" t="s">
        <v>623</v>
      </c>
      <c r="G3560" s="4">
        <v>118</v>
      </c>
      <c r="H3560" s="10">
        <v>71.186440677966004</v>
      </c>
      <c r="I3560" s="1">
        <v>25.423728813558998</v>
      </c>
      <c r="J3560" s="1">
        <v>18.644067796609999</v>
      </c>
      <c r="K3560" s="1">
        <v>43.220338983051001</v>
      </c>
      <c r="L3560" s="1">
        <v>4.2372881355930003</v>
      </c>
      <c r="M3560" s="1">
        <v>24.576271186441002</v>
      </c>
      <c r="N3560" s="1">
        <v>3.3898305084749998</v>
      </c>
      <c r="O3560" s="1">
        <v>8.4745762711860007</v>
      </c>
      <c r="P3560" s="1">
        <v>0.84745762711899997</v>
      </c>
      <c r="Q3560" s="1">
        <v>90.677966101695006</v>
      </c>
      <c r="R3560" s="8">
        <v>200</v>
      </c>
    </row>
    <row r="3561" spans="4:18" x14ac:dyDescent="0.2">
      <c r="D3561" s="59"/>
      <c r="E3561" s="5" t="s">
        <v>36</v>
      </c>
      <c r="F3561" s="51" t="s">
        <v>624</v>
      </c>
      <c r="G3561" s="4">
        <v>47</v>
      </c>
      <c r="H3561" s="10">
        <v>63.829787234043003</v>
      </c>
      <c r="I3561" s="1">
        <v>31.914893617021001</v>
      </c>
      <c r="J3561" s="1">
        <v>17.021276595745</v>
      </c>
      <c r="K3561" s="1">
        <v>36.170212765956997</v>
      </c>
      <c r="L3561" s="1">
        <v>6.3829787234040003</v>
      </c>
      <c r="M3561" s="1">
        <v>17.021276595745</v>
      </c>
      <c r="N3561" s="1">
        <v>12.765957446809001</v>
      </c>
      <c r="O3561" s="1">
        <v>4.2553191489359996</v>
      </c>
      <c r="P3561" s="1">
        <v>2.1276595744679998</v>
      </c>
      <c r="Q3561" s="1">
        <v>93.617021276596006</v>
      </c>
      <c r="R3561" s="8">
        <v>191.48936170212801</v>
      </c>
    </row>
    <row r="3562" spans="4:18" ht="26" x14ac:dyDescent="0.2">
      <c r="D3562" s="59"/>
      <c r="E3562" s="5" t="s">
        <v>88</v>
      </c>
      <c r="F3562" s="51" t="s">
        <v>623</v>
      </c>
      <c r="G3562" s="4">
        <v>255</v>
      </c>
      <c r="H3562" s="10">
        <v>63.529411764705998</v>
      </c>
      <c r="I3562" s="1">
        <v>22.745098039216</v>
      </c>
      <c r="J3562" s="1">
        <v>17.647058823529001</v>
      </c>
      <c r="K3562" s="1">
        <v>34.117647058823998</v>
      </c>
      <c r="L3562" s="1">
        <v>8.2352941176469994</v>
      </c>
      <c r="M3562" s="1">
        <v>12.549019607843</v>
      </c>
      <c r="N3562" s="1">
        <v>3.1372549019610001</v>
      </c>
      <c r="O3562" s="1">
        <v>20</v>
      </c>
      <c r="P3562" s="1">
        <v>1.56862745098</v>
      </c>
      <c r="Q3562" s="1">
        <v>78.431372549019997</v>
      </c>
      <c r="R3562" s="8">
        <v>183.529411764706</v>
      </c>
    </row>
    <row r="3563" spans="4:18" x14ac:dyDescent="0.2">
      <c r="D3563" s="59"/>
      <c r="E3563" s="5" t="s">
        <v>89</v>
      </c>
      <c r="F3563" s="51" t="s">
        <v>623</v>
      </c>
      <c r="G3563" s="4">
        <v>434</v>
      </c>
      <c r="H3563" s="10">
        <v>53.917050691244</v>
      </c>
      <c r="I3563" s="1">
        <v>15.898617511521</v>
      </c>
      <c r="J3563" s="1">
        <v>13.133640552995001</v>
      </c>
      <c r="K3563" s="1">
        <v>20.73732718894</v>
      </c>
      <c r="L3563" s="1">
        <v>2.9953917050690002</v>
      </c>
      <c r="M3563" s="1">
        <v>8.5253456221199997</v>
      </c>
      <c r="N3563" s="1">
        <v>3.917050691244</v>
      </c>
      <c r="O3563" s="1">
        <v>30.875576036866001</v>
      </c>
      <c r="P3563" s="1">
        <v>0.46082949308799998</v>
      </c>
      <c r="Q3563" s="1">
        <v>68.663594470045993</v>
      </c>
      <c r="R3563" s="8">
        <v>150.460829493088</v>
      </c>
    </row>
    <row r="3564" spans="4:18" x14ac:dyDescent="0.2">
      <c r="D3564" s="59"/>
      <c r="E3564" s="5" t="s">
        <v>23</v>
      </c>
      <c r="F3564" s="51" t="s">
        <v>624</v>
      </c>
      <c r="G3564" s="4">
        <v>9</v>
      </c>
      <c r="H3564" s="10">
        <v>66.666666666666998</v>
      </c>
      <c r="I3564" s="1">
        <v>33.333333333333002</v>
      </c>
      <c r="J3564" s="1">
        <v>11.111111111111001</v>
      </c>
      <c r="K3564" s="1">
        <v>22.222222222222001</v>
      </c>
      <c r="L3564" s="1">
        <v>11.111111111111001</v>
      </c>
      <c r="M3564" s="2" t="s">
        <v>160</v>
      </c>
      <c r="N3564" s="2" t="s">
        <v>160</v>
      </c>
      <c r="O3564" s="1">
        <v>22.222222222222001</v>
      </c>
      <c r="P3564" s="2" t="s">
        <v>160</v>
      </c>
      <c r="Q3564" s="1">
        <v>77.777777777777999</v>
      </c>
      <c r="R3564" s="8">
        <v>166.666666666667</v>
      </c>
    </row>
    <row r="3565" spans="4:18" ht="26" x14ac:dyDescent="0.2">
      <c r="D3565" s="59"/>
      <c r="E3565" s="5" t="s">
        <v>90</v>
      </c>
      <c r="F3565" s="51" t="s">
        <v>623</v>
      </c>
      <c r="G3565" s="4">
        <v>345</v>
      </c>
      <c r="H3565" s="10">
        <v>62.898550724638</v>
      </c>
      <c r="I3565" s="1">
        <v>26.95652173913</v>
      </c>
      <c r="J3565" s="1">
        <v>22.898550724638</v>
      </c>
      <c r="K3565" s="1">
        <v>38.260869565217</v>
      </c>
      <c r="L3565" s="1">
        <v>3.768115942029</v>
      </c>
      <c r="M3565" s="1">
        <v>15.942028985506999</v>
      </c>
      <c r="N3565" s="1">
        <v>4.0579710144929999</v>
      </c>
      <c r="O3565" s="1">
        <v>13.333333333333</v>
      </c>
      <c r="P3565" s="1">
        <v>0.86956521739100001</v>
      </c>
      <c r="Q3565" s="1">
        <v>85.797101449275004</v>
      </c>
      <c r="R3565" s="8">
        <v>188.98550724637701</v>
      </c>
    </row>
    <row r="3566" spans="4:18" ht="26" x14ac:dyDescent="0.2">
      <c r="D3566" s="58" t="s">
        <v>91</v>
      </c>
      <c r="E3566" s="7" t="s">
        <v>92</v>
      </c>
      <c r="F3566" s="50" t="s">
        <v>623</v>
      </c>
      <c r="G3566" s="6">
        <v>70</v>
      </c>
      <c r="H3566" s="14">
        <v>68.571428571428996</v>
      </c>
      <c r="I3566" s="3">
        <v>25.714285714286</v>
      </c>
      <c r="J3566" s="3">
        <v>22.857142857143</v>
      </c>
      <c r="K3566" s="3">
        <v>31.428571428571001</v>
      </c>
      <c r="L3566" s="3">
        <v>7.1428571428570002</v>
      </c>
      <c r="M3566" s="3">
        <v>14.285714285714</v>
      </c>
      <c r="N3566" s="3">
        <v>1.4285714285710001</v>
      </c>
      <c r="O3566" s="3">
        <v>14.285714285714</v>
      </c>
      <c r="P3566" s="9" t="s">
        <v>160</v>
      </c>
      <c r="Q3566" s="3">
        <v>85.714285714286007</v>
      </c>
      <c r="R3566" s="13">
        <v>185.71428571428601</v>
      </c>
    </row>
    <row r="3567" spans="4:18" ht="39" x14ac:dyDescent="0.2">
      <c r="D3567" s="59"/>
      <c r="E3567" s="5" t="s">
        <v>93</v>
      </c>
      <c r="F3567" s="51" t="s">
        <v>623</v>
      </c>
      <c r="G3567" s="4">
        <v>430</v>
      </c>
      <c r="H3567" s="10">
        <v>62.093023255814003</v>
      </c>
      <c r="I3567" s="1">
        <v>28.139534883721002</v>
      </c>
      <c r="J3567" s="1">
        <v>24.883720930233</v>
      </c>
      <c r="K3567" s="1">
        <v>39.069767441860002</v>
      </c>
      <c r="L3567" s="1">
        <v>5.5813953488369998</v>
      </c>
      <c r="M3567" s="1">
        <v>16.744186046511999</v>
      </c>
      <c r="N3567" s="1">
        <v>3.0232558139529999</v>
      </c>
      <c r="O3567" s="1">
        <v>16.976744186047</v>
      </c>
      <c r="P3567" s="1">
        <v>1.1627906976739999</v>
      </c>
      <c r="Q3567" s="1">
        <v>81.860465116279002</v>
      </c>
      <c r="R3567" s="8">
        <v>197.67441860465101</v>
      </c>
    </row>
    <row r="3568" spans="4:18" ht="39" x14ac:dyDescent="0.2">
      <c r="D3568" s="59"/>
      <c r="E3568" s="5" t="s">
        <v>94</v>
      </c>
      <c r="F3568" s="51" t="s">
        <v>623</v>
      </c>
      <c r="G3568" s="4">
        <v>824</v>
      </c>
      <c r="H3568" s="10">
        <v>60.194174757281999</v>
      </c>
      <c r="I3568" s="1">
        <v>23.179611650485</v>
      </c>
      <c r="J3568" s="1">
        <v>18.446601941748</v>
      </c>
      <c r="K3568" s="1">
        <v>31.189320388350001</v>
      </c>
      <c r="L3568" s="1">
        <v>4.611650485437</v>
      </c>
      <c r="M3568" s="1">
        <v>14.077669902913</v>
      </c>
      <c r="N3568" s="1">
        <v>2.9126213592229999</v>
      </c>
      <c r="O3568" s="1">
        <v>21.116504854369001</v>
      </c>
      <c r="P3568" s="1">
        <v>0.60679611650499998</v>
      </c>
      <c r="Q3568" s="1">
        <v>78.276699029125993</v>
      </c>
      <c r="R3568" s="8">
        <v>176.33495145631099</v>
      </c>
    </row>
    <row r="3569" spans="4:18" ht="39" x14ac:dyDescent="0.2">
      <c r="D3569" s="59"/>
      <c r="E3569" s="5" t="s">
        <v>95</v>
      </c>
      <c r="F3569" s="51" t="s">
        <v>623</v>
      </c>
      <c r="G3569" s="4">
        <v>593</v>
      </c>
      <c r="H3569" s="10">
        <v>59.865092748735002</v>
      </c>
      <c r="I3569" s="1">
        <v>27.824620573356</v>
      </c>
      <c r="J3569" s="1">
        <v>22.934232715008001</v>
      </c>
      <c r="K3569" s="1">
        <v>35.581787521079001</v>
      </c>
      <c r="L3569" s="1">
        <v>5.2276559865090002</v>
      </c>
      <c r="M3569" s="1">
        <v>15.682967959528</v>
      </c>
      <c r="N3569" s="1">
        <v>3.0354131534570001</v>
      </c>
      <c r="O3569" s="1">
        <v>18.718381112985</v>
      </c>
      <c r="P3569" s="1">
        <v>1.0118043844860001</v>
      </c>
      <c r="Q3569" s="1">
        <v>80.269814502529997</v>
      </c>
      <c r="R3569" s="8">
        <v>189.881956155143</v>
      </c>
    </row>
    <row r="3570" spans="4:18" ht="39" x14ac:dyDescent="0.2">
      <c r="D3570" s="59"/>
      <c r="E3570" s="5" t="s">
        <v>96</v>
      </c>
      <c r="F3570" s="51" t="s">
        <v>623</v>
      </c>
      <c r="G3570" s="4">
        <v>261</v>
      </c>
      <c r="H3570" s="10">
        <v>53.256704980842997</v>
      </c>
      <c r="I3570" s="1">
        <v>24.521072796935002</v>
      </c>
      <c r="J3570" s="1">
        <v>17.241379310345</v>
      </c>
      <c r="K3570" s="1">
        <v>31.800766283525</v>
      </c>
      <c r="L3570" s="1">
        <v>3.8314176245209999</v>
      </c>
      <c r="M3570" s="1">
        <v>20.306513409962001</v>
      </c>
      <c r="N3570" s="1">
        <v>1.532567049808</v>
      </c>
      <c r="O3570" s="1">
        <v>25.670498084291001</v>
      </c>
      <c r="P3570" s="1">
        <v>1.532567049808</v>
      </c>
      <c r="Q3570" s="1">
        <v>72.796934865899999</v>
      </c>
      <c r="R3570" s="8">
        <v>179.69348659003799</v>
      </c>
    </row>
    <row r="3571" spans="4:18" ht="39" x14ac:dyDescent="0.2">
      <c r="D3571" s="59"/>
      <c r="E3571" s="5" t="s">
        <v>97</v>
      </c>
      <c r="F3571" s="51" t="s">
        <v>623</v>
      </c>
      <c r="G3571" s="4">
        <v>63</v>
      </c>
      <c r="H3571" s="10">
        <v>60.317460317459997</v>
      </c>
      <c r="I3571" s="1">
        <v>36.507936507937004</v>
      </c>
      <c r="J3571" s="1">
        <v>20.634920634920999</v>
      </c>
      <c r="K3571" s="1">
        <v>49.206349206349003</v>
      </c>
      <c r="L3571" s="1">
        <v>6.3492063492059998</v>
      </c>
      <c r="M3571" s="1">
        <v>25.396825396825001</v>
      </c>
      <c r="N3571" s="1">
        <v>1.587301587302</v>
      </c>
      <c r="O3571" s="1">
        <v>19.047619047619001</v>
      </c>
      <c r="P3571" s="2" t="s">
        <v>160</v>
      </c>
      <c r="Q3571" s="1">
        <v>80.952380952381006</v>
      </c>
      <c r="R3571" s="8">
        <v>219.04761904761901</v>
      </c>
    </row>
    <row r="3572" spans="4:18" ht="39" x14ac:dyDescent="0.2">
      <c r="D3572" s="59"/>
      <c r="E3572" s="5" t="s">
        <v>98</v>
      </c>
      <c r="F3572" s="51" t="s">
        <v>623</v>
      </c>
      <c r="G3572" s="4">
        <v>345</v>
      </c>
      <c r="H3572" s="10">
        <v>60.289855072464</v>
      </c>
      <c r="I3572" s="1">
        <v>29.565217391304</v>
      </c>
      <c r="J3572" s="1">
        <v>26.376811594203001</v>
      </c>
      <c r="K3572" s="1">
        <v>37.681159420290001</v>
      </c>
      <c r="L3572" s="1">
        <v>4.9275362318839999</v>
      </c>
      <c r="M3572" s="1">
        <v>17.681159420290001</v>
      </c>
      <c r="N3572" s="1">
        <v>2.6086956521740001</v>
      </c>
      <c r="O3572" s="1">
        <v>17.391304347826001</v>
      </c>
      <c r="P3572" s="1">
        <v>1.1594202898549999</v>
      </c>
      <c r="Q3572" s="1">
        <v>81.449275362319</v>
      </c>
      <c r="R3572" s="8">
        <v>197.68115942028999</v>
      </c>
    </row>
    <row r="3573" spans="4:18" ht="39" x14ac:dyDescent="0.2">
      <c r="D3573" s="59"/>
      <c r="E3573" s="5" t="s">
        <v>99</v>
      </c>
      <c r="F3573" s="51" t="s">
        <v>623</v>
      </c>
      <c r="G3573" s="4">
        <v>202</v>
      </c>
      <c r="H3573" s="10">
        <v>58.415841584158002</v>
      </c>
      <c r="I3573" s="1">
        <v>34.158415841584002</v>
      </c>
      <c r="J3573" s="1">
        <v>27.722772277228</v>
      </c>
      <c r="K3573" s="1">
        <v>42.574257425742999</v>
      </c>
      <c r="L3573" s="1">
        <v>6.4356435643559999</v>
      </c>
      <c r="M3573" s="1">
        <v>18.811881188118999</v>
      </c>
      <c r="N3573" s="1">
        <v>4.4554455445540002</v>
      </c>
      <c r="O3573" s="1">
        <v>13.366336633663</v>
      </c>
      <c r="P3573" s="1">
        <v>1.485148514851</v>
      </c>
      <c r="Q3573" s="1">
        <v>85.148514851485004</v>
      </c>
      <c r="R3573" s="8">
        <v>207.42574257425699</v>
      </c>
    </row>
    <row r="3574" spans="4:18" x14ac:dyDescent="0.2">
      <c r="D3574" s="59"/>
      <c r="E3574" s="5" t="s">
        <v>100</v>
      </c>
      <c r="F3574" s="51" t="s">
        <v>623</v>
      </c>
      <c r="G3574" s="4">
        <v>143</v>
      </c>
      <c r="H3574" s="10">
        <v>53.846153846154003</v>
      </c>
      <c r="I3574" s="1">
        <v>9.0909090909089993</v>
      </c>
      <c r="J3574" s="1">
        <v>9.0909090909089993</v>
      </c>
      <c r="K3574" s="1">
        <v>20.279720279719999</v>
      </c>
      <c r="L3574" s="1">
        <v>4.8951048951049998</v>
      </c>
      <c r="M3574" s="1">
        <v>4.1958041958040004</v>
      </c>
      <c r="N3574" s="1">
        <v>6.2937062937060002</v>
      </c>
      <c r="O3574" s="1">
        <v>32.167832167832003</v>
      </c>
      <c r="P3574" s="1">
        <v>2.0979020979020002</v>
      </c>
      <c r="Q3574" s="1">
        <v>65.734265734266003</v>
      </c>
      <c r="R3574" s="8">
        <v>141.958041958042</v>
      </c>
    </row>
    <row r="3575" spans="4:18" x14ac:dyDescent="0.2">
      <c r="D3575" s="59"/>
      <c r="E3575" s="5" t="s">
        <v>23</v>
      </c>
      <c r="F3575" s="51" t="s">
        <v>624</v>
      </c>
      <c r="G3575" s="4">
        <v>5</v>
      </c>
      <c r="H3575" s="10">
        <v>40</v>
      </c>
      <c r="I3575" s="2" t="s">
        <v>160</v>
      </c>
      <c r="J3575" s="2" t="s">
        <v>160</v>
      </c>
      <c r="K3575" s="1">
        <v>20</v>
      </c>
      <c r="L3575" s="2" t="s">
        <v>160</v>
      </c>
      <c r="M3575" s="2" t="s">
        <v>160</v>
      </c>
      <c r="N3575" s="1">
        <v>40</v>
      </c>
      <c r="O3575" s="1">
        <v>20</v>
      </c>
      <c r="P3575" s="2" t="s">
        <v>160</v>
      </c>
      <c r="Q3575" s="1">
        <v>80</v>
      </c>
      <c r="R3575" s="8">
        <v>120</v>
      </c>
    </row>
    <row r="3576" spans="4:18" ht="26" x14ac:dyDescent="0.2">
      <c r="D3576" s="59"/>
      <c r="E3576" s="5" t="s">
        <v>101</v>
      </c>
      <c r="F3576" s="51" t="s">
        <v>623</v>
      </c>
      <c r="G3576" s="4">
        <v>883</v>
      </c>
      <c r="H3576" s="10">
        <v>60.249150622877004</v>
      </c>
      <c r="I3576" s="1">
        <v>23.329558323895998</v>
      </c>
      <c r="J3576" s="1">
        <v>18.799546998867001</v>
      </c>
      <c r="K3576" s="1">
        <v>31.710079275198002</v>
      </c>
      <c r="L3576" s="1">
        <v>4.5300113250280001</v>
      </c>
      <c r="M3576" s="1">
        <v>13.363533408834</v>
      </c>
      <c r="N3576" s="1">
        <v>3.1710079275199998</v>
      </c>
      <c r="O3576" s="1">
        <v>20.838052095129999</v>
      </c>
      <c r="P3576" s="1">
        <v>0.67950169875400002</v>
      </c>
      <c r="Q3576" s="1">
        <v>78.482446206115995</v>
      </c>
      <c r="R3576" s="8">
        <v>176.67044167610399</v>
      </c>
    </row>
    <row r="3577" spans="4:18" ht="26" x14ac:dyDescent="0.2">
      <c r="D3577" s="59"/>
      <c r="E3577" s="5" t="s">
        <v>102</v>
      </c>
      <c r="F3577" s="51" t="s">
        <v>623</v>
      </c>
      <c r="G3577" s="4">
        <v>453</v>
      </c>
      <c r="H3577" s="10">
        <v>57.174392935981999</v>
      </c>
      <c r="I3577" s="1">
        <v>27.593818984546999</v>
      </c>
      <c r="J3577" s="1">
        <v>22.075055187638</v>
      </c>
      <c r="K3577" s="1">
        <v>35.099337748343999</v>
      </c>
      <c r="L3577" s="1">
        <v>4.4150110375280001</v>
      </c>
      <c r="M3577" s="1">
        <v>18.322295805740001</v>
      </c>
      <c r="N3577" s="1">
        <v>2.6490066225170001</v>
      </c>
      <c r="O3577" s="1">
        <v>20.088300220751002</v>
      </c>
      <c r="P3577" s="1">
        <v>1.103752759382</v>
      </c>
      <c r="Q3577" s="1">
        <v>78.807947019867996</v>
      </c>
      <c r="R3577" s="8">
        <v>188.52097130242799</v>
      </c>
    </row>
    <row r="3578" spans="4:18" x14ac:dyDescent="0.2">
      <c r="D3578" s="58" t="s">
        <v>103</v>
      </c>
      <c r="E3578" s="7" t="s">
        <v>104</v>
      </c>
      <c r="F3578" s="50" t="s">
        <v>623</v>
      </c>
      <c r="G3578" s="6">
        <v>265</v>
      </c>
      <c r="H3578" s="14">
        <v>57.735849056604003</v>
      </c>
      <c r="I3578" s="3">
        <v>24.150943396226001</v>
      </c>
      <c r="J3578" s="3">
        <v>25.283018867925001</v>
      </c>
      <c r="K3578" s="3">
        <v>35.849056603774002</v>
      </c>
      <c r="L3578" s="3">
        <v>6.0377358490570003</v>
      </c>
      <c r="M3578" s="3">
        <v>12.830188679245</v>
      </c>
      <c r="N3578" s="3">
        <v>3.396226415094</v>
      </c>
      <c r="O3578" s="3">
        <v>20.377358490565999</v>
      </c>
      <c r="P3578" s="3">
        <v>0.75471698113200003</v>
      </c>
      <c r="Q3578" s="3">
        <v>78.867924528301998</v>
      </c>
      <c r="R3578" s="13">
        <v>186.41509433962301</v>
      </c>
    </row>
    <row r="3579" spans="4:18" x14ac:dyDescent="0.2">
      <c r="D3579" s="59"/>
      <c r="E3579" s="5" t="s">
        <v>105</v>
      </c>
      <c r="F3579" s="51" t="s">
        <v>623</v>
      </c>
      <c r="G3579" s="4">
        <v>314</v>
      </c>
      <c r="H3579" s="10">
        <v>64.331210191083002</v>
      </c>
      <c r="I3579" s="1">
        <v>22.611464968153001</v>
      </c>
      <c r="J3579" s="1">
        <v>18.152866242038002</v>
      </c>
      <c r="K3579" s="1">
        <v>31.210191082803</v>
      </c>
      <c r="L3579" s="1">
        <v>2.866242038217</v>
      </c>
      <c r="M3579" s="1">
        <v>13.694267515924</v>
      </c>
      <c r="N3579" s="1">
        <v>2.5477707006369998</v>
      </c>
      <c r="O3579" s="1">
        <v>18.471337579618002</v>
      </c>
      <c r="P3579" s="1">
        <v>0.63694267515900005</v>
      </c>
      <c r="Q3579" s="1">
        <v>80.891719745223</v>
      </c>
      <c r="R3579" s="8">
        <v>174.522292993631</v>
      </c>
    </row>
    <row r="3580" spans="4:18" x14ac:dyDescent="0.2">
      <c r="D3580" s="59"/>
      <c r="E3580" s="5" t="s">
        <v>106</v>
      </c>
      <c r="F3580" s="51" t="s">
        <v>623</v>
      </c>
      <c r="G3580" s="4">
        <v>333</v>
      </c>
      <c r="H3580" s="10">
        <v>57.357357357357003</v>
      </c>
      <c r="I3580" s="1">
        <v>21.021021021020999</v>
      </c>
      <c r="J3580" s="1">
        <v>13.213213213213001</v>
      </c>
      <c r="K3580" s="1">
        <v>26.426426426426001</v>
      </c>
      <c r="L3580" s="1">
        <v>5.4054054054050003</v>
      </c>
      <c r="M3580" s="1">
        <v>9.9099099099100005</v>
      </c>
      <c r="N3580" s="1">
        <v>5.1051051051050003</v>
      </c>
      <c r="O3580" s="1">
        <v>24.324324324323999</v>
      </c>
      <c r="P3580" s="1">
        <v>0.90090090090099995</v>
      </c>
      <c r="Q3580" s="1">
        <v>74.774774774774997</v>
      </c>
      <c r="R3580" s="8">
        <v>163.66366366366401</v>
      </c>
    </row>
    <row r="3581" spans="4:18" x14ac:dyDescent="0.2">
      <c r="D3581" s="59"/>
      <c r="E3581" s="5" t="s">
        <v>107</v>
      </c>
      <c r="F3581" s="51" t="s">
        <v>623</v>
      </c>
      <c r="G3581" s="4">
        <v>108</v>
      </c>
      <c r="H3581" s="10">
        <v>58.333333333333002</v>
      </c>
      <c r="I3581" s="1">
        <v>12.962962962962999</v>
      </c>
      <c r="J3581" s="1">
        <v>11.111111111111001</v>
      </c>
      <c r="K3581" s="1">
        <v>22.222222222222001</v>
      </c>
      <c r="L3581" s="1">
        <v>2.7777777777780002</v>
      </c>
      <c r="M3581" s="1">
        <v>12.037037037037001</v>
      </c>
      <c r="N3581" s="1">
        <v>2.7777777777780002</v>
      </c>
      <c r="O3581" s="1">
        <v>29.629629629629999</v>
      </c>
      <c r="P3581" s="1">
        <v>0.92592592592599998</v>
      </c>
      <c r="Q3581" s="1">
        <v>69.444444444444002</v>
      </c>
      <c r="R3581" s="8">
        <v>152.777777777778</v>
      </c>
    </row>
    <row r="3582" spans="4:18" x14ac:dyDescent="0.2">
      <c r="D3582" s="59"/>
      <c r="E3582" s="5" t="s">
        <v>108</v>
      </c>
      <c r="F3582" s="51" t="s">
        <v>624</v>
      </c>
      <c r="G3582" s="4">
        <v>21</v>
      </c>
      <c r="H3582" s="10">
        <v>47.619047619047997</v>
      </c>
      <c r="I3582" s="1">
        <v>19.047619047619001</v>
      </c>
      <c r="J3582" s="1">
        <v>9.5238095238099998</v>
      </c>
      <c r="K3582" s="1">
        <v>28.571428571428999</v>
      </c>
      <c r="L3582" s="1">
        <v>9.5238095238099998</v>
      </c>
      <c r="M3582" s="1">
        <v>4.7619047619049999</v>
      </c>
      <c r="N3582" s="1">
        <v>4.7619047619049999</v>
      </c>
      <c r="O3582" s="1">
        <v>38.095238095238003</v>
      </c>
      <c r="P3582" s="2" t="s">
        <v>160</v>
      </c>
      <c r="Q3582" s="1">
        <v>61.904761904761997</v>
      </c>
      <c r="R3582" s="8">
        <v>161.90476190476201</v>
      </c>
    </row>
    <row r="3583" spans="4:18" x14ac:dyDescent="0.2">
      <c r="D3583" s="59"/>
      <c r="E3583" s="5" t="s">
        <v>23</v>
      </c>
      <c r="F3583" s="51" t="s">
        <v>624</v>
      </c>
      <c r="G3583" s="4">
        <v>2</v>
      </c>
      <c r="H3583" s="17" t="s">
        <v>160</v>
      </c>
      <c r="I3583" s="2" t="s">
        <v>160</v>
      </c>
      <c r="J3583" s="2" t="s">
        <v>160</v>
      </c>
      <c r="K3583" s="2" t="s">
        <v>160</v>
      </c>
      <c r="L3583" s="2" t="s">
        <v>160</v>
      </c>
      <c r="M3583" s="2" t="s">
        <v>160</v>
      </c>
      <c r="N3583" s="1">
        <v>50</v>
      </c>
      <c r="O3583" s="2" t="s">
        <v>160</v>
      </c>
      <c r="P3583" s="1">
        <v>50</v>
      </c>
      <c r="Q3583" s="1">
        <v>50</v>
      </c>
      <c r="R3583" s="8">
        <v>100</v>
      </c>
    </row>
    <row r="3584" spans="4:18" x14ac:dyDescent="0.2">
      <c r="D3584" s="59"/>
      <c r="E3584" s="5" t="s">
        <v>109</v>
      </c>
      <c r="F3584" s="51" t="s">
        <v>623</v>
      </c>
      <c r="G3584" s="4">
        <v>579</v>
      </c>
      <c r="H3584" s="10">
        <v>61.312607944732001</v>
      </c>
      <c r="I3584" s="1">
        <v>23.316062176166</v>
      </c>
      <c r="J3584" s="1">
        <v>21.416234887737001</v>
      </c>
      <c r="K3584" s="1">
        <v>33.333333333333002</v>
      </c>
      <c r="L3584" s="1">
        <v>4.3177892918829999</v>
      </c>
      <c r="M3584" s="1">
        <v>13.298791018997999</v>
      </c>
      <c r="N3584" s="1">
        <v>2.93609671848</v>
      </c>
      <c r="O3584" s="1">
        <v>19.343696027634</v>
      </c>
      <c r="P3584" s="1">
        <v>0.69084628670100001</v>
      </c>
      <c r="Q3584" s="1">
        <v>79.965457685665001</v>
      </c>
      <c r="R3584" s="8">
        <v>179.965457685665</v>
      </c>
    </row>
    <row r="3585" spans="4:18" x14ac:dyDescent="0.2">
      <c r="D3585" s="59"/>
      <c r="E3585" s="5" t="s">
        <v>110</v>
      </c>
      <c r="F3585" s="51" t="s">
        <v>623</v>
      </c>
      <c r="G3585" s="4">
        <v>129</v>
      </c>
      <c r="H3585" s="10">
        <v>56.589147286821998</v>
      </c>
      <c r="I3585" s="1">
        <v>13.953488372093</v>
      </c>
      <c r="J3585" s="1">
        <v>10.852713178295</v>
      </c>
      <c r="K3585" s="1">
        <v>23.255813953488001</v>
      </c>
      <c r="L3585" s="1">
        <v>3.8759689922480001</v>
      </c>
      <c r="M3585" s="1">
        <v>10.852713178295</v>
      </c>
      <c r="N3585" s="1">
        <v>3.1007751937979999</v>
      </c>
      <c r="O3585" s="1">
        <v>31.007751937984001</v>
      </c>
      <c r="P3585" s="1">
        <v>0.77519379845000003</v>
      </c>
      <c r="Q3585" s="1">
        <v>68.217054263565998</v>
      </c>
      <c r="R3585" s="8">
        <v>154.26356589147301</v>
      </c>
    </row>
    <row r="3586" spans="4:18" x14ac:dyDescent="0.2">
      <c r="D3586" s="58" t="s">
        <v>111</v>
      </c>
      <c r="E3586" s="7" t="s">
        <v>112</v>
      </c>
      <c r="F3586" s="50" t="s">
        <v>623</v>
      </c>
      <c r="G3586" s="6">
        <v>192</v>
      </c>
      <c r="H3586" s="14">
        <v>58.854166666666998</v>
      </c>
      <c r="I3586" s="3">
        <v>27.604166666666998</v>
      </c>
      <c r="J3586" s="3">
        <v>20.833333333333002</v>
      </c>
      <c r="K3586" s="3">
        <v>35.416666666666998</v>
      </c>
      <c r="L3586" s="3">
        <v>5.729166666667</v>
      </c>
      <c r="M3586" s="3">
        <v>25.520833333333002</v>
      </c>
      <c r="N3586" s="3">
        <v>3.645833333333</v>
      </c>
      <c r="O3586" s="3">
        <v>17.708333333333002</v>
      </c>
      <c r="P3586" s="3">
        <v>0.52083333333299997</v>
      </c>
      <c r="Q3586" s="3">
        <v>81.770833333333002</v>
      </c>
      <c r="R3586" s="13">
        <v>195.833333333333</v>
      </c>
    </row>
    <row r="3587" spans="4:18" ht="26" x14ac:dyDescent="0.2">
      <c r="D3587" s="59"/>
      <c r="E3587" s="5" t="s">
        <v>113</v>
      </c>
      <c r="F3587" s="51" t="s">
        <v>623</v>
      </c>
      <c r="G3587" s="4">
        <v>149</v>
      </c>
      <c r="H3587" s="10">
        <v>53.020134228187999</v>
      </c>
      <c r="I3587" s="1">
        <v>27.51677852349</v>
      </c>
      <c r="J3587" s="1">
        <v>22.147651006711001</v>
      </c>
      <c r="K3587" s="1">
        <v>33.557046979866001</v>
      </c>
      <c r="L3587" s="1">
        <v>6.0402684563760003</v>
      </c>
      <c r="M3587" s="1">
        <v>20.134228187919</v>
      </c>
      <c r="N3587" s="1">
        <v>4.6979865771810001</v>
      </c>
      <c r="O3587" s="1">
        <v>16.778523489933001</v>
      </c>
      <c r="P3587" s="1">
        <v>0.67114093959700005</v>
      </c>
      <c r="Q3587" s="1">
        <v>82.550335570469997</v>
      </c>
      <c r="R3587" s="8">
        <v>184.56375838926201</v>
      </c>
    </row>
    <row r="3588" spans="4:18" x14ac:dyDescent="0.2">
      <c r="D3588" s="59"/>
      <c r="E3588" s="5" t="s">
        <v>114</v>
      </c>
      <c r="F3588" s="51" t="s">
        <v>623</v>
      </c>
      <c r="G3588" s="4">
        <v>530</v>
      </c>
      <c r="H3588" s="10">
        <v>59.811320754717002</v>
      </c>
      <c r="I3588" s="1">
        <v>27.735849056604</v>
      </c>
      <c r="J3588" s="1">
        <v>21.698113207546999</v>
      </c>
      <c r="K3588" s="1">
        <v>33.396226415093999</v>
      </c>
      <c r="L3588" s="1">
        <v>4.339622641509</v>
      </c>
      <c r="M3588" s="1">
        <v>13.207547169811001</v>
      </c>
      <c r="N3588" s="1">
        <v>3.7735849056599999</v>
      </c>
      <c r="O3588" s="1">
        <v>18.867924528302002</v>
      </c>
      <c r="P3588" s="1">
        <v>0.56603773584899997</v>
      </c>
      <c r="Q3588" s="1">
        <v>80.566037735848994</v>
      </c>
      <c r="R3588" s="8">
        <v>183.39622641509399</v>
      </c>
    </row>
    <row r="3589" spans="4:18" x14ac:dyDescent="0.2">
      <c r="D3589" s="59"/>
      <c r="E3589" s="5" t="s">
        <v>115</v>
      </c>
      <c r="F3589" s="51" t="s">
        <v>623</v>
      </c>
      <c r="G3589" s="4">
        <v>225</v>
      </c>
      <c r="H3589" s="10">
        <v>64</v>
      </c>
      <c r="I3589" s="1">
        <v>32.444444444444002</v>
      </c>
      <c r="J3589" s="1">
        <v>30.666666666666998</v>
      </c>
      <c r="K3589" s="1">
        <v>39.555555555555998</v>
      </c>
      <c r="L3589" s="1">
        <v>5.333333333333</v>
      </c>
      <c r="M3589" s="1">
        <v>13.777777777778001</v>
      </c>
      <c r="N3589" s="1">
        <v>4.4444444444439997</v>
      </c>
      <c r="O3589" s="1">
        <v>16.444444444443999</v>
      </c>
      <c r="P3589" s="1">
        <v>0.444444444444</v>
      </c>
      <c r="Q3589" s="1">
        <v>83.111111111111001</v>
      </c>
      <c r="R3589" s="8">
        <v>207.111111111111</v>
      </c>
    </row>
    <row r="3590" spans="4:18" x14ac:dyDescent="0.2">
      <c r="D3590" s="59"/>
      <c r="E3590" s="5" t="s">
        <v>116</v>
      </c>
      <c r="F3590" s="51" t="s">
        <v>623</v>
      </c>
      <c r="G3590" s="4">
        <v>467</v>
      </c>
      <c r="H3590" s="10">
        <v>68.308351177730003</v>
      </c>
      <c r="I3590" s="1">
        <v>27.194860813704</v>
      </c>
      <c r="J3590" s="1">
        <v>22.698072805138999</v>
      </c>
      <c r="K3590" s="1">
        <v>37.259100642398003</v>
      </c>
      <c r="L3590" s="1">
        <v>6.2098501070659999</v>
      </c>
      <c r="M3590" s="1">
        <v>15.203426124197</v>
      </c>
      <c r="N3590" s="1">
        <v>2.7837259100640002</v>
      </c>
      <c r="O3590" s="1">
        <v>14.775160599572001</v>
      </c>
      <c r="P3590" s="1">
        <v>1.2847965738760001</v>
      </c>
      <c r="Q3590" s="1">
        <v>83.940042826552002</v>
      </c>
      <c r="R3590" s="8">
        <v>195.717344753747</v>
      </c>
    </row>
    <row r="3591" spans="4:18" ht="26" x14ac:dyDescent="0.2">
      <c r="D3591" s="59"/>
      <c r="E3591" s="5" t="s">
        <v>117</v>
      </c>
      <c r="F3591" s="51" t="s">
        <v>623</v>
      </c>
      <c r="G3591" s="4">
        <v>732</v>
      </c>
      <c r="H3591" s="10">
        <v>63.251366120218997</v>
      </c>
      <c r="I3591" s="1">
        <v>22.404371584699</v>
      </c>
      <c r="J3591" s="1">
        <v>18.442622950819999</v>
      </c>
      <c r="K3591" s="1">
        <v>32.240437158470002</v>
      </c>
      <c r="L3591" s="1">
        <v>5.1912568306009996</v>
      </c>
      <c r="M3591" s="1">
        <v>11.885245901638999</v>
      </c>
      <c r="N3591" s="1">
        <v>3.2786885245900002</v>
      </c>
      <c r="O3591" s="1">
        <v>19.262295081967</v>
      </c>
      <c r="P3591" s="1">
        <v>0.95628415300500003</v>
      </c>
      <c r="Q3591" s="1">
        <v>79.781420765026994</v>
      </c>
      <c r="R3591" s="8">
        <v>176.912568306011</v>
      </c>
    </row>
    <row r="3592" spans="4:18" ht="26" x14ac:dyDescent="0.2">
      <c r="D3592" s="59"/>
      <c r="E3592" s="5" t="s">
        <v>118</v>
      </c>
      <c r="F3592" s="51" t="s">
        <v>623</v>
      </c>
      <c r="G3592" s="4">
        <v>662</v>
      </c>
      <c r="H3592" s="10">
        <v>61.631419939577</v>
      </c>
      <c r="I3592" s="1">
        <v>23.564954682779</v>
      </c>
      <c r="J3592" s="1">
        <v>19.788519637461999</v>
      </c>
      <c r="K3592" s="1">
        <v>33.836858006042</v>
      </c>
      <c r="L3592" s="1">
        <v>5.5891238670690004</v>
      </c>
      <c r="M3592" s="1">
        <v>13.293051359516999</v>
      </c>
      <c r="N3592" s="1">
        <v>3.4743202416919998</v>
      </c>
      <c r="O3592" s="1">
        <v>20.2416918429</v>
      </c>
      <c r="P3592" s="1">
        <v>0.90634441087600004</v>
      </c>
      <c r="Q3592" s="1">
        <v>78.851963746224001</v>
      </c>
      <c r="R3592" s="8">
        <v>182.32628398791499</v>
      </c>
    </row>
    <row r="3593" spans="4:18" ht="26" x14ac:dyDescent="0.2">
      <c r="D3593" s="59"/>
      <c r="E3593" s="5" t="s">
        <v>119</v>
      </c>
      <c r="F3593" s="51" t="s">
        <v>623</v>
      </c>
      <c r="G3593" s="4">
        <v>471</v>
      </c>
      <c r="H3593" s="10">
        <v>59.660297239915003</v>
      </c>
      <c r="I3593" s="1">
        <v>19.32059447983</v>
      </c>
      <c r="J3593" s="1">
        <v>17.622080679406</v>
      </c>
      <c r="K3593" s="1">
        <v>30.573248407643</v>
      </c>
      <c r="L3593" s="1">
        <v>4.0339702760079996</v>
      </c>
      <c r="M3593" s="1">
        <v>11.889596602972</v>
      </c>
      <c r="N3593" s="1">
        <v>2.7600849256900002</v>
      </c>
      <c r="O3593" s="1">
        <v>24.203821656051002</v>
      </c>
      <c r="P3593" s="1">
        <v>0.42462845010599998</v>
      </c>
      <c r="Q3593" s="1">
        <v>75.371549893842996</v>
      </c>
      <c r="R3593" s="8">
        <v>170.488322717622</v>
      </c>
    </row>
    <row r="3594" spans="4:18" ht="26" x14ac:dyDescent="0.2">
      <c r="D3594" s="59"/>
      <c r="E3594" s="5" t="s">
        <v>120</v>
      </c>
      <c r="F3594" s="51" t="s">
        <v>623</v>
      </c>
      <c r="G3594" s="4">
        <v>165</v>
      </c>
      <c r="H3594" s="10">
        <v>59.393939393939</v>
      </c>
      <c r="I3594" s="1">
        <v>26.060606060605998</v>
      </c>
      <c r="J3594" s="1">
        <v>22.424242424241999</v>
      </c>
      <c r="K3594" s="1">
        <v>43.636363636364003</v>
      </c>
      <c r="L3594" s="1">
        <v>3.636363636364</v>
      </c>
      <c r="M3594" s="1">
        <v>15.151515151515</v>
      </c>
      <c r="N3594" s="1">
        <v>2.4242424242420002</v>
      </c>
      <c r="O3594" s="1">
        <v>14.545454545455</v>
      </c>
      <c r="P3594" s="1">
        <v>1.818181818182</v>
      </c>
      <c r="Q3594" s="1">
        <v>83.636363636363996</v>
      </c>
      <c r="R3594" s="8">
        <v>189.09090909090901</v>
      </c>
    </row>
    <row r="3595" spans="4:18" x14ac:dyDescent="0.2">
      <c r="D3595" s="59"/>
      <c r="E3595" s="5" t="s">
        <v>121</v>
      </c>
      <c r="F3595" s="51" t="s">
        <v>623</v>
      </c>
      <c r="G3595" s="4">
        <v>553</v>
      </c>
      <c r="H3595" s="10">
        <v>64.556962025315997</v>
      </c>
      <c r="I3595" s="1">
        <v>27.486437613020001</v>
      </c>
      <c r="J3595" s="1">
        <v>23.146473779385001</v>
      </c>
      <c r="K3595" s="1">
        <v>36.528028933092003</v>
      </c>
      <c r="L3595" s="1">
        <v>4.5207956600359998</v>
      </c>
      <c r="M3595" s="1">
        <v>13.381555153707</v>
      </c>
      <c r="N3595" s="1">
        <v>3.0741410488250001</v>
      </c>
      <c r="O3595" s="1">
        <v>17.179023508137</v>
      </c>
      <c r="P3595" s="1">
        <v>0.723327305606</v>
      </c>
      <c r="Q3595" s="1">
        <v>82.097649186257001</v>
      </c>
      <c r="R3595" s="8">
        <v>190.596745027125</v>
      </c>
    </row>
    <row r="3596" spans="4:18" x14ac:dyDescent="0.2">
      <c r="D3596" s="59"/>
      <c r="E3596" s="5" t="s">
        <v>122</v>
      </c>
      <c r="F3596" s="51" t="s">
        <v>623</v>
      </c>
      <c r="G3596" s="4">
        <v>471</v>
      </c>
      <c r="H3596" s="10">
        <v>58.811040339702998</v>
      </c>
      <c r="I3596" s="1">
        <v>25.265392781315999</v>
      </c>
      <c r="J3596" s="1">
        <v>17.409766454351999</v>
      </c>
      <c r="K3596" s="1">
        <v>32.696390658174003</v>
      </c>
      <c r="L3596" s="1">
        <v>4.8832271762210002</v>
      </c>
      <c r="M3596" s="1">
        <v>15.498938428875</v>
      </c>
      <c r="N3596" s="1">
        <v>3.6093418259019998</v>
      </c>
      <c r="O3596" s="1">
        <v>22.505307855626</v>
      </c>
      <c r="P3596" s="1">
        <v>1.2738853503180001</v>
      </c>
      <c r="Q3596" s="1">
        <v>76.220806794054994</v>
      </c>
      <c r="R3596" s="8">
        <v>181.95329087048799</v>
      </c>
    </row>
    <row r="3597" spans="4:18" x14ac:dyDescent="0.2">
      <c r="D3597" s="59"/>
      <c r="E3597" s="5" t="s">
        <v>123</v>
      </c>
      <c r="F3597" s="51" t="s">
        <v>623</v>
      </c>
      <c r="G3597" s="4">
        <v>275</v>
      </c>
      <c r="H3597" s="10">
        <v>62.181818181818002</v>
      </c>
      <c r="I3597" s="1">
        <v>30.545454545455001</v>
      </c>
      <c r="J3597" s="1">
        <v>20.363636363636001</v>
      </c>
      <c r="K3597" s="1">
        <v>36.727272727272997</v>
      </c>
      <c r="L3597" s="1">
        <v>4.363636363636</v>
      </c>
      <c r="M3597" s="1">
        <v>20.727272727273</v>
      </c>
      <c r="N3597" s="1">
        <v>3.636363636364</v>
      </c>
      <c r="O3597" s="1">
        <v>17.090909090909001</v>
      </c>
      <c r="P3597" s="1">
        <v>0.36363636363599999</v>
      </c>
      <c r="Q3597" s="1">
        <v>82.545454545455001</v>
      </c>
      <c r="R3597" s="8">
        <v>196</v>
      </c>
    </row>
    <row r="3598" spans="4:18" x14ac:dyDescent="0.2">
      <c r="D3598" s="59"/>
      <c r="E3598" s="5" t="s">
        <v>124</v>
      </c>
      <c r="F3598" s="51" t="s">
        <v>623</v>
      </c>
      <c r="G3598" s="4">
        <v>647</v>
      </c>
      <c r="H3598" s="10">
        <v>60.278207109736996</v>
      </c>
      <c r="I3598" s="1">
        <v>24.729520865533001</v>
      </c>
      <c r="J3598" s="1">
        <v>21.483771251932001</v>
      </c>
      <c r="K3598" s="1">
        <v>34.466769706336997</v>
      </c>
      <c r="L3598" s="1">
        <v>4.9459041731070004</v>
      </c>
      <c r="M3598" s="1">
        <v>13.755795981453</v>
      </c>
      <c r="N3598" s="1">
        <v>3.4003091190110002</v>
      </c>
      <c r="O3598" s="1">
        <v>20.092735703245999</v>
      </c>
      <c r="P3598" s="1">
        <v>1.0819165378669999</v>
      </c>
      <c r="Q3598" s="1">
        <v>78.825347758887006</v>
      </c>
      <c r="R3598" s="8">
        <v>184.234930448223</v>
      </c>
    </row>
    <row r="3599" spans="4:18" x14ac:dyDescent="0.2">
      <c r="D3599" s="59"/>
      <c r="E3599" s="5" t="s">
        <v>125</v>
      </c>
      <c r="F3599" s="51" t="s">
        <v>623</v>
      </c>
      <c r="G3599" s="4">
        <v>249</v>
      </c>
      <c r="H3599" s="10">
        <v>56.626506024096003</v>
      </c>
      <c r="I3599" s="1">
        <v>24.096385542168999</v>
      </c>
      <c r="J3599" s="1">
        <v>19.678714859437999</v>
      </c>
      <c r="K3599" s="1">
        <v>38.152610441767003</v>
      </c>
      <c r="L3599" s="1">
        <v>5.2208835341370001</v>
      </c>
      <c r="M3599" s="1">
        <v>14.457831325300999</v>
      </c>
      <c r="N3599" s="1">
        <v>3.2128514056220001</v>
      </c>
      <c r="O3599" s="1">
        <v>21.285140562249001</v>
      </c>
      <c r="P3599" s="1">
        <v>0.40160642570299998</v>
      </c>
      <c r="Q3599" s="1">
        <v>78.313253012047994</v>
      </c>
      <c r="R3599" s="8">
        <v>183.13253012048199</v>
      </c>
    </row>
    <row r="3600" spans="4:18" x14ac:dyDescent="0.2">
      <c r="D3600" s="59"/>
      <c r="E3600" s="5" t="s">
        <v>126</v>
      </c>
      <c r="F3600" s="51" t="s">
        <v>623</v>
      </c>
      <c r="G3600" s="4">
        <v>279</v>
      </c>
      <c r="H3600" s="10">
        <v>59.498207885305</v>
      </c>
      <c r="I3600" s="1">
        <v>24.014336917563</v>
      </c>
      <c r="J3600" s="1">
        <v>17.204301075269001</v>
      </c>
      <c r="K3600" s="1">
        <v>35.483870967742</v>
      </c>
      <c r="L3600" s="1">
        <v>5.3763440860219998</v>
      </c>
      <c r="M3600" s="1">
        <v>18.279569892472999</v>
      </c>
      <c r="N3600" s="1">
        <v>3.5842293906810001</v>
      </c>
      <c r="O3600" s="1">
        <v>19.713261648745998</v>
      </c>
      <c r="P3600" s="1">
        <v>1.433691756272</v>
      </c>
      <c r="Q3600" s="1">
        <v>78.853046594982004</v>
      </c>
      <c r="R3600" s="8">
        <v>184.58781362007201</v>
      </c>
    </row>
    <row r="3601" spans="4:18" ht="26" x14ac:dyDescent="0.2">
      <c r="D3601" s="59"/>
      <c r="E3601" s="5" t="s">
        <v>127</v>
      </c>
      <c r="F3601" s="51" t="s">
        <v>623</v>
      </c>
      <c r="G3601" s="4">
        <v>195</v>
      </c>
      <c r="H3601" s="10">
        <v>61.025641025641001</v>
      </c>
      <c r="I3601" s="1">
        <v>20.512820512821001</v>
      </c>
      <c r="J3601" s="1">
        <v>12.820512820513001</v>
      </c>
      <c r="K3601" s="1">
        <v>35.384615384615003</v>
      </c>
      <c r="L3601" s="1">
        <v>3.0769230769229998</v>
      </c>
      <c r="M3601" s="1">
        <v>16.923076923077002</v>
      </c>
      <c r="N3601" s="1">
        <v>4.1025641025640001</v>
      </c>
      <c r="O3601" s="1">
        <v>16.923076923077002</v>
      </c>
      <c r="P3601" s="1">
        <v>0.51282051282100005</v>
      </c>
      <c r="Q3601" s="1">
        <v>82.564102564102996</v>
      </c>
      <c r="R3601" s="8">
        <v>171.28205128205099</v>
      </c>
    </row>
    <row r="3602" spans="4:18" x14ac:dyDescent="0.2">
      <c r="D3602" s="59"/>
      <c r="E3602" s="5" t="s">
        <v>36</v>
      </c>
      <c r="F3602" s="51" t="s">
        <v>624</v>
      </c>
      <c r="G3602" s="4">
        <v>24</v>
      </c>
      <c r="H3602" s="10">
        <v>45.833333333333002</v>
      </c>
      <c r="I3602" s="1">
        <v>20.833333333333002</v>
      </c>
      <c r="J3602" s="1">
        <v>12.5</v>
      </c>
      <c r="K3602" s="1">
        <v>20.833333333333002</v>
      </c>
      <c r="L3602" s="1">
        <v>8.333333333333</v>
      </c>
      <c r="M3602" s="2" t="s">
        <v>160</v>
      </c>
      <c r="N3602" s="1">
        <v>12.5</v>
      </c>
      <c r="O3602" s="1">
        <v>20.833333333333002</v>
      </c>
      <c r="P3602" s="2" t="s">
        <v>160</v>
      </c>
      <c r="Q3602" s="1">
        <v>79.166666666666998</v>
      </c>
      <c r="R3602" s="8">
        <v>141.666666666667</v>
      </c>
    </row>
    <row r="3603" spans="4:18" x14ac:dyDescent="0.2">
      <c r="D3603" s="59"/>
      <c r="E3603" s="5" t="s">
        <v>128</v>
      </c>
      <c r="F3603" s="51" t="s">
        <v>624</v>
      </c>
      <c r="G3603" s="4">
        <v>14</v>
      </c>
      <c r="H3603" s="10">
        <v>7.1428571428570002</v>
      </c>
      <c r="I3603" s="1">
        <v>7.1428571428570002</v>
      </c>
      <c r="J3603" s="2" t="s">
        <v>160</v>
      </c>
      <c r="K3603" s="1">
        <v>7.1428571428570002</v>
      </c>
      <c r="L3603" s="1">
        <v>7.1428571428570002</v>
      </c>
      <c r="M3603" s="1">
        <v>7.1428571428570002</v>
      </c>
      <c r="N3603" s="1">
        <v>7.1428571428570002</v>
      </c>
      <c r="O3603" s="1">
        <v>64.285714285713993</v>
      </c>
      <c r="P3603" s="2" t="s">
        <v>160</v>
      </c>
      <c r="Q3603" s="1">
        <v>35.714285714286</v>
      </c>
      <c r="R3603" s="8">
        <v>107.142857142857</v>
      </c>
    </row>
    <row r="3604" spans="4:18" x14ac:dyDescent="0.2">
      <c r="D3604" s="59"/>
      <c r="E3604" s="5" t="s">
        <v>23</v>
      </c>
      <c r="F3604" s="51" t="s">
        <v>624</v>
      </c>
      <c r="G3604" s="4">
        <v>4</v>
      </c>
      <c r="H3604" s="10">
        <v>50</v>
      </c>
      <c r="I3604" s="2" t="s">
        <v>160</v>
      </c>
      <c r="J3604" s="2" t="s">
        <v>160</v>
      </c>
      <c r="K3604" s="1">
        <v>25</v>
      </c>
      <c r="L3604" s="1">
        <v>25</v>
      </c>
      <c r="M3604" s="2" t="s">
        <v>160</v>
      </c>
      <c r="N3604" s="1">
        <v>50</v>
      </c>
      <c r="O3604" s="1">
        <v>25</v>
      </c>
      <c r="P3604" s="2" t="s">
        <v>160</v>
      </c>
      <c r="Q3604" s="1">
        <v>75</v>
      </c>
      <c r="R3604" s="8">
        <v>175</v>
      </c>
    </row>
    <row r="3605" spans="4:18" x14ac:dyDescent="0.2">
      <c r="D3605" s="58" t="s">
        <v>129</v>
      </c>
      <c r="E3605" s="7" t="s">
        <v>130</v>
      </c>
      <c r="F3605" s="50" t="s">
        <v>623</v>
      </c>
      <c r="G3605" s="6">
        <v>544</v>
      </c>
      <c r="H3605" s="14">
        <v>60.477941176470999</v>
      </c>
      <c r="I3605" s="3">
        <v>25.919117647059</v>
      </c>
      <c r="J3605" s="3">
        <v>21.507352941175998</v>
      </c>
      <c r="K3605" s="3">
        <v>36.397058823529001</v>
      </c>
      <c r="L3605" s="3">
        <v>5.147058823529</v>
      </c>
      <c r="M3605" s="3">
        <v>11.029411764705999</v>
      </c>
      <c r="N3605" s="3">
        <v>3.3088235294119999</v>
      </c>
      <c r="O3605" s="3">
        <v>18.566176470588001</v>
      </c>
      <c r="P3605" s="3">
        <v>0.91911764705900001</v>
      </c>
      <c r="Q3605" s="3">
        <v>80.514705882352999</v>
      </c>
      <c r="R3605" s="13">
        <v>183.27205882352899</v>
      </c>
    </row>
    <row r="3606" spans="4:18" x14ac:dyDescent="0.2">
      <c r="D3606" s="59"/>
      <c r="E3606" s="5" t="s">
        <v>131</v>
      </c>
      <c r="F3606" s="51" t="s">
        <v>623</v>
      </c>
      <c r="G3606" s="4">
        <v>411</v>
      </c>
      <c r="H3606" s="10">
        <v>58.880778588807999</v>
      </c>
      <c r="I3606" s="1">
        <v>16.301703163016999</v>
      </c>
      <c r="J3606" s="1">
        <v>14.111922141119001</v>
      </c>
      <c r="K3606" s="1">
        <v>22.384428223844001</v>
      </c>
      <c r="L3606" s="1">
        <v>3.892944038929</v>
      </c>
      <c r="M3606" s="1">
        <v>14.598540145985</v>
      </c>
      <c r="N3606" s="1">
        <v>3.892944038929</v>
      </c>
      <c r="O3606" s="1">
        <v>25.304136253041001</v>
      </c>
      <c r="P3606" s="1">
        <v>0.72992700729899995</v>
      </c>
      <c r="Q3606" s="1">
        <v>73.965936739659</v>
      </c>
      <c r="R3606" s="8">
        <v>160.097323600973</v>
      </c>
    </row>
    <row r="3607" spans="4:18" x14ac:dyDescent="0.2">
      <c r="D3607" s="59"/>
      <c r="E3607" s="5" t="s">
        <v>132</v>
      </c>
      <c r="F3607" s="51" t="s">
        <v>623</v>
      </c>
      <c r="G3607" s="4">
        <v>65</v>
      </c>
      <c r="H3607" s="10">
        <v>60</v>
      </c>
      <c r="I3607" s="1">
        <v>18.461538461538002</v>
      </c>
      <c r="J3607" s="1">
        <v>7.6923076923079998</v>
      </c>
      <c r="K3607" s="1">
        <v>26.153846153846001</v>
      </c>
      <c r="L3607" s="1">
        <v>4.6153846153850004</v>
      </c>
      <c r="M3607" s="1">
        <v>4.6153846153850004</v>
      </c>
      <c r="N3607" s="1">
        <v>6.1538461538459996</v>
      </c>
      <c r="O3607" s="1">
        <v>29.230769230768999</v>
      </c>
      <c r="P3607" s="2" t="s">
        <v>160</v>
      </c>
      <c r="Q3607" s="1">
        <v>70.769230769231001</v>
      </c>
      <c r="R3607" s="8">
        <v>156.92307692307699</v>
      </c>
    </row>
    <row r="3608" spans="4:18" x14ac:dyDescent="0.2">
      <c r="D3608" s="59"/>
      <c r="E3608" s="5" t="s">
        <v>133</v>
      </c>
      <c r="F3608" s="51" t="s">
        <v>624</v>
      </c>
      <c r="G3608" s="4">
        <v>21</v>
      </c>
      <c r="H3608" s="10">
        <v>38.095238095238003</v>
      </c>
      <c r="I3608" s="1">
        <v>9.5238095238099998</v>
      </c>
      <c r="J3608" s="1">
        <v>9.5238095238099998</v>
      </c>
      <c r="K3608" s="1">
        <v>19.047619047619001</v>
      </c>
      <c r="L3608" s="1">
        <v>4.7619047619049999</v>
      </c>
      <c r="M3608" s="2" t="s">
        <v>160</v>
      </c>
      <c r="N3608" s="1">
        <v>4.7619047619049999</v>
      </c>
      <c r="O3608" s="1">
        <v>42.857142857143003</v>
      </c>
      <c r="P3608" s="1">
        <v>4.7619047619049999</v>
      </c>
      <c r="Q3608" s="1">
        <v>52.380952380952003</v>
      </c>
      <c r="R3608" s="8">
        <v>133.333333333333</v>
      </c>
    </row>
    <row r="3609" spans="4:18" x14ac:dyDescent="0.2">
      <c r="D3609" s="59"/>
      <c r="E3609" s="5" t="s">
        <v>23</v>
      </c>
      <c r="F3609" s="51" t="s">
        <v>624</v>
      </c>
      <c r="G3609" s="4">
        <v>2</v>
      </c>
      <c r="H3609" s="10">
        <v>50</v>
      </c>
      <c r="I3609" s="1">
        <v>50</v>
      </c>
      <c r="J3609" s="2" t="s">
        <v>160</v>
      </c>
      <c r="K3609" s="2" t="s">
        <v>160</v>
      </c>
      <c r="L3609" s="2" t="s">
        <v>160</v>
      </c>
      <c r="M3609" s="1">
        <v>50</v>
      </c>
      <c r="N3609" s="2" t="s">
        <v>160</v>
      </c>
      <c r="O3609" s="2" t="s">
        <v>160</v>
      </c>
      <c r="P3609" s="2" t="s">
        <v>160</v>
      </c>
      <c r="Q3609" s="1">
        <v>100</v>
      </c>
      <c r="R3609" s="8">
        <v>150</v>
      </c>
    </row>
    <row r="3610" spans="4:18" x14ac:dyDescent="0.2">
      <c r="D3610" s="59"/>
      <c r="E3610" s="5" t="s">
        <v>134</v>
      </c>
      <c r="F3610" s="51" t="s">
        <v>623</v>
      </c>
      <c r="G3610" s="4">
        <v>955</v>
      </c>
      <c r="H3610" s="10">
        <v>59.790575916229997</v>
      </c>
      <c r="I3610" s="1">
        <v>21.780104712042</v>
      </c>
      <c r="J3610" s="1">
        <v>18.324607329843001</v>
      </c>
      <c r="K3610" s="1">
        <v>30.366492146597</v>
      </c>
      <c r="L3610" s="1">
        <v>4.6073298429319998</v>
      </c>
      <c r="M3610" s="1">
        <v>12.565445026178001</v>
      </c>
      <c r="N3610" s="1">
        <v>3.5602094240839999</v>
      </c>
      <c r="O3610" s="1">
        <v>21.465968586387</v>
      </c>
      <c r="P3610" s="1">
        <v>0.83769633507899999</v>
      </c>
      <c r="Q3610" s="1">
        <v>77.696335078534005</v>
      </c>
      <c r="R3610" s="8">
        <v>173.29842931937199</v>
      </c>
    </row>
    <row r="3611" spans="4:18" x14ac:dyDescent="0.2">
      <c r="D3611" s="59"/>
      <c r="E3611" s="5" t="s">
        <v>135</v>
      </c>
      <c r="F3611" s="51" t="s">
        <v>623</v>
      </c>
      <c r="G3611" s="4">
        <v>86</v>
      </c>
      <c r="H3611" s="10">
        <v>54.651162790698002</v>
      </c>
      <c r="I3611" s="1">
        <v>16.279069767442</v>
      </c>
      <c r="J3611" s="1">
        <v>8.1395348837209998</v>
      </c>
      <c r="K3611" s="1">
        <v>24.418604651163001</v>
      </c>
      <c r="L3611" s="1">
        <v>4.6511627906979998</v>
      </c>
      <c r="M3611" s="1">
        <v>3.488372093023</v>
      </c>
      <c r="N3611" s="1">
        <v>5.8139534883720003</v>
      </c>
      <c r="O3611" s="1">
        <v>32.558139534883999</v>
      </c>
      <c r="P3611" s="1">
        <v>1.1627906976739999</v>
      </c>
      <c r="Q3611" s="1">
        <v>66.279069767441996</v>
      </c>
      <c r="R3611" s="8">
        <v>151.16279069767401</v>
      </c>
    </row>
    <row r="3612" spans="4:18" x14ac:dyDescent="0.2">
      <c r="D3612" s="58" t="s">
        <v>136</v>
      </c>
      <c r="E3612" s="7" t="s">
        <v>137</v>
      </c>
      <c r="F3612" s="50" t="s">
        <v>623</v>
      </c>
      <c r="G3612" s="6">
        <v>421</v>
      </c>
      <c r="H3612" s="14">
        <v>58.432304038005</v>
      </c>
      <c r="I3612" s="3">
        <v>19.477434679335001</v>
      </c>
      <c r="J3612" s="3">
        <v>11.638954869359001</v>
      </c>
      <c r="K3612" s="3">
        <v>25.178147268408999</v>
      </c>
      <c r="L3612" s="3">
        <v>4.2755344418050001</v>
      </c>
      <c r="M3612" s="3">
        <v>9.5011876484559998</v>
      </c>
      <c r="N3612" s="3">
        <v>3.8004750593819998</v>
      </c>
      <c r="O3612" s="3">
        <v>25.415676959620001</v>
      </c>
      <c r="P3612" s="3">
        <v>0.71258907363400004</v>
      </c>
      <c r="Q3612" s="3">
        <v>73.871733966746007</v>
      </c>
      <c r="R3612" s="13">
        <v>158.43230403800499</v>
      </c>
    </row>
    <row r="3613" spans="4:18" x14ac:dyDescent="0.2">
      <c r="D3613" s="59"/>
      <c r="E3613" s="5" t="s">
        <v>138</v>
      </c>
      <c r="F3613" s="51" t="s">
        <v>623</v>
      </c>
      <c r="G3613" s="4">
        <v>362</v>
      </c>
      <c r="H3613" s="10">
        <v>59.392265193370001</v>
      </c>
      <c r="I3613" s="1">
        <v>22.375690607734999</v>
      </c>
      <c r="J3613" s="1">
        <v>21.823204419890001</v>
      </c>
      <c r="K3613" s="1">
        <v>31.491712707182</v>
      </c>
      <c r="L3613" s="1">
        <v>5.2486187845299996</v>
      </c>
      <c r="M3613" s="1">
        <v>11.602209944750999</v>
      </c>
      <c r="N3613" s="1">
        <v>4.1436464088399996</v>
      </c>
      <c r="O3613" s="1">
        <v>20.165745856354</v>
      </c>
      <c r="P3613" s="1">
        <v>1.1049723756909999</v>
      </c>
      <c r="Q3613" s="1">
        <v>78.729281767955996</v>
      </c>
      <c r="R3613" s="8">
        <v>177.34806629834301</v>
      </c>
    </row>
    <row r="3614" spans="4:18" x14ac:dyDescent="0.2">
      <c r="D3614" s="59"/>
      <c r="E3614" s="5" t="s">
        <v>139</v>
      </c>
      <c r="F3614" s="51" t="s">
        <v>623</v>
      </c>
      <c r="G3614" s="4">
        <v>175</v>
      </c>
      <c r="H3614" s="10">
        <v>65.714285714286007</v>
      </c>
      <c r="I3614" s="1">
        <v>24</v>
      </c>
      <c r="J3614" s="1">
        <v>25.714285714286</v>
      </c>
      <c r="K3614" s="1">
        <v>39.428571428570997</v>
      </c>
      <c r="L3614" s="1">
        <v>6.2857142857139996</v>
      </c>
      <c r="M3614" s="1">
        <v>17.142857142857</v>
      </c>
      <c r="N3614" s="1">
        <v>2.8571428571430002</v>
      </c>
      <c r="O3614" s="1">
        <v>15.428571428571001</v>
      </c>
      <c r="P3614" s="1">
        <v>0.57142857142900005</v>
      </c>
      <c r="Q3614" s="1">
        <v>84</v>
      </c>
      <c r="R3614" s="8">
        <v>197.142857142857</v>
      </c>
    </row>
    <row r="3615" spans="4:18" x14ac:dyDescent="0.2">
      <c r="D3615" s="59"/>
      <c r="E3615" s="5" t="s">
        <v>128</v>
      </c>
      <c r="F3615" s="51" t="s">
        <v>623</v>
      </c>
      <c r="G3615" s="4">
        <v>60</v>
      </c>
      <c r="H3615" s="10">
        <v>51.666666666666998</v>
      </c>
      <c r="I3615" s="1">
        <v>16.666666666666998</v>
      </c>
      <c r="J3615" s="1">
        <v>11.666666666667</v>
      </c>
      <c r="K3615" s="1">
        <v>23.333333333333002</v>
      </c>
      <c r="L3615" s="2" t="s">
        <v>160</v>
      </c>
      <c r="M3615" s="1">
        <v>11.666666666667</v>
      </c>
      <c r="N3615" s="1">
        <v>5</v>
      </c>
      <c r="O3615" s="1">
        <v>30</v>
      </c>
      <c r="P3615" s="1">
        <v>1.666666666667</v>
      </c>
      <c r="Q3615" s="1">
        <v>68.333333333333002</v>
      </c>
      <c r="R3615" s="8">
        <v>151.666666666667</v>
      </c>
    </row>
    <row r="3616" spans="4:18" x14ac:dyDescent="0.2">
      <c r="D3616" s="59"/>
      <c r="E3616" s="5" t="s">
        <v>23</v>
      </c>
      <c r="F3616" s="51" t="s">
        <v>624</v>
      </c>
      <c r="G3616" s="4">
        <v>25</v>
      </c>
      <c r="H3616" s="10">
        <v>48</v>
      </c>
      <c r="I3616" s="1">
        <v>32</v>
      </c>
      <c r="J3616" s="1">
        <v>8</v>
      </c>
      <c r="K3616" s="1">
        <v>32</v>
      </c>
      <c r="L3616" s="2" t="s">
        <v>160</v>
      </c>
      <c r="M3616" s="1">
        <v>20</v>
      </c>
      <c r="N3616" s="2" t="s">
        <v>160</v>
      </c>
      <c r="O3616" s="1">
        <v>32</v>
      </c>
      <c r="P3616" s="2" t="s">
        <v>160</v>
      </c>
      <c r="Q3616" s="1">
        <v>68</v>
      </c>
      <c r="R3616" s="8">
        <v>172</v>
      </c>
    </row>
    <row r="3617" spans="4:18" ht="26" x14ac:dyDescent="0.2">
      <c r="D3617" s="58" t="s">
        <v>140</v>
      </c>
      <c r="E3617" s="7" t="s">
        <v>141</v>
      </c>
      <c r="F3617" s="50" t="s">
        <v>624</v>
      </c>
      <c r="G3617" s="6">
        <v>12</v>
      </c>
      <c r="H3617" s="14">
        <v>25</v>
      </c>
      <c r="I3617" s="3">
        <v>33.333333333333002</v>
      </c>
      <c r="J3617" s="3">
        <v>8.333333333333</v>
      </c>
      <c r="K3617" s="3">
        <v>33.333333333333002</v>
      </c>
      <c r="L3617" s="9" t="s">
        <v>160</v>
      </c>
      <c r="M3617" s="9" t="s">
        <v>160</v>
      </c>
      <c r="N3617" s="9" t="s">
        <v>160</v>
      </c>
      <c r="O3617" s="3">
        <v>41.666666666666998</v>
      </c>
      <c r="P3617" s="9" t="s">
        <v>160</v>
      </c>
      <c r="Q3617" s="3">
        <v>58.333333333333002</v>
      </c>
      <c r="R3617" s="13">
        <v>141.666666666667</v>
      </c>
    </row>
    <row r="3618" spans="4:18" ht="26" x14ac:dyDescent="0.2">
      <c r="D3618" s="59"/>
      <c r="E3618" s="5" t="s">
        <v>142</v>
      </c>
      <c r="F3618" s="51" t="s">
        <v>623</v>
      </c>
      <c r="G3618" s="4">
        <v>87</v>
      </c>
      <c r="H3618" s="10">
        <v>67.816091954022994</v>
      </c>
      <c r="I3618" s="1">
        <v>40.229885057471002</v>
      </c>
      <c r="J3618" s="1">
        <v>18.390804597700999</v>
      </c>
      <c r="K3618" s="1">
        <v>42.528735632184002</v>
      </c>
      <c r="L3618" s="1">
        <v>5.7471264367819996</v>
      </c>
      <c r="M3618" s="1">
        <v>29.885057471263998</v>
      </c>
      <c r="N3618" s="1">
        <v>2.2988505747130001</v>
      </c>
      <c r="O3618" s="1">
        <v>11.494252873562999</v>
      </c>
      <c r="P3618" s="1">
        <v>1.149425287356</v>
      </c>
      <c r="Q3618" s="1">
        <v>87.356321839079996</v>
      </c>
      <c r="R3618" s="8">
        <v>219.54022988505699</v>
      </c>
    </row>
    <row r="3619" spans="4:18" ht="26" x14ac:dyDescent="0.2">
      <c r="D3619" s="59"/>
      <c r="E3619" s="5" t="s">
        <v>143</v>
      </c>
      <c r="F3619" s="51" t="s">
        <v>623</v>
      </c>
      <c r="G3619" s="4">
        <v>67</v>
      </c>
      <c r="H3619" s="10">
        <v>52.238805970149002</v>
      </c>
      <c r="I3619" s="1">
        <v>26.865671641791</v>
      </c>
      <c r="J3619" s="1">
        <v>20.895522388060002</v>
      </c>
      <c r="K3619" s="1">
        <v>38.805970149254001</v>
      </c>
      <c r="L3619" s="1">
        <v>7.4626865671639999</v>
      </c>
      <c r="M3619" s="1">
        <v>20.895522388060002</v>
      </c>
      <c r="N3619" s="1">
        <v>2.985074626866</v>
      </c>
      <c r="O3619" s="1">
        <v>20.895522388060002</v>
      </c>
      <c r="P3619" s="1">
        <v>4.477611940299</v>
      </c>
      <c r="Q3619" s="1">
        <v>74.626865671641994</v>
      </c>
      <c r="R3619" s="8">
        <v>195.522388059701</v>
      </c>
    </row>
    <row r="3620" spans="4:18" ht="26" x14ac:dyDescent="0.2">
      <c r="D3620" s="59"/>
      <c r="E3620" s="5" t="s">
        <v>144</v>
      </c>
      <c r="F3620" s="51" t="s">
        <v>623</v>
      </c>
      <c r="G3620" s="4">
        <v>78</v>
      </c>
      <c r="H3620" s="10">
        <v>67.948717948717999</v>
      </c>
      <c r="I3620" s="1">
        <v>29.487179487178999</v>
      </c>
      <c r="J3620" s="1">
        <v>30.769230769231001</v>
      </c>
      <c r="K3620" s="1">
        <v>43.589743589744003</v>
      </c>
      <c r="L3620" s="1">
        <v>2.564102564103</v>
      </c>
      <c r="M3620" s="1">
        <v>11.538461538462</v>
      </c>
      <c r="N3620" s="1">
        <v>1.2820512820509999</v>
      </c>
      <c r="O3620" s="1">
        <v>15.384615384615</v>
      </c>
      <c r="P3620" s="2" t="s">
        <v>160</v>
      </c>
      <c r="Q3620" s="1">
        <v>84.615384615384997</v>
      </c>
      <c r="R3620" s="8">
        <v>202.564102564103</v>
      </c>
    </row>
    <row r="3621" spans="4:18" ht="26" x14ac:dyDescent="0.2">
      <c r="D3621" s="59"/>
      <c r="E3621" s="5" t="s">
        <v>145</v>
      </c>
      <c r="F3621" s="51" t="s">
        <v>623</v>
      </c>
      <c r="G3621" s="4">
        <v>735</v>
      </c>
      <c r="H3621" s="10">
        <v>61.496598639456003</v>
      </c>
      <c r="I3621" s="1">
        <v>21.632653061224001</v>
      </c>
      <c r="J3621" s="1">
        <v>19.591836734693999</v>
      </c>
      <c r="K3621" s="1">
        <v>33.197278911565</v>
      </c>
      <c r="L3621" s="1">
        <v>4.8979591836729997</v>
      </c>
      <c r="M3621" s="1">
        <v>12.517006802720999</v>
      </c>
      <c r="N3621" s="1">
        <v>3.1292517006799998</v>
      </c>
      <c r="O3621" s="1">
        <v>19.591836734693999</v>
      </c>
      <c r="P3621" s="1">
        <v>0.68027210884400002</v>
      </c>
      <c r="Q3621" s="1">
        <v>79.727891156463002</v>
      </c>
      <c r="R3621" s="8">
        <v>176.734693877551</v>
      </c>
    </row>
    <row r="3622" spans="4:18" ht="26" x14ac:dyDescent="0.2">
      <c r="D3622" s="59"/>
      <c r="E3622" s="5" t="s">
        <v>146</v>
      </c>
      <c r="F3622" s="51" t="s">
        <v>623</v>
      </c>
      <c r="G3622" s="4">
        <v>751</v>
      </c>
      <c r="H3622" s="10">
        <v>61.517976031956998</v>
      </c>
      <c r="I3622" s="1">
        <v>21.038615179760001</v>
      </c>
      <c r="J3622" s="1">
        <v>19.041278295605998</v>
      </c>
      <c r="K3622" s="1">
        <v>30.892143808256002</v>
      </c>
      <c r="L3622" s="1">
        <v>4.5272969374169998</v>
      </c>
      <c r="M3622" s="1">
        <v>12.916111850866001</v>
      </c>
      <c r="N3622" s="1">
        <v>3.5952063914779999</v>
      </c>
      <c r="O3622" s="1">
        <v>20.505992010652001</v>
      </c>
      <c r="P3622" s="1">
        <v>0.79893475366199995</v>
      </c>
      <c r="Q3622" s="1">
        <v>78.695073235685996</v>
      </c>
      <c r="R3622" s="8">
        <v>174.83355525965399</v>
      </c>
    </row>
    <row r="3623" spans="4:18" ht="26" x14ac:dyDescent="0.2">
      <c r="D3623" s="59"/>
      <c r="E3623" s="5" t="s">
        <v>147</v>
      </c>
      <c r="F3623" s="51" t="s">
        <v>623</v>
      </c>
      <c r="G3623" s="4">
        <v>587</v>
      </c>
      <c r="H3623" s="10">
        <v>62.521294718909999</v>
      </c>
      <c r="I3623" s="1">
        <v>20.6132879046</v>
      </c>
      <c r="J3623" s="1">
        <v>18.228279386712</v>
      </c>
      <c r="K3623" s="1">
        <v>31.005110732538</v>
      </c>
      <c r="L3623" s="1">
        <v>5.2810902896079996</v>
      </c>
      <c r="M3623" s="1">
        <v>12.095400340715999</v>
      </c>
      <c r="N3623" s="1">
        <v>4.0885860306639996</v>
      </c>
      <c r="O3623" s="1">
        <v>20.954003407155</v>
      </c>
      <c r="P3623" s="1">
        <v>0.68143100511099997</v>
      </c>
      <c r="Q3623" s="1">
        <v>78.364565587734006</v>
      </c>
      <c r="R3623" s="8">
        <v>175.46848381601399</v>
      </c>
    </row>
    <row r="3624" spans="4:18" x14ac:dyDescent="0.2">
      <c r="D3624" s="59"/>
      <c r="E3624" s="5" t="s">
        <v>148</v>
      </c>
      <c r="F3624" s="51" t="s">
        <v>623</v>
      </c>
      <c r="G3624" s="4">
        <v>187</v>
      </c>
      <c r="H3624" s="10">
        <v>61.497326203208999</v>
      </c>
      <c r="I3624" s="1">
        <v>21.390374331551001</v>
      </c>
      <c r="J3624" s="1">
        <v>18.716577540107</v>
      </c>
      <c r="K3624" s="1">
        <v>34.759358288770002</v>
      </c>
      <c r="L3624" s="1">
        <v>6.4171122994649998</v>
      </c>
      <c r="M3624" s="1">
        <v>16.042780748662999</v>
      </c>
      <c r="N3624" s="1">
        <v>1.6042780748659999</v>
      </c>
      <c r="O3624" s="1">
        <v>19.251336898396001</v>
      </c>
      <c r="P3624" s="1">
        <v>0.53475935828900001</v>
      </c>
      <c r="Q3624" s="1">
        <v>80.213903743315996</v>
      </c>
      <c r="R3624" s="8">
        <v>180.213903743316</v>
      </c>
    </row>
    <row r="3625" spans="4:18" ht="26" x14ac:dyDescent="0.2">
      <c r="D3625" s="59"/>
      <c r="E3625" s="5" t="s">
        <v>149</v>
      </c>
      <c r="F3625" s="51" t="s">
        <v>623</v>
      </c>
      <c r="G3625" s="4">
        <v>75</v>
      </c>
      <c r="H3625" s="10">
        <v>68</v>
      </c>
      <c r="I3625" s="1">
        <v>20</v>
      </c>
      <c r="J3625" s="1">
        <v>16</v>
      </c>
      <c r="K3625" s="1">
        <v>29.333333333333002</v>
      </c>
      <c r="L3625" s="1">
        <v>4</v>
      </c>
      <c r="M3625" s="1">
        <v>8</v>
      </c>
      <c r="N3625" s="2" t="s">
        <v>160</v>
      </c>
      <c r="O3625" s="1">
        <v>16</v>
      </c>
      <c r="P3625" s="1">
        <v>1.333333333333</v>
      </c>
      <c r="Q3625" s="1">
        <v>82.666666666666998</v>
      </c>
      <c r="R3625" s="8">
        <v>162.666666666667</v>
      </c>
    </row>
    <row r="3626" spans="4:18" ht="26" x14ac:dyDescent="0.2">
      <c r="D3626" s="59"/>
      <c r="E3626" s="5" t="s">
        <v>150</v>
      </c>
      <c r="F3626" s="51" t="s">
        <v>623</v>
      </c>
      <c r="G3626" s="4">
        <v>66</v>
      </c>
      <c r="H3626" s="10">
        <v>65.151515151515</v>
      </c>
      <c r="I3626" s="1">
        <v>16.666666666666998</v>
      </c>
      <c r="J3626" s="1">
        <v>10.606060606061</v>
      </c>
      <c r="K3626" s="1">
        <v>28.787878787878999</v>
      </c>
      <c r="L3626" s="1">
        <v>12.121212121212</v>
      </c>
      <c r="M3626" s="1">
        <v>12.121212121212</v>
      </c>
      <c r="N3626" s="1">
        <v>3.0303030303030001</v>
      </c>
      <c r="O3626" s="1">
        <v>19.696969696970001</v>
      </c>
      <c r="P3626" s="1">
        <v>1.5151515151520001</v>
      </c>
      <c r="Q3626" s="1">
        <v>78.787878787878995</v>
      </c>
      <c r="R3626" s="8">
        <v>169.69696969697</v>
      </c>
    </row>
    <row r="3627" spans="4:18" ht="26" x14ac:dyDescent="0.2">
      <c r="D3627" s="59"/>
      <c r="E3627" s="5" t="s">
        <v>151</v>
      </c>
      <c r="F3627" s="51" t="s">
        <v>624</v>
      </c>
      <c r="G3627" s="4">
        <v>12</v>
      </c>
      <c r="H3627" s="10">
        <v>41.666666666666998</v>
      </c>
      <c r="I3627" s="1">
        <v>8.333333333333</v>
      </c>
      <c r="J3627" s="1">
        <v>16.666666666666998</v>
      </c>
      <c r="K3627" s="1">
        <v>33.333333333333002</v>
      </c>
      <c r="L3627" s="1">
        <v>8.333333333333</v>
      </c>
      <c r="M3627" s="1">
        <v>8.333333333333</v>
      </c>
      <c r="N3627" s="1">
        <v>8.333333333333</v>
      </c>
      <c r="O3627" s="1">
        <v>33.333333333333002</v>
      </c>
      <c r="P3627" s="2" t="s">
        <v>160</v>
      </c>
      <c r="Q3627" s="1">
        <v>66.666666666666998</v>
      </c>
      <c r="R3627" s="8">
        <v>158.333333333333</v>
      </c>
    </row>
    <row r="3628" spans="4:18" ht="26" x14ac:dyDescent="0.2">
      <c r="D3628" s="59"/>
      <c r="E3628" s="5" t="s">
        <v>152</v>
      </c>
      <c r="F3628" s="51" t="s">
        <v>623</v>
      </c>
      <c r="G3628" s="4">
        <v>443</v>
      </c>
      <c r="H3628" s="10">
        <v>61.399548532731004</v>
      </c>
      <c r="I3628" s="1">
        <v>23.927765237020001</v>
      </c>
      <c r="J3628" s="1">
        <v>24.153498871332001</v>
      </c>
      <c r="K3628" s="1">
        <v>36.568848758465002</v>
      </c>
      <c r="L3628" s="1">
        <v>5.1918735891649996</v>
      </c>
      <c r="M3628" s="1">
        <v>14.221218961625</v>
      </c>
      <c r="N3628" s="1">
        <v>2.9345372460500001</v>
      </c>
      <c r="O3628" s="1">
        <v>19.187358916478999</v>
      </c>
      <c r="P3628" s="1">
        <v>0.45146726862300002</v>
      </c>
      <c r="Q3628" s="1">
        <v>80.361173814897995</v>
      </c>
      <c r="R3628" s="8">
        <v>188.03611738148999</v>
      </c>
    </row>
    <row r="3629" spans="4:18" x14ac:dyDescent="0.2">
      <c r="D3629" s="59"/>
      <c r="E3629" s="5" t="s">
        <v>153</v>
      </c>
      <c r="F3629" s="51" t="s">
        <v>623</v>
      </c>
      <c r="G3629" s="4">
        <v>80</v>
      </c>
      <c r="H3629" s="10">
        <v>66.25</v>
      </c>
      <c r="I3629" s="1">
        <v>32.5</v>
      </c>
      <c r="J3629" s="1">
        <v>30</v>
      </c>
      <c r="K3629" s="1">
        <v>43.75</v>
      </c>
      <c r="L3629" s="1">
        <v>7.5</v>
      </c>
      <c r="M3629" s="1">
        <v>15</v>
      </c>
      <c r="N3629" s="1">
        <v>5</v>
      </c>
      <c r="O3629" s="1">
        <v>13.75</v>
      </c>
      <c r="P3629" s="2" t="s">
        <v>160</v>
      </c>
      <c r="Q3629" s="1">
        <v>86.25</v>
      </c>
      <c r="R3629" s="8">
        <v>213.75</v>
      </c>
    </row>
    <row r="3630" spans="4:18" ht="26" x14ac:dyDescent="0.2">
      <c r="D3630" s="59"/>
      <c r="E3630" s="5" t="s">
        <v>154</v>
      </c>
      <c r="F3630" s="51" t="s">
        <v>623</v>
      </c>
      <c r="G3630" s="4">
        <v>123</v>
      </c>
      <c r="H3630" s="10">
        <v>51.219512195122</v>
      </c>
      <c r="I3630" s="1">
        <v>22.764227642276001</v>
      </c>
      <c r="J3630" s="1">
        <v>6.5040650406499996</v>
      </c>
      <c r="K3630" s="1">
        <v>26.829268292683</v>
      </c>
      <c r="L3630" s="1">
        <v>3.2520325203249998</v>
      </c>
      <c r="M3630" s="1">
        <v>6.5040650406499996</v>
      </c>
      <c r="N3630" s="1">
        <v>2.4390243902440001</v>
      </c>
      <c r="O3630" s="1">
        <v>29.268292682927001</v>
      </c>
      <c r="P3630" s="1">
        <v>1.6260162601629999</v>
      </c>
      <c r="Q3630" s="1">
        <v>69.105691056910999</v>
      </c>
      <c r="R3630" s="8">
        <v>150.40650406504099</v>
      </c>
    </row>
    <row r="3631" spans="4:18" x14ac:dyDescent="0.2">
      <c r="D3631" s="59"/>
      <c r="E3631" s="5" t="s">
        <v>23</v>
      </c>
      <c r="F3631" s="51" t="s">
        <v>624</v>
      </c>
      <c r="G3631" s="4">
        <v>10</v>
      </c>
      <c r="H3631" s="10">
        <v>40</v>
      </c>
      <c r="I3631" s="1">
        <v>10</v>
      </c>
      <c r="J3631" s="2" t="s">
        <v>160</v>
      </c>
      <c r="K3631" s="1">
        <v>20</v>
      </c>
      <c r="L3631" s="2" t="s">
        <v>160</v>
      </c>
      <c r="M3631" s="1">
        <v>10</v>
      </c>
      <c r="N3631" s="1">
        <v>10</v>
      </c>
      <c r="O3631" s="1">
        <v>20</v>
      </c>
      <c r="P3631" s="2" t="s">
        <v>160</v>
      </c>
      <c r="Q3631" s="1">
        <v>80</v>
      </c>
      <c r="R3631" s="8">
        <v>110</v>
      </c>
    </row>
    <row r="3632" spans="4:18" ht="26" x14ac:dyDescent="0.2">
      <c r="D3632" s="59"/>
      <c r="E3632" s="5" t="s">
        <v>155</v>
      </c>
      <c r="F3632" s="51" t="s">
        <v>623</v>
      </c>
      <c r="G3632" s="4">
        <v>910</v>
      </c>
      <c r="H3632" s="10">
        <v>60.659340659340998</v>
      </c>
      <c r="I3632" s="1">
        <v>21.318681318681001</v>
      </c>
      <c r="J3632" s="1">
        <v>19.120879120879</v>
      </c>
      <c r="K3632" s="1">
        <v>30.329670329670002</v>
      </c>
      <c r="L3632" s="1">
        <v>4.8351648351650001</v>
      </c>
      <c r="M3632" s="1">
        <v>12.637362637362999</v>
      </c>
      <c r="N3632" s="1">
        <v>3.8461538461539999</v>
      </c>
      <c r="O3632" s="1">
        <v>21.428571428571001</v>
      </c>
      <c r="P3632" s="1">
        <v>0.76923076923099998</v>
      </c>
      <c r="Q3632" s="1">
        <v>77.802197802197995</v>
      </c>
      <c r="R3632" s="8">
        <v>174.94505494505501</v>
      </c>
    </row>
    <row r="3633" spans="2:22" ht="26" x14ac:dyDescent="0.2">
      <c r="D3633" s="59"/>
      <c r="E3633" s="5" t="s">
        <v>156</v>
      </c>
      <c r="F3633" s="51" t="s">
        <v>623</v>
      </c>
      <c r="G3633" s="4">
        <v>98</v>
      </c>
      <c r="H3633" s="10">
        <v>63.265306122448997</v>
      </c>
      <c r="I3633" s="1">
        <v>39.795918367346999</v>
      </c>
      <c r="J3633" s="1">
        <v>17.346938775510001</v>
      </c>
      <c r="K3633" s="1">
        <v>41.836734693878</v>
      </c>
      <c r="L3633" s="1">
        <v>5.1020408163270003</v>
      </c>
      <c r="M3633" s="1">
        <v>26.530612244897998</v>
      </c>
      <c r="N3633" s="1">
        <v>2.040816326531</v>
      </c>
      <c r="O3633" s="1">
        <v>14.285714285714</v>
      </c>
      <c r="P3633" s="1">
        <v>1.0204081632649999</v>
      </c>
      <c r="Q3633" s="1">
        <v>84.693877551019995</v>
      </c>
      <c r="R3633" s="8">
        <v>211.224489795918</v>
      </c>
    </row>
    <row r="3634" spans="2:22" ht="26" x14ac:dyDescent="0.2">
      <c r="D3634" s="59"/>
      <c r="E3634" s="5" t="s">
        <v>157</v>
      </c>
      <c r="F3634" s="51" t="s">
        <v>623</v>
      </c>
      <c r="G3634" s="4">
        <v>134</v>
      </c>
      <c r="H3634" s="10">
        <v>61.194029850745999</v>
      </c>
      <c r="I3634" s="1">
        <v>28.358208955224001</v>
      </c>
      <c r="J3634" s="1">
        <v>26.865671641791</v>
      </c>
      <c r="K3634" s="1">
        <v>42.537313432836001</v>
      </c>
      <c r="L3634" s="1">
        <v>5.2238805970150004</v>
      </c>
      <c r="M3634" s="1">
        <v>14.179104477612</v>
      </c>
      <c r="N3634" s="1">
        <v>2.238805970149</v>
      </c>
      <c r="O3634" s="1">
        <v>16.417910447760999</v>
      </c>
      <c r="P3634" s="1">
        <v>2.238805970149</v>
      </c>
      <c r="Q3634" s="1">
        <v>81.343283582089995</v>
      </c>
      <c r="R3634" s="8">
        <v>199.25373134328399</v>
      </c>
    </row>
    <row r="3635" spans="2:22" ht="26" x14ac:dyDescent="0.2">
      <c r="D3635" s="59"/>
      <c r="E3635" s="5" t="s">
        <v>158</v>
      </c>
      <c r="F3635" s="51" t="s">
        <v>623</v>
      </c>
      <c r="G3635" s="4">
        <v>812</v>
      </c>
      <c r="H3635" s="10">
        <v>60.960591133005003</v>
      </c>
      <c r="I3635" s="1">
        <v>20.689655172414</v>
      </c>
      <c r="J3635" s="1">
        <v>18.596059113300001</v>
      </c>
      <c r="K3635" s="1">
        <v>30.665024630542</v>
      </c>
      <c r="L3635" s="1">
        <v>4.5566502463049998</v>
      </c>
      <c r="M3635" s="1">
        <v>12.684729064039001</v>
      </c>
      <c r="N3635" s="1">
        <v>3.9408866995070002</v>
      </c>
      <c r="O3635" s="1">
        <v>21.059113300492999</v>
      </c>
      <c r="P3635" s="1">
        <v>0.73891625615800005</v>
      </c>
      <c r="Q3635" s="1">
        <v>78.201970443350007</v>
      </c>
      <c r="R3635" s="8">
        <v>173.89162561576401</v>
      </c>
    </row>
    <row r="3636" spans="2:22" ht="26" x14ac:dyDescent="0.2">
      <c r="D3636" s="60"/>
      <c r="E3636" s="30" t="s">
        <v>159</v>
      </c>
      <c r="F3636" s="52" t="s">
        <v>623</v>
      </c>
      <c r="G3636" s="21">
        <v>136</v>
      </c>
      <c r="H3636" s="36">
        <v>63.970588235294002</v>
      </c>
      <c r="I3636" s="18">
        <v>19.117647058824002</v>
      </c>
      <c r="J3636" s="18">
        <v>14.705882352941</v>
      </c>
      <c r="K3636" s="18">
        <v>29.411764705882</v>
      </c>
      <c r="L3636" s="18">
        <v>7.352941176471</v>
      </c>
      <c r="M3636" s="18">
        <v>9.5588235294120008</v>
      </c>
      <c r="N3636" s="18">
        <v>1.4705882352940001</v>
      </c>
      <c r="O3636" s="18">
        <v>18.382352941175998</v>
      </c>
      <c r="P3636" s="18">
        <v>1.4705882352940001</v>
      </c>
      <c r="Q3636" s="18">
        <v>80.147058823528994</v>
      </c>
      <c r="R3636" s="35">
        <v>165.441176470588</v>
      </c>
    </row>
    <row r="3637" spans="2:22" x14ac:dyDescent="0.2">
      <c r="D3637" s="45" t="s">
        <v>625</v>
      </c>
    </row>
    <row r="3638" spans="2:22" x14ac:dyDescent="0.2">
      <c r="B3638" s="24" t="str">
        <f xml:space="preserve"> HYPERLINK("#'目次'!B30", "[24]")</f>
        <v>[24]</v>
      </c>
      <c r="C3638" s="61" t="s">
        <v>360</v>
      </c>
      <c r="D3638" s="62"/>
      <c r="E3638" s="62"/>
      <c r="F3638" s="62"/>
      <c r="G3638" s="62"/>
      <c r="H3638" s="62"/>
      <c r="I3638" s="62"/>
      <c r="J3638" s="62"/>
      <c r="K3638" s="62"/>
      <c r="L3638" s="62"/>
      <c r="M3638" s="62"/>
      <c r="N3638" s="62"/>
      <c r="O3638" s="62"/>
      <c r="P3638" s="62"/>
      <c r="Q3638" s="62"/>
      <c r="R3638" s="62"/>
      <c r="S3638" s="62"/>
      <c r="T3638" s="62"/>
      <c r="U3638" s="62"/>
      <c r="V3638" s="62"/>
    </row>
    <row r="3641" spans="2:22" x14ac:dyDescent="0.2">
      <c r="C3641" s="61" t="s">
        <v>13</v>
      </c>
      <c r="D3641" s="62"/>
      <c r="E3641" s="62"/>
      <c r="F3641" s="62"/>
      <c r="G3641" s="62"/>
      <c r="H3641" s="62"/>
      <c r="I3641" s="62"/>
      <c r="J3641" s="62"/>
      <c r="K3641" s="62"/>
      <c r="L3641" s="62"/>
      <c r="M3641" s="62"/>
      <c r="N3641" s="62"/>
      <c r="O3641" s="62"/>
      <c r="P3641" s="62"/>
      <c r="Q3641" s="62"/>
      <c r="R3641" s="62"/>
      <c r="S3641" s="62"/>
      <c r="T3641" s="62"/>
      <c r="U3641" s="62"/>
      <c r="V3641" s="62"/>
    </row>
    <row r="3642" spans="2:22" ht="117" x14ac:dyDescent="0.2">
      <c r="D3642" s="63"/>
      <c r="E3642" s="64"/>
      <c r="F3642" s="64"/>
      <c r="G3642" s="27" t="s">
        <v>14</v>
      </c>
      <c r="H3642" s="26" t="s">
        <v>361</v>
      </c>
      <c r="I3642" s="11" t="s">
        <v>362</v>
      </c>
      <c r="J3642" s="11" t="s">
        <v>363</v>
      </c>
      <c r="K3642" s="11" t="s">
        <v>364</v>
      </c>
      <c r="L3642" s="11" t="s">
        <v>365</v>
      </c>
      <c r="M3642" s="11" t="s">
        <v>128</v>
      </c>
      <c r="N3642" s="11" t="s">
        <v>23</v>
      </c>
      <c r="O3642" s="11" t="s">
        <v>366</v>
      </c>
      <c r="P3642" s="11" t="s">
        <v>367</v>
      </c>
      <c r="Q3642" s="11" t="s">
        <v>342</v>
      </c>
      <c r="R3642" s="20" t="s">
        <v>176</v>
      </c>
    </row>
    <row r="3643" spans="2:22" x14ac:dyDescent="0.2">
      <c r="D3643" s="65"/>
      <c r="E3643" s="66"/>
      <c r="F3643" s="66"/>
      <c r="G3643" s="22"/>
      <c r="H3643" s="31"/>
      <c r="I3643" s="33" t="s">
        <v>343</v>
      </c>
      <c r="J3643" s="33" t="s">
        <v>344</v>
      </c>
      <c r="K3643" s="33" t="s">
        <v>345</v>
      </c>
      <c r="L3643" s="33" t="s">
        <v>346</v>
      </c>
      <c r="M3643" s="12"/>
      <c r="N3643" s="12"/>
      <c r="O3643" s="12"/>
      <c r="P3643" s="12"/>
      <c r="Q3643" s="12"/>
      <c r="R3643" s="29"/>
    </row>
    <row r="3644" spans="2:22" x14ac:dyDescent="0.2">
      <c r="D3644" s="23"/>
      <c r="E3644" s="28" t="s">
        <v>14</v>
      </c>
      <c r="F3644" s="49" t="s">
        <v>623</v>
      </c>
      <c r="G3644" s="25">
        <v>1043</v>
      </c>
      <c r="H3644" s="16">
        <v>13.13518696069</v>
      </c>
      <c r="I3644" s="16">
        <v>33.652924256951003</v>
      </c>
      <c r="J3644" s="16">
        <v>30.680728667305999</v>
      </c>
      <c r="K3644" s="16">
        <v>12.943432406519999</v>
      </c>
      <c r="L3644" s="16">
        <v>5.8485139022050001</v>
      </c>
      <c r="M3644" s="16">
        <v>2.5886864813039998</v>
      </c>
      <c r="N3644" s="16">
        <v>1.150527325024</v>
      </c>
      <c r="O3644" s="16">
        <v>64.333652924256995</v>
      </c>
      <c r="P3644" s="16">
        <v>18.791946308724999</v>
      </c>
      <c r="Q3644" s="16">
        <v>3.1084198385240001</v>
      </c>
      <c r="R3644" s="34">
        <v>0.91169495170500003</v>
      </c>
    </row>
    <row r="3645" spans="2:22" x14ac:dyDescent="0.2">
      <c r="D3645" s="58" t="s">
        <v>18</v>
      </c>
      <c r="E3645" s="7" t="s">
        <v>19</v>
      </c>
      <c r="F3645" s="50" t="s">
        <v>623</v>
      </c>
      <c r="G3645" s="6">
        <v>342</v>
      </c>
      <c r="H3645" s="14">
        <v>12.573099415205</v>
      </c>
      <c r="I3645" s="3">
        <v>41.228070175439001</v>
      </c>
      <c r="J3645" s="3">
        <v>31.286549707601999</v>
      </c>
      <c r="K3645" s="3">
        <v>7.6023391812870003</v>
      </c>
      <c r="L3645" s="3">
        <v>3.508771929825</v>
      </c>
      <c r="M3645" s="3">
        <v>3.2163742690060002</v>
      </c>
      <c r="N3645" s="3">
        <v>0.58479532163699999</v>
      </c>
      <c r="O3645" s="3">
        <v>72.514619883040993</v>
      </c>
      <c r="P3645" s="3">
        <v>11.111111111111001</v>
      </c>
      <c r="Q3645" s="3">
        <v>3.318181818182</v>
      </c>
      <c r="R3645" s="13">
        <v>0.80795486791100002</v>
      </c>
    </row>
    <row r="3646" spans="2:22" ht="26" x14ac:dyDescent="0.2">
      <c r="D3646" s="59"/>
      <c r="E3646" s="5" t="s">
        <v>20</v>
      </c>
      <c r="F3646" s="51" t="s">
        <v>623</v>
      </c>
      <c r="G3646" s="4">
        <v>620</v>
      </c>
      <c r="H3646" s="10">
        <v>13.225806451613</v>
      </c>
      <c r="I3646" s="1">
        <v>31.290322580645</v>
      </c>
      <c r="J3646" s="1">
        <v>31.129032258064999</v>
      </c>
      <c r="K3646" s="1">
        <v>14.838709677419001</v>
      </c>
      <c r="L3646" s="1">
        <v>5.9677419354839998</v>
      </c>
      <c r="M3646" s="1">
        <v>2.0967741935480002</v>
      </c>
      <c r="N3646" s="1">
        <v>1.4516129032259999</v>
      </c>
      <c r="O3646" s="1">
        <v>62.419354838709999</v>
      </c>
      <c r="P3646" s="1">
        <v>20.806451612903</v>
      </c>
      <c r="Q3646" s="1">
        <v>3.054263565891</v>
      </c>
      <c r="R3646" s="8">
        <v>0.91638866998400004</v>
      </c>
    </row>
    <row r="3647" spans="2:22" ht="26" x14ac:dyDescent="0.2">
      <c r="D3647" s="59"/>
      <c r="E3647" s="5" t="s">
        <v>21</v>
      </c>
      <c r="F3647" s="51" t="s">
        <v>623</v>
      </c>
      <c r="G3647" s="4">
        <v>76</v>
      </c>
      <c r="H3647" s="10">
        <v>14.473684210526001</v>
      </c>
      <c r="I3647" s="1">
        <v>21.052631578947</v>
      </c>
      <c r="J3647" s="1">
        <v>23.684210526316001</v>
      </c>
      <c r="K3647" s="1">
        <v>21.052631578947</v>
      </c>
      <c r="L3647" s="1">
        <v>15.789473684211</v>
      </c>
      <c r="M3647" s="1">
        <v>2.6315789473679998</v>
      </c>
      <c r="N3647" s="1">
        <v>1.3157894736839999</v>
      </c>
      <c r="O3647" s="1">
        <v>44.736842105263001</v>
      </c>
      <c r="P3647" s="1">
        <v>36.842105263157997</v>
      </c>
      <c r="Q3647" s="1">
        <v>2.6129032258059999</v>
      </c>
      <c r="R3647" s="8">
        <v>1.0766499150890001</v>
      </c>
    </row>
    <row r="3648" spans="2:22" x14ac:dyDescent="0.2">
      <c r="D3648" s="59"/>
      <c r="E3648" s="5" t="s">
        <v>22</v>
      </c>
      <c r="F3648" s="51" t="s">
        <v>624</v>
      </c>
      <c r="G3648" s="4">
        <v>2</v>
      </c>
      <c r="H3648" s="17" t="s">
        <v>160</v>
      </c>
      <c r="I3648" s="2" t="s">
        <v>160</v>
      </c>
      <c r="J3648" s="1">
        <v>50</v>
      </c>
      <c r="K3648" s="1">
        <v>50</v>
      </c>
      <c r="L3648" s="2" t="s">
        <v>160</v>
      </c>
      <c r="M3648" s="2" t="s">
        <v>160</v>
      </c>
      <c r="N3648" s="2" t="s">
        <v>160</v>
      </c>
      <c r="O3648" s="1">
        <v>50</v>
      </c>
      <c r="P3648" s="1">
        <v>50</v>
      </c>
      <c r="Q3648" s="1">
        <v>2.5</v>
      </c>
      <c r="R3648" s="8">
        <v>0.70710678118699999</v>
      </c>
    </row>
    <row r="3649" spans="4:18" x14ac:dyDescent="0.2">
      <c r="D3649" s="59"/>
      <c r="E3649" s="5" t="s">
        <v>23</v>
      </c>
      <c r="F3649" s="51" t="s">
        <v>624</v>
      </c>
      <c r="G3649" s="4">
        <v>3</v>
      </c>
      <c r="H3649" s="10">
        <v>33.333333333333002</v>
      </c>
      <c r="I3649" s="2" t="s">
        <v>160</v>
      </c>
      <c r="J3649" s="1">
        <v>33.333333333333002</v>
      </c>
      <c r="K3649" s="2" t="s">
        <v>160</v>
      </c>
      <c r="L3649" s="2" t="s">
        <v>160</v>
      </c>
      <c r="M3649" s="1">
        <v>33.333333333333002</v>
      </c>
      <c r="N3649" s="2" t="s">
        <v>160</v>
      </c>
      <c r="O3649" s="1">
        <v>33.333333333333002</v>
      </c>
      <c r="P3649" s="2" t="s">
        <v>160</v>
      </c>
      <c r="Q3649" s="1">
        <v>3</v>
      </c>
      <c r="R3649" s="8">
        <v>0</v>
      </c>
    </row>
    <row r="3650" spans="4:18" x14ac:dyDescent="0.2">
      <c r="D3650" s="58" t="s">
        <v>24</v>
      </c>
      <c r="E3650" s="7" t="s">
        <v>25</v>
      </c>
      <c r="F3650" s="50" t="s">
        <v>623</v>
      </c>
      <c r="G3650" s="6">
        <v>765</v>
      </c>
      <c r="H3650" s="14">
        <v>14.117647058824</v>
      </c>
      <c r="I3650" s="3">
        <v>33.986928104575</v>
      </c>
      <c r="J3650" s="3">
        <v>29.673202614379001</v>
      </c>
      <c r="K3650" s="3">
        <v>12.941176470587999</v>
      </c>
      <c r="L3650" s="3">
        <v>6.013071895425</v>
      </c>
      <c r="M3650" s="3">
        <v>2.352941176471</v>
      </c>
      <c r="N3650" s="3">
        <v>0.91503267973900004</v>
      </c>
      <c r="O3650" s="3">
        <v>63.660130718954001</v>
      </c>
      <c r="P3650" s="3">
        <v>18.954248366013001</v>
      </c>
      <c r="Q3650" s="3">
        <v>3.1091772151899999</v>
      </c>
      <c r="R3650" s="13">
        <v>0.92119502431599998</v>
      </c>
    </row>
    <row r="3651" spans="4:18" x14ac:dyDescent="0.2">
      <c r="D3651" s="59"/>
      <c r="E3651" s="5" t="s">
        <v>26</v>
      </c>
      <c r="F3651" s="51" t="s">
        <v>623</v>
      </c>
      <c r="G3651" s="4">
        <v>796</v>
      </c>
      <c r="H3651" s="10">
        <v>13.190954773869001</v>
      </c>
      <c r="I3651" s="1">
        <v>34.547738693466997</v>
      </c>
      <c r="J3651" s="1">
        <v>30.402010050251</v>
      </c>
      <c r="K3651" s="1">
        <v>12.437185929648001</v>
      </c>
      <c r="L3651" s="1">
        <v>5.6532663316580001</v>
      </c>
      <c r="M3651" s="1">
        <v>2.5125628140699998</v>
      </c>
      <c r="N3651" s="1">
        <v>1.2562814070349999</v>
      </c>
      <c r="O3651" s="1">
        <v>64.949748743718999</v>
      </c>
      <c r="P3651" s="1">
        <v>18.090452261307</v>
      </c>
      <c r="Q3651" s="1">
        <v>3.1301059001509999</v>
      </c>
      <c r="R3651" s="8">
        <v>0.90688518917399996</v>
      </c>
    </row>
    <row r="3652" spans="4:18" ht="26" x14ac:dyDescent="0.2">
      <c r="D3652" s="59"/>
      <c r="E3652" s="5" t="s">
        <v>27</v>
      </c>
      <c r="F3652" s="51" t="s">
        <v>623</v>
      </c>
      <c r="G3652" s="4">
        <v>683</v>
      </c>
      <c r="H3652" s="10">
        <v>13.762811127379001</v>
      </c>
      <c r="I3652" s="1">
        <v>36.310395314788003</v>
      </c>
      <c r="J3652" s="1">
        <v>30.307467057101</v>
      </c>
      <c r="K3652" s="1">
        <v>11.420204978038001</v>
      </c>
      <c r="L3652" s="1">
        <v>4.5387994143480004</v>
      </c>
      <c r="M3652" s="1">
        <v>2.781844802343</v>
      </c>
      <c r="N3652" s="1">
        <v>0.878477306003</v>
      </c>
      <c r="O3652" s="1">
        <v>66.617862371889004</v>
      </c>
      <c r="P3652" s="1">
        <v>15.959004392387</v>
      </c>
      <c r="Q3652" s="1">
        <v>3.1914893617020001</v>
      </c>
      <c r="R3652" s="8">
        <v>0.87324464773999999</v>
      </c>
    </row>
    <row r="3653" spans="4:18" x14ac:dyDescent="0.2">
      <c r="D3653" s="59"/>
      <c r="E3653" s="5" t="s">
        <v>28</v>
      </c>
      <c r="F3653" s="51" t="s">
        <v>623</v>
      </c>
      <c r="G3653" s="4">
        <v>438</v>
      </c>
      <c r="H3653" s="10">
        <v>11.643835616438</v>
      </c>
      <c r="I3653" s="1">
        <v>38.812785388127999</v>
      </c>
      <c r="J3653" s="1">
        <v>28.538812785388</v>
      </c>
      <c r="K3653" s="1">
        <v>13.013698630137</v>
      </c>
      <c r="L3653" s="1">
        <v>5.0228310502279996</v>
      </c>
      <c r="M3653" s="1">
        <v>2.5114155251139998</v>
      </c>
      <c r="N3653" s="1">
        <v>0.45662100456600002</v>
      </c>
      <c r="O3653" s="1">
        <v>67.351598173515995</v>
      </c>
      <c r="P3653" s="1">
        <v>18.036529680365</v>
      </c>
      <c r="Q3653" s="1">
        <v>3.1844919786100001</v>
      </c>
      <c r="R3653" s="8">
        <v>0.90020857499100004</v>
      </c>
    </row>
    <row r="3654" spans="4:18" ht="26" x14ac:dyDescent="0.2">
      <c r="D3654" s="59"/>
      <c r="E3654" s="5" t="s">
        <v>29</v>
      </c>
      <c r="F3654" s="51" t="s">
        <v>623</v>
      </c>
      <c r="G3654" s="4">
        <v>680</v>
      </c>
      <c r="H3654" s="10">
        <v>14.558823529412001</v>
      </c>
      <c r="I3654" s="1">
        <v>35.588235294118</v>
      </c>
      <c r="J3654" s="1">
        <v>29.411764705882</v>
      </c>
      <c r="K3654" s="1">
        <v>11.764705882353001</v>
      </c>
      <c r="L3654" s="1">
        <v>5.147058823529</v>
      </c>
      <c r="M3654" s="1">
        <v>2.2058823529409999</v>
      </c>
      <c r="N3654" s="1">
        <v>1.3235294117650001</v>
      </c>
      <c r="O3654" s="1">
        <v>65</v>
      </c>
      <c r="P3654" s="1">
        <v>16.911764705882</v>
      </c>
      <c r="Q3654" s="1">
        <v>3.1651705565529999</v>
      </c>
      <c r="R3654" s="8">
        <v>0.89644011062499995</v>
      </c>
    </row>
    <row r="3655" spans="4:18" x14ac:dyDescent="0.2">
      <c r="D3655" s="59"/>
      <c r="E3655" s="5" t="s">
        <v>30</v>
      </c>
      <c r="F3655" s="51" t="s">
        <v>623</v>
      </c>
      <c r="G3655" s="4">
        <v>242</v>
      </c>
      <c r="H3655" s="10">
        <v>11.570247933884</v>
      </c>
      <c r="I3655" s="1">
        <v>38.016528925620001</v>
      </c>
      <c r="J3655" s="1">
        <v>30.165289256198001</v>
      </c>
      <c r="K3655" s="1">
        <v>12.809917355372001</v>
      </c>
      <c r="L3655" s="1">
        <v>4.1322314049589997</v>
      </c>
      <c r="M3655" s="1">
        <v>2.8925619834709999</v>
      </c>
      <c r="N3655" s="1">
        <v>0.41322314049600001</v>
      </c>
      <c r="O3655" s="1">
        <v>68.181818181818002</v>
      </c>
      <c r="P3655" s="1">
        <v>16.942148760331001</v>
      </c>
      <c r="Q3655" s="1">
        <v>3.199029126214</v>
      </c>
      <c r="R3655" s="8">
        <v>0.86908925086900002</v>
      </c>
    </row>
    <row r="3656" spans="4:18" x14ac:dyDescent="0.2">
      <c r="D3656" s="59"/>
      <c r="E3656" s="5" t="s">
        <v>31</v>
      </c>
      <c r="F3656" s="51" t="s">
        <v>623</v>
      </c>
      <c r="G3656" s="4">
        <v>609</v>
      </c>
      <c r="H3656" s="10">
        <v>10.837438423645001</v>
      </c>
      <c r="I3656" s="1">
        <v>37.110016420360999</v>
      </c>
      <c r="J3656" s="1">
        <v>32.840722495895001</v>
      </c>
      <c r="K3656" s="1">
        <v>11.822660098522</v>
      </c>
      <c r="L3656" s="1">
        <v>4.269293924466</v>
      </c>
      <c r="M3656" s="1">
        <v>2.134646962233</v>
      </c>
      <c r="N3656" s="1">
        <v>0.98522167487699996</v>
      </c>
      <c r="O3656" s="1">
        <v>69.950738916256</v>
      </c>
      <c r="P3656" s="1">
        <v>16.091954022989</v>
      </c>
      <c r="Q3656" s="1">
        <v>3.1946564885500002</v>
      </c>
      <c r="R3656" s="8">
        <v>0.85479754870299995</v>
      </c>
    </row>
    <row r="3657" spans="4:18" x14ac:dyDescent="0.2">
      <c r="D3657" s="59"/>
      <c r="E3657" s="5" t="s">
        <v>32</v>
      </c>
      <c r="F3657" s="51" t="s">
        <v>623</v>
      </c>
      <c r="G3657" s="4">
        <v>343</v>
      </c>
      <c r="H3657" s="10">
        <v>12.536443148688001</v>
      </c>
      <c r="I3657" s="1">
        <v>41.690962099125002</v>
      </c>
      <c r="J3657" s="1">
        <v>28.571428571428999</v>
      </c>
      <c r="K3657" s="1">
        <v>9.9125364431489995</v>
      </c>
      <c r="L3657" s="1">
        <v>4.0816326530609999</v>
      </c>
      <c r="M3657" s="1">
        <v>1.7492711370259999</v>
      </c>
      <c r="N3657" s="1">
        <v>1.4577259475219999</v>
      </c>
      <c r="O3657" s="1">
        <v>70.262390670553998</v>
      </c>
      <c r="P3657" s="1">
        <v>13.994169096209999</v>
      </c>
      <c r="Q3657" s="1">
        <v>3.2802768166090002</v>
      </c>
      <c r="R3657" s="8">
        <v>0.85451736267099998</v>
      </c>
    </row>
    <row r="3658" spans="4:18" x14ac:dyDescent="0.2">
      <c r="D3658" s="59"/>
      <c r="E3658" s="5" t="s">
        <v>33</v>
      </c>
      <c r="F3658" s="51" t="s">
        <v>623</v>
      </c>
      <c r="G3658" s="4">
        <v>754</v>
      </c>
      <c r="H3658" s="10">
        <v>12.599469496020999</v>
      </c>
      <c r="I3658" s="1">
        <v>36.472148541114002</v>
      </c>
      <c r="J3658" s="1">
        <v>29.708222811671</v>
      </c>
      <c r="K3658" s="1">
        <v>12.334217506630999</v>
      </c>
      <c r="L3658" s="1">
        <v>5.4376657824930001</v>
      </c>
      <c r="M3658" s="1">
        <v>2.1220159151189999</v>
      </c>
      <c r="N3658" s="1">
        <v>1.32625994695</v>
      </c>
      <c r="O3658" s="1">
        <v>66.180371352785002</v>
      </c>
      <c r="P3658" s="1">
        <v>17.771883289125</v>
      </c>
      <c r="Q3658" s="1">
        <v>3.1579778830960001</v>
      </c>
      <c r="R3658" s="8">
        <v>0.90375641154499997</v>
      </c>
    </row>
    <row r="3659" spans="4:18" x14ac:dyDescent="0.2">
      <c r="D3659" s="59"/>
      <c r="E3659" s="5" t="s">
        <v>34</v>
      </c>
      <c r="F3659" s="51" t="s">
        <v>623</v>
      </c>
      <c r="G3659" s="4">
        <v>525</v>
      </c>
      <c r="H3659" s="10">
        <v>11.809523809524</v>
      </c>
      <c r="I3659" s="1">
        <v>37.523809523810002</v>
      </c>
      <c r="J3659" s="1">
        <v>30.285714285714</v>
      </c>
      <c r="K3659" s="1">
        <v>11.809523809524</v>
      </c>
      <c r="L3659" s="1">
        <v>4.7619047619049999</v>
      </c>
      <c r="M3659" s="1">
        <v>2.285714285714</v>
      </c>
      <c r="N3659" s="1">
        <v>1.52380952381</v>
      </c>
      <c r="O3659" s="1">
        <v>67.809523809523995</v>
      </c>
      <c r="P3659" s="1">
        <v>16.571428571428999</v>
      </c>
      <c r="Q3659" s="1">
        <v>3.1918735891650001</v>
      </c>
      <c r="R3659" s="8">
        <v>0.88052167913299995</v>
      </c>
    </row>
    <row r="3660" spans="4:18" x14ac:dyDescent="0.2">
      <c r="D3660" s="59"/>
      <c r="E3660" s="5" t="s">
        <v>35</v>
      </c>
      <c r="F3660" s="51" t="s">
        <v>623</v>
      </c>
      <c r="G3660" s="4">
        <v>142</v>
      </c>
      <c r="H3660" s="10">
        <v>10.56338028169</v>
      </c>
      <c r="I3660" s="1">
        <v>41.549295774648002</v>
      </c>
      <c r="J3660" s="1">
        <v>25.352112676055999</v>
      </c>
      <c r="K3660" s="1">
        <v>16.901408450704</v>
      </c>
      <c r="L3660" s="1">
        <v>4.2253521126760001</v>
      </c>
      <c r="M3660" s="1">
        <v>0.70422535211299997</v>
      </c>
      <c r="N3660" s="1">
        <v>0.70422535211299997</v>
      </c>
      <c r="O3660" s="1">
        <v>66.901408450703997</v>
      </c>
      <c r="P3660" s="1">
        <v>21.12676056338</v>
      </c>
      <c r="Q3660" s="1">
        <v>3.1840000000000002</v>
      </c>
      <c r="R3660" s="8">
        <v>0.91037036064900001</v>
      </c>
    </row>
    <row r="3661" spans="4:18" x14ac:dyDescent="0.2">
      <c r="D3661" s="59"/>
      <c r="E3661" s="5" t="s">
        <v>36</v>
      </c>
      <c r="F3661" s="51" t="s">
        <v>624</v>
      </c>
      <c r="G3661" s="4">
        <v>18</v>
      </c>
      <c r="H3661" s="10">
        <v>5.5555555555560003</v>
      </c>
      <c r="I3661" s="1">
        <v>22.222222222222001</v>
      </c>
      <c r="J3661" s="1">
        <v>33.333333333333002</v>
      </c>
      <c r="K3661" s="1">
        <v>11.111111111111001</v>
      </c>
      <c r="L3661" s="1">
        <v>16.666666666666998</v>
      </c>
      <c r="M3661" s="1">
        <v>5.5555555555560003</v>
      </c>
      <c r="N3661" s="1">
        <v>5.5555555555560003</v>
      </c>
      <c r="O3661" s="1">
        <v>55.555555555555998</v>
      </c>
      <c r="P3661" s="1">
        <v>27.777777777777999</v>
      </c>
      <c r="Q3661" s="1">
        <v>2.7333333333329999</v>
      </c>
      <c r="R3661" s="8">
        <v>1.0997835284840001</v>
      </c>
    </row>
    <row r="3662" spans="4:18" x14ac:dyDescent="0.2">
      <c r="D3662" s="59"/>
      <c r="E3662" s="5" t="s">
        <v>37</v>
      </c>
      <c r="F3662" s="51" t="s">
        <v>624</v>
      </c>
      <c r="G3662" s="4">
        <v>39</v>
      </c>
      <c r="H3662" s="10">
        <v>15.384615384615</v>
      </c>
      <c r="I3662" s="1">
        <v>30.769230769231001</v>
      </c>
      <c r="J3662" s="1">
        <v>33.333333333333002</v>
      </c>
      <c r="K3662" s="1">
        <v>12.820512820513001</v>
      </c>
      <c r="L3662" s="1">
        <v>7.6923076923079998</v>
      </c>
      <c r="M3662" s="2" t="s">
        <v>160</v>
      </c>
      <c r="N3662" s="2" t="s">
        <v>160</v>
      </c>
      <c r="O3662" s="1">
        <v>64.102564102564003</v>
      </c>
      <c r="P3662" s="1">
        <v>20.512820512821001</v>
      </c>
      <c r="Q3662" s="1">
        <v>3.0303030303030001</v>
      </c>
      <c r="R3662" s="8">
        <v>0.95147413538299996</v>
      </c>
    </row>
    <row r="3663" spans="4:18" x14ac:dyDescent="0.2">
      <c r="D3663" s="59"/>
      <c r="E3663" s="5" t="s">
        <v>23</v>
      </c>
      <c r="F3663" s="51" t="s">
        <v>624</v>
      </c>
      <c r="G3663" s="4">
        <v>4</v>
      </c>
      <c r="H3663" s="10">
        <v>25</v>
      </c>
      <c r="I3663" s="1">
        <v>50</v>
      </c>
      <c r="J3663" s="1">
        <v>25</v>
      </c>
      <c r="K3663" s="2" t="s">
        <v>160</v>
      </c>
      <c r="L3663" s="2" t="s">
        <v>160</v>
      </c>
      <c r="M3663" s="2" t="s">
        <v>160</v>
      </c>
      <c r="N3663" s="2" t="s">
        <v>160</v>
      </c>
      <c r="O3663" s="1">
        <v>75</v>
      </c>
      <c r="P3663" s="2" t="s">
        <v>160</v>
      </c>
      <c r="Q3663" s="1">
        <v>3.666666666667</v>
      </c>
      <c r="R3663" s="8">
        <v>0.57735026918999999</v>
      </c>
    </row>
    <row r="3664" spans="4:18" ht="26" x14ac:dyDescent="0.2">
      <c r="D3664" s="59"/>
      <c r="E3664" s="5" t="s">
        <v>38</v>
      </c>
      <c r="F3664" s="51" t="s">
        <v>623</v>
      </c>
      <c r="G3664" s="4">
        <v>1000</v>
      </c>
      <c r="H3664" s="10">
        <v>13</v>
      </c>
      <c r="I3664" s="1">
        <v>33.700000000000003</v>
      </c>
      <c r="J3664" s="1">
        <v>30.6</v>
      </c>
      <c r="K3664" s="1">
        <v>13</v>
      </c>
      <c r="L3664" s="1">
        <v>5.8</v>
      </c>
      <c r="M3664" s="1">
        <v>2.7</v>
      </c>
      <c r="N3664" s="1">
        <v>1.2</v>
      </c>
      <c r="O3664" s="1">
        <v>64.3</v>
      </c>
      <c r="P3664" s="1">
        <v>18.8</v>
      </c>
      <c r="Q3664" s="1">
        <v>3.1095066185319999</v>
      </c>
      <c r="R3664" s="8">
        <v>0.91113255202800003</v>
      </c>
    </row>
    <row r="3665" spans="4:18" ht="26" x14ac:dyDescent="0.2">
      <c r="D3665" s="58" t="s">
        <v>39</v>
      </c>
      <c r="E3665" s="7" t="s">
        <v>40</v>
      </c>
      <c r="F3665" s="50" t="s">
        <v>624</v>
      </c>
      <c r="G3665" s="6">
        <v>4</v>
      </c>
      <c r="H3665" s="32" t="s">
        <v>160</v>
      </c>
      <c r="I3665" s="3">
        <v>25</v>
      </c>
      <c r="J3665" s="3">
        <v>50</v>
      </c>
      <c r="K3665" s="9" t="s">
        <v>160</v>
      </c>
      <c r="L3665" s="3">
        <v>25</v>
      </c>
      <c r="M3665" s="9" t="s">
        <v>160</v>
      </c>
      <c r="N3665" s="9" t="s">
        <v>160</v>
      </c>
      <c r="O3665" s="3">
        <v>75</v>
      </c>
      <c r="P3665" s="3">
        <v>25</v>
      </c>
      <c r="Q3665" s="3">
        <v>2.75</v>
      </c>
      <c r="R3665" s="13">
        <v>1.2583057392120001</v>
      </c>
    </row>
    <row r="3666" spans="4:18" ht="26" x14ac:dyDescent="0.2">
      <c r="D3666" s="59"/>
      <c r="E3666" s="5" t="s">
        <v>41</v>
      </c>
      <c r="F3666" s="51" t="s">
        <v>624</v>
      </c>
      <c r="G3666" s="4">
        <v>45</v>
      </c>
      <c r="H3666" s="10">
        <v>2.2222222222219998</v>
      </c>
      <c r="I3666" s="1">
        <v>8.8888888888889994</v>
      </c>
      <c r="J3666" s="1">
        <v>17.777777777777999</v>
      </c>
      <c r="K3666" s="1">
        <v>28.888888888888999</v>
      </c>
      <c r="L3666" s="1">
        <v>40</v>
      </c>
      <c r="M3666" s="2" t="s">
        <v>160</v>
      </c>
      <c r="N3666" s="1">
        <v>2.2222222222219998</v>
      </c>
      <c r="O3666" s="1">
        <v>26.666666666666998</v>
      </c>
      <c r="P3666" s="1">
        <v>68.888888888888999</v>
      </c>
      <c r="Q3666" s="1">
        <v>1.9534883720930001</v>
      </c>
      <c r="R3666" s="8">
        <v>0.99889196641900002</v>
      </c>
    </row>
    <row r="3667" spans="4:18" ht="26" x14ac:dyDescent="0.2">
      <c r="D3667" s="59"/>
      <c r="E3667" s="5" t="s">
        <v>42</v>
      </c>
      <c r="F3667" s="51" t="s">
        <v>623</v>
      </c>
      <c r="G3667" s="4">
        <v>275</v>
      </c>
      <c r="H3667" s="10">
        <v>14.545454545455</v>
      </c>
      <c r="I3667" s="1">
        <v>17.818181818182001</v>
      </c>
      <c r="J3667" s="1">
        <v>30.181818181817999</v>
      </c>
      <c r="K3667" s="1">
        <v>22.181818181817999</v>
      </c>
      <c r="L3667" s="1">
        <v>9.4545454545450003</v>
      </c>
      <c r="M3667" s="1">
        <v>4.363636363636</v>
      </c>
      <c r="N3667" s="1">
        <v>1.4545454545450001</v>
      </c>
      <c r="O3667" s="1">
        <v>48</v>
      </c>
      <c r="P3667" s="1">
        <v>31.636363636363999</v>
      </c>
      <c r="Q3667" s="1">
        <v>2.707762557078</v>
      </c>
      <c r="R3667" s="8">
        <v>0.94649717246800003</v>
      </c>
    </row>
    <row r="3668" spans="4:18" ht="26" x14ac:dyDescent="0.2">
      <c r="D3668" s="59"/>
      <c r="E3668" s="5" t="s">
        <v>43</v>
      </c>
      <c r="F3668" s="51" t="s">
        <v>623</v>
      </c>
      <c r="G3668" s="4">
        <v>245</v>
      </c>
      <c r="H3668" s="10">
        <v>15.510204081633001</v>
      </c>
      <c r="I3668" s="1">
        <v>29.795918367346999</v>
      </c>
      <c r="J3668" s="1">
        <v>37.142857142856997</v>
      </c>
      <c r="K3668" s="1">
        <v>13.061224489796</v>
      </c>
      <c r="L3668" s="1">
        <v>1.632653061224</v>
      </c>
      <c r="M3668" s="1">
        <v>2.8571428571430002</v>
      </c>
      <c r="N3668" s="2" t="s">
        <v>160</v>
      </c>
      <c r="O3668" s="1">
        <v>66.938775510203996</v>
      </c>
      <c r="P3668" s="1">
        <v>14.69387755102</v>
      </c>
      <c r="Q3668" s="1">
        <v>3.165</v>
      </c>
      <c r="R3668" s="8">
        <v>0.76202256656900003</v>
      </c>
    </row>
    <row r="3669" spans="4:18" ht="26" x14ac:dyDescent="0.2">
      <c r="D3669" s="59"/>
      <c r="E3669" s="5" t="s">
        <v>44</v>
      </c>
      <c r="F3669" s="51" t="s">
        <v>623</v>
      </c>
      <c r="G3669" s="4">
        <v>167</v>
      </c>
      <c r="H3669" s="10">
        <v>14.37125748503</v>
      </c>
      <c r="I3669" s="1">
        <v>44.910179640719001</v>
      </c>
      <c r="J3669" s="1">
        <v>29.940119760479</v>
      </c>
      <c r="K3669" s="1">
        <v>6.5868263473050002</v>
      </c>
      <c r="L3669" s="1">
        <v>1.796407185629</v>
      </c>
      <c r="M3669" s="1">
        <v>1.1976047904189999</v>
      </c>
      <c r="N3669" s="1">
        <v>1.1976047904189999</v>
      </c>
      <c r="O3669" s="1">
        <v>74.850299401198001</v>
      </c>
      <c r="P3669" s="1">
        <v>8.3832335329339998</v>
      </c>
      <c r="Q3669" s="1">
        <v>3.4172661870500001</v>
      </c>
      <c r="R3669" s="8">
        <v>0.73128119232900002</v>
      </c>
    </row>
    <row r="3670" spans="4:18" ht="26" x14ac:dyDescent="0.2">
      <c r="D3670" s="59"/>
      <c r="E3670" s="5" t="s">
        <v>45</v>
      </c>
      <c r="F3670" s="51" t="s">
        <v>623</v>
      </c>
      <c r="G3670" s="4">
        <v>90</v>
      </c>
      <c r="H3670" s="10">
        <v>17.777777777777999</v>
      </c>
      <c r="I3670" s="1">
        <v>34.444444444444002</v>
      </c>
      <c r="J3670" s="1">
        <v>36.666666666666998</v>
      </c>
      <c r="K3670" s="1">
        <v>11.111111111111001</v>
      </c>
      <c r="L3670" s="2" t="s">
        <v>160</v>
      </c>
      <c r="M3670" s="2" t="s">
        <v>160</v>
      </c>
      <c r="N3670" s="2" t="s">
        <v>160</v>
      </c>
      <c r="O3670" s="1">
        <v>71.111111111111001</v>
      </c>
      <c r="P3670" s="1">
        <v>11.111111111111001</v>
      </c>
      <c r="Q3670" s="1">
        <v>3.283783783784</v>
      </c>
      <c r="R3670" s="8">
        <v>0.69282566686400004</v>
      </c>
    </row>
    <row r="3671" spans="4:18" ht="26" x14ac:dyDescent="0.2">
      <c r="D3671" s="59"/>
      <c r="E3671" s="5" t="s">
        <v>46</v>
      </c>
      <c r="F3671" s="51" t="s">
        <v>624</v>
      </c>
      <c r="G3671" s="4">
        <v>46</v>
      </c>
      <c r="H3671" s="10">
        <v>10.869565217390999</v>
      </c>
      <c r="I3671" s="1">
        <v>52.173913043478002</v>
      </c>
      <c r="J3671" s="1">
        <v>28.260869565217</v>
      </c>
      <c r="K3671" s="1">
        <v>2.1739130434780001</v>
      </c>
      <c r="L3671" s="2" t="s">
        <v>160</v>
      </c>
      <c r="M3671" s="1">
        <v>4.3478260869570002</v>
      </c>
      <c r="N3671" s="1">
        <v>2.1739130434780001</v>
      </c>
      <c r="O3671" s="1">
        <v>80.434782608695997</v>
      </c>
      <c r="P3671" s="1">
        <v>2.1739130434780001</v>
      </c>
      <c r="Q3671" s="1">
        <v>3.6052631578950001</v>
      </c>
      <c r="R3671" s="8">
        <v>0.54720289651800003</v>
      </c>
    </row>
    <row r="3672" spans="4:18" ht="26" x14ac:dyDescent="0.2">
      <c r="D3672" s="59"/>
      <c r="E3672" s="5" t="s">
        <v>47</v>
      </c>
      <c r="F3672" s="51" t="s">
        <v>623</v>
      </c>
      <c r="G3672" s="4">
        <v>68</v>
      </c>
      <c r="H3672" s="10">
        <v>1.4705882352940001</v>
      </c>
      <c r="I3672" s="1">
        <v>75</v>
      </c>
      <c r="J3672" s="1">
        <v>22.058823529411999</v>
      </c>
      <c r="K3672" s="2" t="s">
        <v>160</v>
      </c>
      <c r="L3672" s="1">
        <v>1.4705882352940001</v>
      </c>
      <c r="M3672" s="2" t="s">
        <v>160</v>
      </c>
      <c r="N3672" s="2" t="s">
        <v>160</v>
      </c>
      <c r="O3672" s="1">
        <v>97.058823529411995</v>
      </c>
      <c r="P3672" s="1">
        <v>1.4705882352940001</v>
      </c>
      <c r="Q3672" s="1">
        <v>3.731343283582</v>
      </c>
      <c r="R3672" s="8">
        <v>0.53885652085500002</v>
      </c>
    </row>
    <row r="3673" spans="4:18" x14ac:dyDescent="0.2">
      <c r="D3673" s="59"/>
      <c r="E3673" s="5" t="s">
        <v>48</v>
      </c>
      <c r="F3673" s="51" t="s">
        <v>624</v>
      </c>
      <c r="G3673" s="4">
        <v>4</v>
      </c>
      <c r="H3673" s="17" t="s">
        <v>160</v>
      </c>
      <c r="I3673" s="1">
        <v>50</v>
      </c>
      <c r="J3673" s="1">
        <v>25</v>
      </c>
      <c r="K3673" s="2" t="s">
        <v>160</v>
      </c>
      <c r="L3673" s="1">
        <v>25</v>
      </c>
      <c r="M3673" s="2" t="s">
        <v>160</v>
      </c>
      <c r="N3673" s="2" t="s">
        <v>160</v>
      </c>
      <c r="O3673" s="1">
        <v>75</v>
      </c>
      <c r="P3673" s="1">
        <v>25</v>
      </c>
      <c r="Q3673" s="1">
        <v>3</v>
      </c>
      <c r="R3673" s="8">
        <v>1.4142135623730001</v>
      </c>
    </row>
    <row r="3674" spans="4:18" x14ac:dyDescent="0.2">
      <c r="D3674" s="59"/>
      <c r="E3674" s="5" t="s">
        <v>23</v>
      </c>
      <c r="F3674" s="51" t="s">
        <v>623</v>
      </c>
      <c r="G3674" s="4">
        <v>99</v>
      </c>
      <c r="H3674" s="10">
        <v>12.121212121212</v>
      </c>
      <c r="I3674" s="1">
        <v>41.414141414141</v>
      </c>
      <c r="J3674" s="1">
        <v>24.242424242424001</v>
      </c>
      <c r="K3674" s="1">
        <v>7.0707070707069999</v>
      </c>
      <c r="L3674" s="1">
        <v>7.0707070707069999</v>
      </c>
      <c r="M3674" s="1">
        <v>4.0404040404039998</v>
      </c>
      <c r="N3674" s="1">
        <v>4.0404040404039998</v>
      </c>
      <c r="O3674" s="1">
        <v>65.656565656566002</v>
      </c>
      <c r="P3674" s="1">
        <v>14.141414141414</v>
      </c>
      <c r="Q3674" s="1">
        <v>3.253164556962</v>
      </c>
      <c r="R3674" s="8">
        <v>0.95364825034900003</v>
      </c>
    </row>
    <row r="3675" spans="4:18" x14ac:dyDescent="0.2">
      <c r="D3675" s="58" t="s">
        <v>49</v>
      </c>
      <c r="E3675" s="7" t="s">
        <v>50</v>
      </c>
      <c r="F3675" s="50" t="s">
        <v>624</v>
      </c>
      <c r="G3675" s="6">
        <v>39</v>
      </c>
      <c r="H3675" s="14">
        <v>2.564102564103</v>
      </c>
      <c r="I3675" s="3">
        <v>2.564102564103</v>
      </c>
      <c r="J3675" s="3">
        <v>5.1282051282049999</v>
      </c>
      <c r="K3675" s="3">
        <v>25.641025641026001</v>
      </c>
      <c r="L3675" s="3">
        <v>61.538461538462002</v>
      </c>
      <c r="M3675" s="9" t="s">
        <v>160</v>
      </c>
      <c r="N3675" s="3">
        <v>2.564102564103</v>
      </c>
      <c r="O3675" s="3">
        <v>7.6923076923079998</v>
      </c>
      <c r="P3675" s="3">
        <v>87.179487179486998</v>
      </c>
      <c r="Q3675" s="3">
        <v>1.459459459459</v>
      </c>
      <c r="R3675" s="13">
        <v>0.73009111283000006</v>
      </c>
    </row>
    <row r="3676" spans="4:18" x14ac:dyDescent="0.2">
      <c r="D3676" s="59"/>
      <c r="E3676" s="5" t="s">
        <v>51</v>
      </c>
      <c r="F3676" s="51" t="s">
        <v>623</v>
      </c>
      <c r="G3676" s="4">
        <v>185</v>
      </c>
      <c r="H3676" s="10">
        <v>8.1081081081080004</v>
      </c>
      <c r="I3676" s="1">
        <v>2.1621621621620002</v>
      </c>
      <c r="J3676" s="1">
        <v>24.864864864865002</v>
      </c>
      <c r="K3676" s="1">
        <v>40</v>
      </c>
      <c r="L3676" s="1">
        <v>16.216216216216001</v>
      </c>
      <c r="M3676" s="1">
        <v>6.4864864864860001</v>
      </c>
      <c r="N3676" s="1">
        <v>2.1621621621620002</v>
      </c>
      <c r="O3676" s="1">
        <v>27.027027027027</v>
      </c>
      <c r="P3676" s="1">
        <v>56.216216216215997</v>
      </c>
      <c r="Q3676" s="1">
        <v>2.155844155844</v>
      </c>
      <c r="R3676" s="8">
        <v>0.75951369141699998</v>
      </c>
    </row>
    <row r="3677" spans="4:18" x14ac:dyDescent="0.2">
      <c r="D3677" s="59"/>
      <c r="E3677" s="5" t="s">
        <v>52</v>
      </c>
      <c r="F3677" s="51" t="s">
        <v>623</v>
      </c>
      <c r="G3677" s="4">
        <v>324</v>
      </c>
      <c r="H3677" s="10">
        <v>11.728395061728</v>
      </c>
      <c r="I3677" s="1">
        <v>19.753086419753</v>
      </c>
      <c r="J3677" s="1">
        <v>50.617283950617001</v>
      </c>
      <c r="K3677" s="1">
        <v>12.345679012346</v>
      </c>
      <c r="L3677" s="1">
        <v>1.543209876543</v>
      </c>
      <c r="M3677" s="1">
        <v>2.7777777777780002</v>
      </c>
      <c r="N3677" s="1">
        <v>1.2345679012349999</v>
      </c>
      <c r="O3677" s="1">
        <v>70.370370370369997</v>
      </c>
      <c r="P3677" s="1">
        <v>13.888888888888999</v>
      </c>
      <c r="Q3677" s="1">
        <v>3.051282051282</v>
      </c>
      <c r="R3677" s="8">
        <v>0.67323312128500001</v>
      </c>
    </row>
    <row r="3678" spans="4:18" x14ac:dyDescent="0.2">
      <c r="D3678" s="59"/>
      <c r="E3678" s="5" t="s">
        <v>53</v>
      </c>
      <c r="F3678" s="51" t="s">
        <v>623</v>
      </c>
      <c r="G3678" s="4">
        <v>491</v>
      </c>
      <c r="H3678" s="10">
        <v>16.904276985743</v>
      </c>
      <c r="I3678" s="1">
        <v>57.433808553970998</v>
      </c>
      <c r="J3678" s="1">
        <v>21.588594704683999</v>
      </c>
      <c r="K3678" s="1">
        <v>2.24032586558</v>
      </c>
      <c r="L3678" s="1">
        <v>0.40733197556</v>
      </c>
      <c r="M3678" s="1">
        <v>1.22199592668</v>
      </c>
      <c r="N3678" s="1">
        <v>0.20366598778</v>
      </c>
      <c r="O3678" s="1">
        <v>79.022403258655999</v>
      </c>
      <c r="P3678" s="1">
        <v>2.6476578411410001</v>
      </c>
      <c r="Q3678" s="1">
        <v>3.6658354114709999</v>
      </c>
      <c r="R3678" s="8">
        <v>0.55502690281</v>
      </c>
    </row>
    <row r="3679" spans="4:18" x14ac:dyDescent="0.2">
      <c r="D3679" s="59"/>
      <c r="E3679" s="5" t="s">
        <v>23</v>
      </c>
      <c r="F3679" s="51" t="s">
        <v>624</v>
      </c>
      <c r="G3679" s="4">
        <v>4</v>
      </c>
      <c r="H3679" s="17" t="s">
        <v>160</v>
      </c>
      <c r="I3679" s="2" t="s">
        <v>160</v>
      </c>
      <c r="J3679" s="1">
        <v>50</v>
      </c>
      <c r="K3679" s="2" t="s">
        <v>160</v>
      </c>
      <c r="L3679" s="2" t="s">
        <v>160</v>
      </c>
      <c r="M3679" s="2" t="s">
        <v>160</v>
      </c>
      <c r="N3679" s="1">
        <v>50</v>
      </c>
      <c r="O3679" s="1">
        <v>50</v>
      </c>
      <c r="P3679" s="2" t="s">
        <v>160</v>
      </c>
      <c r="Q3679" s="1">
        <v>3</v>
      </c>
      <c r="R3679" s="8">
        <v>0</v>
      </c>
    </row>
    <row r="3680" spans="4:18" x14ac:dyDescent="0.2">
      <c r="D3680" s="59"/>
      <c r="E3680" s="5" t="s">
        <v>54</v>
      </c>
      <c r="F3680" s="51" t="s">
        <v>623</v>
      </c>
      <c r="G3680" s="4">
        <v>224</v>
      </c>
      <c r="H3680" s="10">
        <v>7.1428571428570002</v>
      </c>
      <c r="I3680" s="1">
        <v>2.2321428571430002</v>
      </c>
      <c r="J3680" s="1">
        <v>21.428571428571001</v>
      </c>
      <c r="K3680" s="1">
        <v>37.5</v>
      </c>
      <c r="L3680" s="1">
        <v>24.107142857143</v>
      </c>
      <c r="M3680" s="1">
        <v>5.3571428571429998</v>
      </c>
      <c r="N3680" s="1">
        <v>2.2321428571430002</v>
      </c>
      <c r="O3680" s="1">
        <v>23.660714285714</v>
      </c>
      <c r="P3680" s="1">
        <v>61.607142857143003</v>
      </c>
      <c r="Q3680" s="1">
        <v>2.020942408377</v>
      </c>
      <c r="R3680" s="8">
        <v>0.80103955604599997</v>
      </c>
    </row>
    <row r="3681" spans="4:18" x14ac:dyDescent="0.2">
      <c r="D3681" s="59"/>
      <c r="E3681" s="5" t="s">
        <v>55</v>
      </c>
      <c r="F3681" s="51" t="s">
        <v>623</v>
      </c>
      <c r="G3681" s="4">
        <v>815</v>
      </c>
      <c r="H3681" s="10">
        <v>14.846625766871</v>
      </c>
      <c r="I3681" s="1">
        <v>42.453987730061002</v>
      </c>
      <c r="J3681" s="1">
        <v>33.128834355827998</v>
      </c>
      <c r="K3681" s="1">
        <v>6.2576687116559997</v>
      </c>
      <c r="L3681" s="1">
        <v>0.85889570552100003</v>
      </c>
      <c r="M3681" s="1">
        <v>1.8404907975460001</v>
      </c>
      <c r="N3681" s="1">
        <v>0.61349693251500004</v>
      </c>
      <c r="O3681" s="1">
        <v>75.582822085890001</v>
      </c>
      <c r="P3681" s="1">
        <v>7.116564417178</v>
      </c>
      <c r="Q3681" s="1">
        <v>3.4169139465880001</v>
      </c>
      <c r="R3681" s="8">
        <v>0.67633219042899995</v>
      </c>
    </row>
    <row r="3682" spans="4:18" ht="26" x14ac:dyDescent="0.2">
      <c r="D3682" s="58" t="s">
        <v>56</v>
      </c>
      <c r="E3682" s="7" t="s">
        <v>57</v>
      </c>
      <c r="F3682" s="50" t="s">
        <v>624</v>
      </c>
      <c r="G3682" s="6">
        <v>8</v>
      </c>
      <c r="H3682" s="32" t="s">
        <v>160</v>
      </c>
      <c r="I3682" s="3">
        <v>25</v>
      </c>
      <c r="J3682" s="3">
        <v>12.5</v>
      </c>
      <c r="K3682" s="3">
        <v>37.5</v>
      </c>
      <c r="L3682" s="3">
        <v>25</v>
      </c>
      <c r="M3682" s="9" t="s">
        <v>160</v>
      </c>
      <c r="N3682" s="9" t="s">
        <v>160</v>
      </c>
      <c r="O3682" s="3">
        <v>37.5</v>
      </c>
      <c r="P3682" s="3">
        <v>62.5</v>
      </c>
      <c r="Q3682" s="3">
        <v>2.375</v>
      </c>
      <c r="R3682" s="13">
        <v>1.1877349391650001</v>
      </c>
    </row>
    <row r="3683" spans="4:18" ht="26" x14ac:dyDescent="0.2">
      <c r="D3683" s="59"/>
      <c r="E3683" s="5" t="s">
        <v>58</v>
      </c>
      <c r="F3683" s="51" t="s">
        <v>623</v>
      </c>
      <c r="G3683" s="4">
        <v>61</v>
      </c>
      <c r="H3683" s="10">
        <v>4.918032786885</v>
      </c>
      <c r="I3683" s="1">
        <v>32.786885245901999</v>
      </c>
      <c r="J3683" s="1">
        <v>27.868852459016001</v>
      </c>
      <c r="K3683" s="1">
        <v>29.508196721310998</v>
      </c>
      <c r="L3683" s="1">
        <v>4.918032786885</v>
      </c>
      <c r="M3683" s="2" t="s">
        <v>160</v>
      </c>
      <c r="N3683" s="2" t="s">
        <v>160</v>
      </c>
      <c r="O3683" s="1">
        <v>60.655737704918003</v>
      </c>
      <c r="P3683" s="1">
        <v>34.426229508196997</v>
      </c>
      <c r="Q3683" s="1">
        <v>2.9310344827589998</v>
      </c>
      <c r="R3683" s="8">
        <v>0.93399855301599999</v>
      </c>
    </row>
    <row r="3684" spans="4:18" x14ac:dyDescent="0.2">
      <c r="D3684" s="59"/>
      <c r="E3684" s="5" t="s">
        <v>59</v>
      </c>
      <c r="F3684" s="51" t="s">
        <v>624</v>
      </c>
      <c r="G3684" s="4">
        <v>18</v>
      </c>
      <c r="H3684" s="10">
        <v>11.111111111111001</v>
      </c>
      <c r="I3684" s="1">
        <v>72.222222222222001</v>
      </c>
      <c r="J3684" s="1">
        <v>16.666666666666998</v>
      </c>
      <c r="K3684" s="2" t="s">
        <v>160</v>
      </c>
      <c r="L3684" s="2" t="s">
        <v>160</v>
      </c>
      <c r="M3684" s="2" t="s">
        <v>160</v>
      </c>
      <c r="N3684" s="2" t="s">
        <v>160</v>
      </c>
      <c r="O3684" s="1">
        <v>88.888888888888999</v>
      </c>
      <c r="P3684" s="2" t="s">
        <v>160</v>
      </c>
      <c r="Q3684" s="1">
        <v>3.8125</v>
      </c>
      <c r="R3684" s="8">
        <v>0.40311288741500001</v>
      </c>
    </row>
    <row r="3685" spans="4:18" x14ac:dyDescent="0.2">
      <c r="D3685" s="59"/>
      <c r="E3685" s="5" t="s">
        <v>60</v>
      </c>
      <c r="F3685" s="51" t="s">
        <v>623</v>
      </c>
      <c r="G3685" s="4">
        <v>147</v>
      </c>
      <c r="H3685" s="10">
        <v>13.605442176871</v>
      </c>
      <c r="I3685" s="1">
        <v>27.210884353741001</v>
      </c>
      <c r="J3685" s="1">
        <v>37.414965986395003</v>
      </c>
      <c r="K3685" s="1">
        <v>10.884353741497</v>
      </c>
      <c r="L3685" s="1">
        <v>5.4421768707479998</v>
      </c>
      <c r="M3685" s="1">
        <v>3.4013605442179999</v>
      </c>
      <c r="N3685" s="1">
        <v>2.040816326531</v>
      </c>
      <c r="O3685" s="1">
        <v>64.625850340135997</v>
      </c>
      <c r="P3685" s="1">
        <v>16.326530612245001</v>
      </c>
      <c r="Q3685" s="1">
        <v>3.0672268907559999</v>
      </c>
      <c r="R3685" s="8">
        <v>0.86093260860499998</v>
      </c>
    </row>
    <row r="3686" spans="4:18" ht="26" x14ac:dyDescent="0.2">
      <c r="D3686" s="59"/>
      <c r="E3686" s="5" t="s">
        <v>61</v>
      </c>
      <c r="F3686" s="51" t="s">
        <v>623</v>
      </c>
      <c r="G3686" s="4">
        <v>85</v>
      </c>
      <c r="H3686" s="10">
        <v>7.0588235294119999</v>
      </c>
      <c r="I3686" s="1">
        <v>24.705882352941</v>
      </c>
      <c r="J3686" s="1">
        <v>32.941176470587997</v>
      </c>
      <c r="K3686" s="1">
        <v>22.352941176470999</v>
      </c>
      <c r="L3686" s="1">
        <v>8.2352941176469994</v>
      </c>
      <c r="M3686" s="1">
        <v>4.7058823529409999</v>
      </c>
      <c r="N3686" s="2" t="s">
        <v>160</v>
      </c>
      <c r="O3686" s="1">
        <v>57.647058823529001</v>
      </c>
      <c r="P3686" s="1">
        <v>30.588235294118</v>
      </c>
      <c r="Q3686" s="1">
        <v>2.84</v>
      </c>
      <c r="R3686" s="8">
        <v>0.94497247207199997</v>
      </c>
    </row>
    <row r="3687" spans="4:18" x14ac:dyDescent="0.2">
      <c r="D3687" s="59"/>
      <c r="E3687" s="5" t="s">
        <v>62</v>
      </c>
      <c r="F3687" s="51" t="s">
        <v>623</v>
      </c>
      <c r="G3687" s="4">
        <v>722</v>
      </c>
      <c r="H3687" s="10">
        <v>14.681440443213001</v>
      </c>
      <c r="I3687" s="1">
        <v>35.318559556787001</v>
      </c>
      <c r="J3687" s="1">
        <v>29.778393351801</v>
      </c>
      <c r="K3687" s="1">
        <v>10.803324099723</v>
      </c>
      <c r="L3687" s="1">
        <v>5.678670360111</v>
      </c>
      <c r="M3687" s="1">
        <v>2.4930747922440002</v>
      </c>
      <c r="N3687" s="1">
        <v>1.2465373961220001</v>
      </c>
      <c r="O3687" s="1">
        <v>65.096952908586999</v>
      </c>
      <c r="P3687" s="1">
        <v>16.481994459833999</v>
      </c>
      <c r="Q3687" s="1">
        <v>3.1612903225809998</v>
      </c>
      <c r="R3687" s="8">
        <v>0.905085236106</v>
      </c>
    </row>
    <row r="3688" spans="4:18" x14ac:dyDescent="0.2">
      <c r="D3688" s="59"/>
      <c r="E3688" s="5" t="s">
        <v>23</v>
      </c>
      <c r="F3688" s="51" t="s">
        <v>624</v>
      </c>
      <c r="G3688" s="4">
        <v>2</v>
      </c>
      <c r="H3688" s="17" t="s">
        <v>160</v>
      </c>
      <c r="I3688" s="2" t="s">
        <v>160</v>
      </c>
      <c r="J3688" s="1">
        <v>50</v>
      </c>
      <c r="K3688" s="1">
        <v>50</v>
      </c>
      <c r="L3688" s="2" t="s">
        <v>160</v>
      </c>
      <c r="M3688" s="2" t="s">
        <v>160</v>
      </c>
      <c r="N3688" s="2" t="s">
        <v>160</v>
      </c>
      <c r="O3688" s="1">
        <v>50</v>
      </c>
      <c r="P3688" s="1">
        <v>50</v>
      </c>
      <c r="Q3688" s="1">
        <v>2.5</v>
      </c>
      <c r="R3688" s="8">
        <v>0.70710678118699999</v>
      </c>
    </row>
    <row r="3689" spans="4:18" ht="26" x14ac:dyDescent="0.2">
      <c r="D3689" s="59"/>
      <c r="E3689" s="5" t="s">
        <v>63</v>
      </c>
      <c r="F3689" s="51" t="s">
        <v>623</v>
      </c>
      <c r="G3689" s="4">
        <v>319</v>
      </c>
      <c r="H3689" s="10">
        <v>9.7178683385580005</v>
      </c>
      <c r="I3689" s="1">
        <v>30.094043887146999</v>
      </c>
      <c r="J3689" s="1">
        <v>32.601880877743</v>
      </c>
      <c r="K3689" s="1">
        <v>17.554858934169001</v>
      </c>
      <c r="L3689" s="1">
        <v>6.2695924764889996</v>
      </c>
      <c r="M3689" s="1">
        <v>2.8213166144200001</v>
      </c>
      <c r="N3689" s="1">
        <v>0.94043887147299998</v>
      </c>
      <c r="O3689" s="1">
        <v>62.695924764890002</v>
      </c>
      <c r="P3689" s="1">
        <v>23.824451410658</v>
      </c>
      <c r="Q3689" s="1">
        <v>3</v>
      </c>
      <c r="R3689" s="8">
        <v>0.918496795659</v>
      </c>
    </row>
    <row r="3690" spans="4:18" ht="26" x14ac:dyDescent="0.2">
      <c r="D3690" s="58" t="s">
        <v>64</v>
      </c>
      <c r="E3690" s="7" t="s">
        <v>57</v>
      </c>
      <c r="F3690" s="50" t="s">
        <v>624</v>
      </c>
      <c r="G3690" s="6">
        <v>21</v>
      </c>
      <c r="H3690" s="32" t="s">
        <v>160</v>
      </c>
      <c r="I3690" s="3">
        <v>33.333333333333002</v>
      </c>
      <c r="J3690" s="3">
        <v>19.047619047619001</v>
      </c>
      <c r="K3690" s="3">
        <v>23.809523809523998</v>
      </c>
      <c r="L3690" s="3">
        <v>14.285714285714</v>
      </c>
      <c r="M3690" s="3">
        <v>4.7619047619049999</v>
      </c>
      <c r="N3690" s="3">
        <v>4.7619047619049999</v>
      </c>
      <c r="O3690" s="3">
        <v>52.380952380952003</v>
      </c>
      <c r="P3690" s="3">
        <v>38.095238095238003</v>
      </c>
      <c r="Q3690" s="3">
        <v>2.7894736842109999</v>
      </c>
      <c r="R3690" s="13">
        <v>1.134261745631</v>
      </c>
    </row>
    <row r="3691" spans="4:18" ht="26" x14ac:dyDescent="0.2">
      <c r="D3691" s="59"/>
      <c r="E3691" s="5" t="s">
        <v>58</v>
      </c>
      <c r="F3691" s="51" t="s">
        <v>623</v>
      </c>
      <c r="G3691" s="4">
        <v>103</v>
      </c>
      <c r="H3691" s="10">
        <v>6.796116504854</v>
      </c>
      <c r="I3691" s="1">
        <v>40.776699029126</v>
      </c>
      <c r="J3691" s="1">
        <v>27.184466019416998</v>
      </c>
      <c r="K3691" s="1">
        <v>19.417475728155001</v>
      </c>
      <c r="L3691" s="1">
        <v>4.8543689320389998</v>
      </c>
      <c r="M3691" s="1">
        <v>0.97087378640800004</v>
      </c>
      <c r="N3691" s="2" t="s">
        <v>160</v>
      </c>
      <c r="O3691" s="1">
        <v>67.961165048544004</v>
      </c>
      <c r="P3691" s="1">
        <v>24.271844660193999</v>
      </c>
      <c r="Q3691" s="1">
        <v>3.1263157894739999</v>
      </c>
      <c r="R3691" s="8">
        <v>0.92531886698499999</v>
      </c>
    </row>
    <row r="3692" spans="4:18" x14ac:dyDescent="0.2">
      <c r="D3692" s="59"/>
      <c r="E3692" s="5" t="s">
        <v>59</v>
      </c>
      <c r="F3692" s="51" t="s">
        <v>624</v>
      </c>
      <c r="G3692" s="4">
        <v>43</v>
      </c>
      <c r="H3692" s="10">
        <v>9.3023255813949994</v>
      </c>
      <c r="I3692" s="1">
        <v>65.116279069767003</v>
      </c>
      <c r="J3692" s="1">
        <v>16.279069767442</v>
      </c>
      <c r="K3692" s="1">
        <v>6.9767441860470001</v>
      </c>
      <c r="L3692" s="1">
        <v>2.3255813953489999</v>
      </c>
      <c r="M3692" s="2" t="s">
        <v>160</v>
      </c>
      <c r="N3692" s="2" t="s">
        <v>160</v>
      </c>
      <c r="O3692" s="1">
        <v>81.395348837208999</v>
      </c>
      <c r="P3692" s="1">
        <v>9.3023255813949994</v>
      </c>
      <c r="Q3692" s="1">
        <v>3.5897435897440002</v>
      </c>
      <c r="R3692" s="8">
        <v>0.75106761619899998</v>
      </c>
    </row>
    <row r="3693" spans="4:18" x14ac:dyDescent="0.2">
      <c r="D3693" s="59"/>
      <c r="E3693" s="5" t="s">
        <v>60</v>
      </c>
      <c r="F3693" s="51" t="s">
        <v>623</v>
      </c>
      <c r="G3693" s="4">
        <v>697</v>
      </c>
      <c r="H3693" s="10">
        <v>15.06456241033</v>
      </c>
      <c r="I3693" s="1">
        <v>31.850789096126</v>
      </c>
      <c r="J3693" s="1">
        <v>31.420373027259998</v>
      </c>
      <c r="K3693" s="1">
        <v>11.764705882353001</v>
      </c>
      <c r="L3693" s="1">
        <v>5.5954088952649998</v>
      </c>
      <c r="M3693" s="1">
        <v>3.012912482066</v>
      </c>
      <c r="N3693" s="1">
        <v>1.2912482065999999</v>
      </c>
      <c r="O3693" s="1">
        <v>63.271162123385999</v>
      </c>
      <c r="P3693" s="1">
        <v>17.360114777618001</v>
      </c>
      <c r="Q3693" s="1">
        <v>3.110320284698</v>
      </c>
      <c r="R3693" s="8">
        <v>0.89876141981500002</v>
      </c>
    </row>
    <row r="3694" spans="4:18" ht="26" x14ac:dyDescent="0.2">
      <c r="D3694" s="59"/>
      <c r="E3694" s="5" t="s">
        <v>61</v>
      </c>
      <c r="F3694" s="51" t="s">
        <v>623</v>
      </c>
      <c r="G3694" s="4">
        <v>160</v>
      </c>
      <c r="H3694" s="10">
        <v>10</v>
      </c>
      <c r="I3694" s="1">
        <v>28.75</v>
      </c>
      <c r="J3694" s="1">
        <v>35.625</v>
      </c>
      <c r="K3694" s="1">
        <v>13.75</v>
      </c>
      <c r="L3694" s="1">
        <v>8.125</v>
      </c>
      <c r="M3694" s="1">
        <v>2.5</v>
      </c>
      <c r="N3694" s="1">
        <v>1.25</v>
      </c>
      <c r="O3694" s="1">
        <v>64.375</v>
      </c>
      <c r="P3694" s="1">
        <v>21.875</v>
      </c>
      <c r="Q3694" s="1">
        <v>2.9855072463769998</v>
      </c>
      <c r="R3694" s="8">
        <v>0.93578888415799999</v>
      </c>
    </row>
    <row r="3695" spans="4:18" ht="26" x14ac:dyDescent="0.2">
      <c r="D3695" s="59"/>
      <c r="E3695" s="5" t="s">
        <v>65</v>
      </c>
      <c r="F3695" s="51" t="s">
        <v>624</v>
      </c>
      <c r="G3695" s="4">
        <v>16</v>
      </c>
      <c r="H3695" s="10">
        <v>31.25</v>
      </c>
      <c r="I3695" s="1">
        <v>37.5</v>
      </c>
      <c r="J3695" s="1">
        <v>18.75</v>
      </c>
      <c r="K3695" s="1">
        <v>12.5</v>
      </c>
      <c r="L3695" s="2" t="s">
        <v>160</v>
      </c>
      <c r="M3695" s="2" t="s">
        <v>160</v>
      </c>
      <c r="N3695" s="2" t="s">
        <v>160</v>
      </c>
      <c r="O3695" s="1">
        <v>56.25</v>
      </c>
      <c r="P3695" s="1">
        <v>12.5</v>
      </c>
      <c r="Q3695" s="1">
        <v>3.363636363636</v>
      </c>
      <c r="R3695" s="8">
        <v>0.80903983495599996</v>
      </c>
    </row>
    <row r="3696" spans="4:18" x14ac:dyDescent="0.2">
      <c r="D3696" s="59"/>
      <c r="E3696" s="5" t="s">
        <v>23</v>
      </c>
      <c r="F3696" s="51" t="s">
        <v>624</v>
      </c>
      <c r="G3696" s="4">
        <v>3</v>
      </c>
      <c r="H3696" s="17" t="s">
        <v>160</v>
      </c>
      <c r="I3696" s="2" t="s">
        <v>160</v>
      </c>
      <c r="J3696" s="1">
        <v>66.666666666666998</v>
      </c>
      <c r="K3696" s="1">
        <v>33.333333333333002</v>
      </c>
      <c r="L3696" s="2" t="s">
        <v>160</v>
      </c>
      <c r="M3696" s="2" t="s">
        <v>160</v>
      </c>
      <c r="N3696" s="2" t="s">
        <v>160</v>
      </c>
      <c r="O3696" s="1">
        <v>66.666666666666998</v>
      </c>
      <c r="P3696" s="1">
        <v>33.333333333333002</v>
      </c>
      <c r="Q3696" s="1">
        <v>2.666666666667</v>
      </c>
      <c r="R3696" s="8">
        <v>0.57735026918999999</v>
      </c>
    </row>
    <row r="3697" spans="4:18" ht="26" x14ac:dyDescent="0.2">
      <c r="D3697" s="59"/>
      <c r="E3697" s="5" t="s">
        <v>66</v>
      </c>
      <c r="F3697" s="51" t="s">
        <v>623</v>
      </c>
      <c r="G3697" s="4">
        <v>1024</v>
      </c>
      <c r="H3697" s="10">
        <v>12.890625</v>
      </c>
      <c r="I3697" s="1">
        <v>33.69140625</v>
      </c>
      <c r="J3697" s="1">
        <v>30.76171875</v>
      </c>
      <c r="K3697" s="1">
        <v>12.890625</v>
      </c>
      <c r="L3697" s="1">
        <v>5.95703125</v>
      </c>
      <c r="M3697" s="1">
        <v>2.63671875</v>
      </c>
      <c r="N3697" s="1">
        <v>1.171875</v>
      </c>
      <c r="O3697" s="1">
        <v>64.453125</v>
      </c>
      <c r="P3697" s="1">
        <v>18.84765625</v>
      </c>
      <c r="Q3697" s="1">
        <v>3.1066822977730002</v>
      </c>
      <c r="R3697" s="8">
        <v>0.91370107840799997</v>
      </c>
    </row>
    <row r="3698" spans="4:18" x14ac:dyDescent="0.2">
      <c r="D3698" s="58" t="s">
        <v>67</v>
      </c>
      <c r="E3698" s="7" t="s">
        <v>68</v>
      </c>
      <c r="F3698" s="50" t="s">
        <v>623</v>
      </c>
      <c r="G3698" s="6">
        <v>483</v>
      </c>
      <c r="H3698" s="14">
        <v>11.801242236025001</v>
      </c>
      <c r="I3698" s="3">
        <v>35.817805383023</v>
      </c>
      <c r="J3698" s="3">
        <v>29.192546583851001</v>
      </c>
      <c r="K3698" s="3">
        <v>12.215320910973</v>
      </c>
      <c r="L3698" s="3">
        <v>7.0393374741199999</v>
      </c>
      <c r="M3698" s="3">
        <v>2.277432712215</v>
      </c>
      <c r="N3698" s="3">
        <v>1.6563146997930001</v>
      </c>
      <c r="O3698" s="3">
        <v>65.010351966873998</v>
      </c>
      <c r="P3698" s="3">
        <v>19.254658385092998</v>
      </c>
      <c r="Q3698" s="3">
        <v>3.1130221130220002</v>
      </c>
      <c r="R3698" s="13">
        <v>0.94530337977000001</v>
      </c>
    </row>
    <row r="3699" spans="4:18" x14ac:dyDescent="0.2">
      <c r="D3699" s="59"/>
      <c r="E3699" s="5" t="s">
        <v>69</v>
      </c>
      <c r="F3699" s="51" t="s">
        <v>623</v>
      </c>
      <c r="G3699" s="4">
        <v>168</v>
      </c>
      <c r="H3699" s="10">
        <v>11.904761904761999</v>
      </c>
      <c r="I3699" s="1">
        <v>39.285714285714</v>
      </c>
      <c r="J3699" s="1">
        <v>32.142857142856997</v>
      </c>
      <c r="K3699" s="1">
        <v>8.333333333333</v>
      </c>
      <c r="L3699" s="1">
        <v>4.7619047619049999</v>
      </c>
      <c r="M3699" s="1">
        <v>1.785714285714</v>
      </c>
      <c r="N3699" s="1">
        <v>1.785714285714</v>
      </c>
      <c r="O3699" s="1">
        <v>71.428571428571004</v>
      </c>
      <c r="P3699" s="1">
        <v>13.095238095238001</v>
      </c>
      <c r="Q3699" s="1">
        <v>3.253521126761</v>
      </c>
      <c r="R3699" s="8">
        <v>0.85416476327000002</v>
      </c>
    </row>
    <row r="3700" spans="4:18" ht="26" x14ac:dyDescent="0.2">
      <c r="D3700" s="59"/>
      <c r="E3700" s="5" t="s">
        <v>70</v>
      </c>
      <c r="F3700" s="51" t="s">
        <v>623</v>
      </c>
      <c r="G3700" s="4">
        <v>470</v>
      </c>
      <c r="H3700" s="10">
        <v>12.127659574468</v>
      </c>
      <c r="I3700" s="1">
        <v>35.106382978722998</v>
      </c>
      <c r="J3700" s="1">
        <v>31.702127659574</v>
      </c>
      <c r="K3700" s="1">
        <v>12.978723404255</v>
      </c>
      <c r="L3700" s="1">
        <v>5.7446808510640004</v>
      </c>
      <c r="M3700" s="1">
        <v>1.4893617021279999</v>
      </c>
      <c r="N3700" s="1">
        <v>0.85106382978700001</v>
      </c>
      <c r="O3700" s="1">
        <v>66.808510638298003</v>
      </c>
      <c r="P3700" s="1">
        <v>18.723404255319</v>
      </c>
      <c r="Q3700" s="1">
        <v>3.1243781094530001</v>
      </c>
      <c r="R3700" s="8">
        <v>0.90410685943900004</v>
      </c>
    </row>
    <row r="3701" spans="4:18" ht="26" x14ac:dyDescent="0.2">
      <c r="D3701" s="59"/>
      <c r="E3701" s="5" t="s">
        <v>71</v>
      </c>
      <c r="F3701" s="51" t="s">
        <v>623</v>
      </c>
      <c r="G3701" s="4">
        <v>67</v>
      </c>
      <c r="H3701" s="10">
        <v>8.9552238805969999</v>
      </c>
      <c r="I3701" s="1">
        <v>32.835820895521998</v>
      </c>
      <c r="J3701" s="1">
        <v>26.865671641791</v>
      </c>
      <c r="K3701" s="1">
        <v>14.925373134328</v>
      </c>
      <c r="L3701" s="1">
        <v>14.925373134328</v>
      </c>
      <c r="M3701" s="1">
        <v>1.492537313433</v>
      </c>
      <c r="N3701" s="2" t="s">
        <v>160</v>
      </c>
      <c r="O3701" s="1">
        <v>59.701492537313001</v>
      </c>
      <c r="P3701" s="1">
        <v>29.850746268657002</v>
      </c>
      <c r="Q3701" s="1">
        <v>2.8666666666670002</v>
      </c>
      <c r="R3701" s="8">
        <v>1.096476122406</v>
      </c>
    </row>
    <row r="3702" spans="4:18" x14ac:dyDescent="0.2">
      <c r="D3702" s="59"/>
      <c r="E3702" s="5" t="s">
        <v>72</v>
      </c>
      <c r="F3702" s="51" t="s">
        <v>623</v>
      </c>
      <c r="G3702" s="4">
        <v>314</v>
      </c>
      <c r="H3702" s="10">
        <v>13.057324840764</v>
      </c>
      <c r="I3702" s="1">
        <v>36.305732484076003</v>
      </c>
      <c r="J3702" s="1">
        <v>26.433121019108</v>
      </c>
      <c r="K3702" s="1">
        <v>13.057324840764</v>
      </c>
      <c r="L3702" s="1">
        <v>8.5987261146500007</v>
      </c>
      <c r="M3702" s="1">
        <v>1.2738853503180001</v>
      </c>
      <c r="N3702" s="1">
        <v>1.2738853503180001</v>
      </c>
      <c r="O3702" s="1">
        <v>62.738853503184998</v>
      </c>
      <c r="P3702" s="1">
        <v>21.656050955413999</v>
      </c>
      <c r="Q3702" s="1">
        <v>3.0716981132079999</v>
      </c>
      <c r="R3702" s="8">
        <v>0.995515961565</v>
      </c>
    </row>
    <row r="3703" spans="4:18" x14ac:dyDescent="0.2">
      <c r="D3703" s="59"/>
      <c r="E3703" s="5" t="s">
        <v>73</v>
      </c>
      <c r="F3703" s="51" t="s">
        <v>623</v>
      </c>
      <c r="G3703" s="4">
        <v>187</v>
      </c>
      <c r="H3703" s="10">
        <v>10.695187165775</v>
      </c>
      <c r="I3703" s="1">
        <v>38.502673796791001</v>
      </c>
      <c r="J3703" s="1">
        <v>28.342245989304999</v>
      </c>
      <c r="K3703" s="1">
        <v>12.83422459893</v>
      </c>
      <c r="L3703" s="1">
        <v>8.5561497326199998</v>
      </c>
      <c r="M3703" s="1">
        <v>0.53475935828900001</v>
      </c>
      <c r="N3703" s="1">
        <v>0.53475935828900001</v>
      </c>
      <c r="O3703" s="1">
        <v>66.844919786096</v>
      </c>
      <c r="P3703" s="1">
        <v>21.390374331551001</v>
      </c>
      <c r="Q3703" s="1">
        <v>3.09696969697</v>
      </c>
      <c r="R3703" s="8">
        <v>0.98292893835499995</v>
      </c>
    </row>
    <row r="3704" spans="4:18" ht="26" x14ac:dyDescent="0.2">
      <c r="D3704" s="59"/>
      <c r="E3704" s="5" t="s">
        <v>74</v>
      </c>
      <c r="F3704" s="51" t="s">
        <v>623</v>
      </c>
      <c r="G3704" s="4">
        <v>472</v>
      </c>
      <c r="H3704" s="10">
        <v>15.889830508475001</v>
      </c>
      <c r="I3704" s="1">
        <v>32.203389830508002</v>
      </c>
      <c r="J3704" s="1">
        <v>30.084745762712</v>
      </c>
      <c r="K3704" s="1">
        <v>13.347457627119001</v>
      </c>
      <c r="L3704" s="1">
        <v>4.6610169491529998</v>
      </c>
      <c r="M3704" s="1">
        <v>3.177966101695</v>
      </c>
      <c r="N3704" s="1">
        <v>0.63559322033900001</v>
      </c>
      <c r="O3704" s="1">
        <v>62.288135593219998</v>
      </c>
      <c r="P3704" s="1">
        <v>18.008474576270999</v>
      </c>
      <c r="Q3704" s="1">
        <v>3.1187335092350001</v>
      </c>
      <c r="R3704" s="8">
        <v>0.88738512496599997</v>
      </c>
    </row>
    <row r="3705" spans="4:18" x14ac:dyDescent="0.2">
      <c r="D3705" s="59"/>
      <c r="E3705" s="5" t="s">
        <v>36</v>
      </c>
      <c r="F3705" s="51" t="s">
        <v>624</v>
      </c>
      <c r="G3705" s="4">
        <v>28</v>
      </c>
      <c r="H3705" s="10">
        <v>10.714285714286</v>
      </c>
      <c r="I3705" s="1">
        <v>28.571428571428999</v>
      </c>
      <c r="J3705" s="1">
        <v>39.285714285714</v>
      </c>
      <c r="K3705" s="1">
        <v>7.1428571428570002</v>
      </c>
      <c r="L3705" s="1">
        <v>7.1428571428570002</v>
      </c>
      <c r="M3705" s="1">
        <v>7.1428571428570002</v>
      </c>
      <c r="N3705" s="2" t="s">
        <v>160</v>
      </c>
      <c r="O3705" s="1">
        <v>67.857142857143003</v>
      </c>
      <c r="P3705" s="1">
        <v>14.285714285714</v>
      </c>
      <c r="Q3705" s="1">
        <v>3.0869565217389998</v>
      </c>
      <c r="R3705" s="8">
        <v>0.90015369789900002</v>
      </c>
    </row>
    <row r="3706" spans="4:18" x14ac:dyDescent="0.2">
      <c r="D3706" s="59"/>
      <c r="E3706" s="5" t="s">
        <v>23</v>
      </c>
      <c r="F3706" s="51" t="s">
        <v>624</v>
      </c>
      <c r="G3706" s="4">
        <v>6</v>
      </c>
      <c r="H3706" s="17" t="s">
        <v>160</v>
      </c>
      <c r="I3706" s="1">
        <v>33.333333333333002</v>
      </c>
      <c r="J3706" s="1">
        <v>33.333333333333002</v>
      </c>
      <c r="K3706" s="2" t="s">
        <v>160</v>
      </c>
      <c r="L3706" s="1">
        <v>16.666666666666998</v>
      </c>
      <c r="M3706" s="2" t="s">
        <v>160</v>
      </c>
      <c r="N3706" s="1">
        <v>16.666666666666998</v>
      </c>
      <c r="O3706" s="1">
        <v>66.666666666666998</v>
      </c>
      <c r="P3706" s="1">
        <v>16.666666666666998</v>
      </c>
      <c r="Q3706" s="1">
        <v>3</v>
      </c>
      <c r="R3706" s="8">
        <v>1.2247448713919999</v>
      </c>
    </row>
    <row r="3707" spans="4:18" ht="26" x14ac:dyDescent="0.2">
      <c r="D3707" s="58" t="s">
        <v>75</v>
      </c>
      <c r="E3707" s="7" t="s">
        <v>76</v>
      </c>
      <c r="F3707" s="50" t="s">
        <v>624</v>
      </c>
      <c r="G3707" s="6">
        <v>32</v>
      </c>
      <c r="H3707" s="14">
        <v>15.625</v>
      </c>
      <c r="I3707" s="3">
        <v>28.125</v>
      </c>
      <c r="J3707" s="3">
        <v>31.25</v>
      </c>
      <c r="K3707" s="3">
        <v>9.375</v>
      </c>
      <c r="L3707" s="3">
        <v>6.25</v>
      </c>
      <c r="M3707" s="9" t="s">
        <v>160</v>
      </c>
      <c r="N3707" s="3">
        <v>9.375</v>
      </c>
      <c r="O3707" s="3">
        <v>59.375</v>
      </c>
      <c r="P3707" s="3">
        <v>15.625</v>
      </c>
      <c r="Q3707" s="3">
        <v>3.083333333333</v>
      </c>
      <c r="R3707" s="13">
        <v>0.92861124297499997</v>
      </c>
    </row>
    <row r="3708" spans="4:18" x14ac:dyDescent="0.2">
      <c r="D3708" s="59"/>
      <c r="E3708" s="5" t="s">
        <v>77</v>
      </c>
      <c r="F3708" s="51" t="s">
        <v>623</v>
      </c>
      <c r="G3708" s="4">
        <v>60</v>
      </c>
      <c r="H3708" s="10">
        <v>10</v>
      </c>
      <c r="I3708" s="1">
        <v>41.666666666666998</v>
      </c>
      <c r="J3708" s="1">
        <v>25</v>
      </c>
      <c r="K3708" s="1">
        <v>18.333333333333002</v>
      </c>
      <c r="L3708" s="1">
        <v>3.333333333333</v>
      </c>
      <c r="M3708" s="2" t="s">
        <v>160</v>
      </c>
      <c r="N3708" s="1">
        <v>1.666666666667</v>
      </c>
      <c r="O3708" s="1">
        <v>66.666666666666998</v>
      </c>
      <c r="P3708" s="1">
        <v>21.666666666666998</v>
      </c>
      <c r="Q3708" s="1">
        <v>3.1886792452830002</v>
      </c>
      <c r="R3708" s="8">
        <v>0.89992742813399995</v>
      </c>
    </row>
    <row r="3709" spans="4:18" x14ac:dyDescent="0.2">
      <c r="D3709" s="59"/>
      <c r="E3709" s="5" t="s">
        <v>78</v>
      </c>
      <c r="F3709" s="51" t="s">
        <v>623</v>
      </c>
      <c r="G3709" s="4">
        <v>82</v>
      </c>
      <c r="H3709" s="10">
        <v>15.853658536585</v>
      </c>
      <c r="I3709" s="1">
        <v>35.365853658536999</v>
      </c>
      <c r="J3709" s="1">
        <v>32.926829268292998</v>
      </c>
      <c r="K3709" s="1">
        <v>10.975609756098001</v>
      </c>
      <c r="L3709" s="1">
        <v>3.6585365853659999</v>
      </c>
      <c r="M3709" s="1">
        <v>1.219512195122</v>
      </c>
      <c r="N3709" s="2" t="s">
        <v>160</v>
      </c>
      <c r="O3709" s="1">
        <v>68.292682926829002</v>
      </c>
      <c r="P3709" s="1">
        <v>14.634146341463</v>
      </c>
      <c r="Q3709" s="1">
        <v>3.2058823529409999</v>
      </c>
      <c r="R3709" s="8">
        <v>0.83859910777699997</v>
      </c>
    </row>
    <row r="3710" spans="4:18" ht="26" x14ac:dyDescent="0.2">
      <c r="D3710" s="59"/>
      <c r="E3710" s="5" t="s">
        <v>79</v>
      </c>
      <c r="F3710" s="51" t="s">
        <v>624</v>
      </c>
      <c r="G3710" s="4">
        <v>11</v>
      </c>
      <c r="H3710" s="10">
        <v>9.0909090909089993</v>
      </c>
      <c r="I3710" s="1">
        <v>54.545454545455001</v>
      </c>
      <c r="J3710" s="1">
        <v>18.181818181817999</v>
      </c>
      <c r="K3710" s="1">
        <v>18.181818181817999</v>
      </c>
      <c r="L3710" s="2" t="s">
        <v>160</v>
      </c>
      <c r="M3710" s="2" t="s">
        <v>160</v>
      </c>
      <c r="N3710" s="2" t="s">
        <v>160</v>
      </c>
      <c r="O3710" s="1">
        <v>72.727272727273004</v>
      </c>
      <c r="P3710" s="1">
        <v>18.181818181817999</v>
      </c>
      <c r="Q3710" s="1">
        <v>3.4</v>
      </c>
      <c r="R3710" s="8">
        <v>0.84327404271200002</v>
      </c>
    </row>
    <row r="3711" spans="4:18" ht="26" x14ac:dyDescent="0.2">
      <c r="D3711" s="59"/>
      <c r="E3711" s="5" t="s">
        <v>80</v>
      </c>
      <c r="F3711" s="51" t="s">
        <v>624</v>
      </c>
      <c r="G3711" s="4">
        <v>35</v>
      </c>
      <c r="H3711" s="10">
        <v>14.285714285714</v>
      </c>
      <c r="I3711" s="1">
        <v>37.142857142856997</v>
      </c>
      <c r="J3711" s="1">
        <v>34.285714285714</v>
      </c>
      <c r="K3711" s="1">
        <v>8.5714285714289993</v>
      </c>
      <c r="L3711" s="1">
        <v>2.8571428571430002</v>
      </c>
      <c r="M3711" s="2" t="s">
        <v>160</v>
      </c>
      <c r="N3711" s="1">
        <v>2.8571428571430002</v>
      </c>
      <c r="O3711" s="1">
        <v>71.428571428571004</v>
      </c>
      <c r="P3711" s="1">
        <v>11.428571428571001</v>
      </c>
      <c r="Q3711" s="1">
        <v>3.2758620689660001</v>
      </c>
      <c r="R3711" s="8">
        <v>0.79716245539800001</v>
      </c>
    </row>
    <row r="3712" spans="4:18" ht="26" x14ac:dyDescent="0.2">
      <c r="D3712" s="59"/>
      <c r="E3712" s="5" t="s">
        <v>81</v>
      </c>
      <c r="F3712" s="51" t="s">
        <v>624</v>
      </c>
      <c r="G3712" s="4">
        <v>48</v>
      </c>
      <c r="H3712" s="10">
        <v>18.75</v>
      </c>
      <c r="I3712" s="1">
        <v>43.75</v>
      </c>
      <c r="J3712" s="1">
        <v>33.333333333333002</v>
      </c>
      <c r="K3712" s="1">
        <v>4.166666666667</v>
      </c>
      <c r="L3712" s="2" t="s">
        <v>160</v>
      </c>
      <c r="M3712" s="2" t="s">
        <v>160</v>
      </c>
      <c r="N3712" s="2" t="s">
        <v>160</v>
      </c>
      <c r="O3712" s="1">
        <v>77.083333333333002</v>
      </c>
      <c r="P3712" s="1">
        <v>4.166666666667</v>
      </c>
      <c r="Q3712" s="1">
        <v>3.4871794871790001</v>
      </c>
      <c r="R3712" s="8">
        <v>0.60139289512299998</v>
      </c>
    </row>
    <row r="3713" spans="4:18" ht="26" x14ac:dyDescent="0.2">
      <c r="D3713" s="59"/>
      <c r="E3713" s="5" t="s">
        <v>82</v>
      </c>
      <c r="F3713" s="51" t="s">
        <v>624</v>
      </c>
      <c r="G3713" s="4">
        <v>39</v>
      </c>
      <c r="H3713" s="17" t="s">
        <v>160</v>
      </c>
      <c r="I3713" s="1">
        <v>28.205128205127998</v>
      </c>
      <c r="J3713" s="1">
        <v>41.025641025641001</v>
      </c>
      <c r="K3713" s="1">
        <v>28.205128205127998</v>
      </c>
      <c r="L3713" s="1">
        <v>2.564102564103</v>
      </c>
      <c r="M3713" s="2" t="s">
        <v>160</v>
      </c>
      <c r="N3713" s="2" t="s">
        <v>160</v>
      </c>
      <c r="O3713" s="1">
        <v>69.230769230768999</v>
      </c>
      <c r="P3713" s="1">
        <v>30.769230769231001</v>
      </c>
      <c r="Q3713" s="1">
        <v>2.948717948718</v>
      </c>
      <c r="R3713" s="8">
        <v>0.82553708032100004</v>
      </c>
    </row>
    <row r="3714" spans="4:18" ht="26" x14ac:dyDescent="0.2">
      <c r="D3714" s="59"/>
      <c r="E3714" s="5" t="s">
        <v>83</v>
      </c>
      <c r="F3714" s="51" t="s">
        <v>624</v>
      </c>
      <c r="G3714" s="4">
        <v>12</v>
      </c>
      <c r="H3714" s="10">
        <v>8.333333333333</v>
      </c>
      <c r="I3714" s="1">
        <v>41.666666666666998</v>
      </c>
      <c r="J3714" s="1">
        <v>33.333333333333002</v>
      </c>
      <c r="K3714" s="1">
        <v>16.666666666666998</v>
      </c>
      <c r="L3714" s="2" t="s">
        <v>160</v>
      </c>
      <c r="M3714" s="2" t="s">
        <v>160</v>
      </c>
      <c r="N3714" s="2" t="s">
        <v>160</v>
      </c>
      <c r="O3714" s="1">
        <v>75</v>
      </c>
      <c r="P3714" s="1">
        <v>16.666666666666998</v>
      </c>
      <c r="Q3714" s="1">
        <v>3.2727272727269998</v>
      </c>
      <c r="R3714" s="8">
        <v>0.78624539310700003</v>
      </c>
    </row>
    <row r="3715" spans="4:18" x14ac:dyDescent="0.2">
      <c r="D3715" s="59"/>
      <c r="E3715" s="5" t="s">
        <v>84</v>
      </c>
      <c r="F3715" s="51" t="s">
        <v>624</v>
      </c>
      <c r="G3715" s="4">
        <v>15</v>
      </c>
      <c r="H3715" s="17" t="s">
        <v>160</v>
      </c>
      <c r="I3715" s="1">
        <v>73.333333333333002</v>
      </c>
      <c r="J3715" s="1">
        <v>13.333333333333</v>
      </c>
      <c r="K3715" s="1">
        <v>6.666666666667</v>
      </c>
      <c r="L3715" s="1">
        <v>6.666666666667</v>
      </c>
      <c r="M3715" s="2" t="s">
        <v>160</v>
      </c>
      <c r="N3715" s="2" t="s">
        <v>160</v>
      </c>
      <c r="O3715" s="1">
        <v>86.666666666666998</v>
      </c>
      <c r="P3715" s="1">
        <v>13.333333333333</v>
      </c>
      <c r="Q3715" s="1">
        <v>3.5333333333330001</v>
      </c>
      <c r="R3715" s="8">
        <v>0.91547541643399999</v>
      </c>
    </row>
    <row r="3716" spans="4:18" x14ac:dyDescent="0.2">
      <c r="D3716" s="59"/>
      <c r="E3716" s="5" t="s">
        <v>85</v>
      </c>
      <c r="F3716" s="51" t="s">
        <v>624</v>
      </c>
      <c r="G3716" s="4">
        <v>5</v>
      </c>
      <c r="H3716" s="17" t="s">
        <v>160</v>
      </c>
      <c r="I3716" s="1">
        <v>40</v>
      </c>
      <c r="J3716" s="1">
        <v>40</v>
      </c>
      <c r="K3716" s="1">
        <v>20</v>
      </c>
      <c r="L3716" s="2" t="s">
        <v>160</v>
      </c>
      <c r="M3716" s="2" t="s">
        <v>160</v>
      </c>
      <c r="N3716" s="2" t="s">
        <v>160</v>
      </c>
      <c r="O3716" s="1">
        <v>80</v>
      </c>
      <c r="P3716" s="1">
        <v>20</v>
      </c>
      <c r="Q3716" s="1">
        <v>3.2</v>
      </c>
      <c r="R3716" s="8">
        <v>0.83666002653399996</v>
      </c>
    </row>
    <row r="3717" spans="4:18" x14ac:dyDescent="0.2">
      <c r="D3717" s="59"/>
      <c r="E3717" s="5" t="s">
        <v>86</v>
      </c>
      <c r="F3717" s="51" t="s">
        <v>623</v>
      </c>
      <c r="G3717" s="4">
        <v>87</v>
      </c>
      <c r="H3717" s="10">
        <v>16.091954022989</v>
      </c>
      <c r="I3717" s="1">
        <v>39.080459770114999</v>
      </c>
      <c r="J3717" s="1">
        <v>29.885057471263998</v>
      </c>
      <c r="K3717" s="1">
        <v>8.0459770114939992</v>
      </c>
      <c r="L3717" s="1">
        <v>5.7471264367819996</v>
      </c>
      <c r="M3717" s="1">
        <v>1.149425287356</v>
      </c>
      <c r="N3717" s="2" t="s">
        <v>160</v>
      </c>
      <c r="O3717" s="1">
        <v>68.965517241379004</v>
      </c>
      <c r="P3717" s="1">
        <v>13.793103448276</v>
      </c>
      <c r="Q3717" s="1">
        <v>3.2361111111110001</v>
      </c>
      <c r="R3717" s="8">
        <v>0.89589133451299996</v>
      </c>
    </row>
    <row r="3718" spans="4:18" ht="26" x14ac:dyDescent="0.2">
      <c r="D3718" s="59"/>
      <c r="E3718" s="5" t="s">
        <v>87</v>
      </c>
      <c r="F3718" s="51" t="s">
        <v>623</v>
      </c>
      <c r="G3718" s="4">
        <v>118</v>
      </c>
      <c r="H3718" s="10">
        <v>11.016949152542001</v>
      </c>
      <c r="I3718" s="1">
        <v>38.135593220338997</v>
      </c>
      <c r="J3718" s="1">
        <v>33.898305084745999</v>
      </c>
      <c r="K3718" s="1">
        <v>11.016949152542001</v>
      </c>
      <c r="L3718" s="1">
        <v>1.6949152542370001</v>
      </c>
      <c r="M3718" s="1">
        <v>2.542372881356</v>
      </c>
      <c r="N3718" s="1">
        <v>1.6949152542370001</v>
      </c>
      <c r="O3718" s="1">
        <v>72.033898305085003</v>
      </c>
      <c r="P3718" s="1">
        <v>12.71186440678</v>
      </c>
      <c r="Q3718" s="1">
        <v>3.28</v>
      </c>
      <c r="R3718" s="8">
        <v>0.76646901273000001</v>
      </c>
    </row>
    <row r="3719" spans="4:18" x14ac:dyDescent="0.2">
      <c r="D3719" s="59"/>
      <c r="E3719" s="5" t="s">
        <v>36</v>
      </c>
      <c r="F3719" s="51" t="s">
        <v>624</v>
      </c>
      <c r="G3719" s="4">
        <v>47</v>
      </c>
      <c r="H3719" s="10">
        <v>6.3829787234040003</v>
      </c>
      <c r="I3719" s="1">
        <v>34.042553191488999</v>
      </c>
      <c r="J3719" s="1">
        <v>29.787234042552999</v>
      </c>
      <c r="K3719" s="1">
        <v>21.276595744681</v>
      </c>
      <c r="L3719" s="1">
        <v>6.3829787234040003</v>
      </c>
      <c r="M3719" s="1">
        <v>2.1276595744679998</v>
      </c>
      <c r="N3719" s="2" t="s">
        <v>160</v>
      </c>
      <c r="O3719" s="1">
        <v>63.829787234043003</v>
      </c>
      <c r="P3719" s="1">
        <v>27.659574468085001</v>
      </c>
      <c r="Q3719" s="1">
        <v>3</v>
      </c>
      <c r="R3719" s="8">
        <v>0.95118973121100003</v>
      </c>
    </row>
    <row r="3720" spans="4:18" ht="26" x14ac:dyDescent="0.2">
      <c r="D3720" s="59"/>
      <c r="E3720" s="5" t="s">
        <v>88</v>
      </c>
      <c r="F3720" s="51" t="s">
        <v>623</v>
      </c>
      <c r="G3720" s="4">
        <v>255</v>
      </c>
      <c r="H3720" s="10">
        <v>11.764705882353001</v>
      </c>
      <c r="I3720" s="1">
        <v>33.725490196077999</v>
      </c>
      <c r="J3720" s="1">
        <v>34.509803921569002</v>
      </c>
      <c r="K3720" s="1">
        <v>12.156862745098</v>
      </c>
      <c r="L3720" s="1">
        <v>4.7058823529409999</v>
      </c>
      <c r="M3720" s="1">
        <v>2.352941176471</v>
      </c>
      <c r="N3720" s="1">
        <v>0.78431372549</v>
      </c>
      <c r="O3720" s="1">
        <v>68.235294117647001</v>
      </c>
      <c r="P3720" s="1">
        <v>16.862745098038999</v>
      </c>
      <c r="Q3720" s="1">
        <v>3.1428571428569998</v>
      </c>
      <c r="R3720" s="8">
        <v>0.86219849419200001</v>
      </c>
    </row>
    <row r="3721" spans="4:18" x14ac:dyDescent="0.2">
      <c r="D3721" s="59"/>
      <c r="E3721" s="5" t="s">
        <v>89</v>
      </c>
      <c r="F3721" s="51" t="s">
        <v>623</v>
      </c>
      <c r="G3721" s="4">
        <v>434</v>
      </c>
      <c r="H3721" s="10">
        <v>15.437788018433</v>
      </c>
      <c r="I3721" s="1">
        <v>30.875576036866001</v>
      </c>
      <c r="J3721" s="1">
        <v>26.728110599078001</v>
      </c>
      <c r="K3721" s="1">
        <v>14.055299539170999</v>
      </c>
      <c r="L3721" s="1">
        <v>8.5253456221199997</v>
      </c>
      <c r="M3721" s="1">
        <v>3.4562211981569999</v>
      </c>
      <c r="N3721" s="1">
        <v>0.92165898617499997</v>
      </c>
      <c r="O3721" s="1">
        <v>57.603686635945003</v>
      </c>
      <c r="P3721" s="1">
        <v>22.580645161290001</v>
      </c>
      <c r="Q3721" s="1">
        <v>2.9971264367820001</v>
      </c>
      <c r="R3721" s="8">
        <v>0.99421544009200002</v>
      </c>
    </row>
    <row r="3722" spans="4:18" x14ac:dyDescent="0.2">
      <c r="D3722" s="59"/>
      <c r="E3722" s="5" t="s">
        <v>23</v>
      </c>
      <c r="F3722" s="51" t="s">
        <v>624</v>
      </c>
      <c r="G3722" s="4">
        <v>9</v>
      </c>
      <c r="H3722" s="17" t="s">
        <v>160</v>
      </c>
      <c r="I3722" s="1">
        <v>11.111111111111001</v>
      </c>
      <c r="J3722" s="1">
        <v>55.555555555555998</v>
      </c>
      <c r="K3722" s="2" t="s">
        <v>160</v>
      </c>
      <c r="L3722" s="2" t="s">
        <v>160</v>
      </c>
      <c r="M3722" s="1">
        <v>11.111111111111001</v>
      </c>
      <c r="N3722" s="1">
        <v>22.222222222222001</v>
      </c>
      <c r="O3722" s="1">
        <v>66.666666666666998</v>
      </c>
      <c r="P3722" s="2" t="s">
        <v>160</v>
      </c>
      <c r="Q3722" s="1">
        <v>3.166666666667</v>
      </c>
      <c r="R3722" s="8">
        <v>0.40824829046400002</v>
      </c>
    </row>
    <row r="3723" spans="4:18" ht="26" x14ac:dyDescent="0.2">
      <c r="D3723" s="59"/>
      <c r="E3723" s="5" t="s">
        <v>90</v>
      </c>
      <c r="F3723" s="51" t="s">
        <v>623</v>
      </c>
      <c r="G3723" s="4">
        <v>345</v>
      </c>
      <c r="H3723" s="10">
        <v>11.594202898551</v>
      </c>
      <c r="I3723" s="1">
        <v>37.681159420290001</v>
      </c>
      <c r="J3723" s="1">
        <v>32.173913043478002</v>
      </c>
      <c r="K3723" s="1">
        <v>12.463768115942001</v>
      </c>
      <c r="L3723" s="1">
        <v>3.4782608695650001</v>
      </c>
      <c r="M3723" s="1">
        <v>1.449275362319</v>
      </c>
      <c r="N3723" s="1">
        <v>1.1594202898549999</v>
      </c>
      <c r="O3723" s="1">
        <v>69.855072463767996</v>
      </c>
      <c r="P3723" s="1">
        <v>15.942028985506999</v>
      </c>
      <c r="Q3723" s="1">
        <v>3.2128378378379998</v>
      </c>
      <c r="R3723" s="8">
        <v>0.83886771187200004</v>
      </c>
    </row>
    <row r="3724" spans="4:18" ht="26" x14ac:dyDescent="0.2">
      <c r="D3724" s="58" t="s">
        <v>91</v>
      </c>
      <c r="E3724" s="7" t="s">
        <v>92</v>
      </c>
      <c r="F3724" s="50" t="s">
        <v>623</v>
      </c>
      <c r="G3724" s="6">
        <v>70</v>
      </c>
      <c r="H3724" s="14">
        <v>12.857142857143</v>
      </c>
      <c r="I3724" s="3">
        <v>40</v>
      </c>
      <c r="J3724" s="3">
        <v>31.428571428571001</v>
      </c>
      <c r="K3724" s="3">
        <v>11.428571428571001</v>
      </c>
      <c r="L3724" s="3">
        <v>2.8571428571430002</v>
      </c>
      <c r="M3724" s="3">
        <v>1.4285714285710001</v>
      </c>
      <c r="N3724" s="9" t="s">
        <v>160</v>
      </c>
      <c r="O3724" s="3">
        <v>71.428571428571004</v>
      </c>
      <c r="P3724" s="3">
        <v>14.285714285714</v>
      </c>
      <c r="Q3724" s="3">
        <v>3.2666666666670001</v>
      </c>
      <c r="R3724" s="13">
        <v>0.82063775667700001</v>
      </c>
    </row>
    <row r="3725" spans="4:18" ht="39" x14ac:dyDescent="0.2">
      <c r="D3725" s="59"/>
      <c r="E3725" s="5" t="s">
        <v>93</v>
      </c>
      <c r="F3725" s="51" t="s">
        <v>623</v>
      </c>
      <c r="G3725" s="4">
        <v>430</v>
      </c>
      <c r="H3725" s="10">
        <v>11.162790697674</v>
      </c>
      <c r="I3725" s="1">
        <v>38.139534883720998</v>
      </c>
      <c r="J3725" s="1">
        <v>32.790697674419</v>
      </c>
      <c r="K3725" s="1">
        <v>11.860465116279</v>
      </c>
      <c r="L3725" s="1">
        <v>3.9534883720930001</v>
      </c>
      <c r="M3725" s="1">
        <v>1.1627906976739999</v>
      </c>
      <c r="N3725" s="1">
        <v>0.93023255814000005</v>
      </c>
      <c r="O3725" s="1">
        <v>70.930232558140005</v>
      </c>
      <c r="P3725" s="1">
        <v>15.813953488372</v>
      </c>
      <c r="Q3725" s="1">
        <v>3.211796246649</v>
      </c>
      <c r="R3725" s="8">
        <v>0.84603454598299999</v>
      </c>
    </row>
    <row r="3726" spans="4:18" ht="39" x14ac:dyDescent="0.2">
      <c r="D3726" s="59"/>
      <c r="E3726" s="5" t="s">
        <v>94</v>
      </c>
      <c r="F3726" s="51" t="s">
        <v>623</v>
      </c>
      <c r="G3726" s="4">
        <v>824</v>
      </c>
      <c r="H3726" s="10">
        <v>12.742718446602</v>
      </c>
      <c r="I3726" s="1">
        <v>34.344660194174999</v>
      </c>
      <c r="J3726" s="1">
        <v>30.825242718447001</v>
      </c>
      <c r="K3726" s="1">
        <v>13.592233009709</v>
      </c>
      <c r="L3726" s="1">
        <v>5.0970873786409996</v>
      </c>
      <c r="M3726" s="1">
        <v>2.4271844660189998</v>
      </c>
      <c r="N3726" s="1">
        <v>0.97087378640800004</v>
      </c>
      <c r="O3726" s="1">
        <v>65.169902912620998</v>
      </c>
      <c r="P3726" s="1">
        <v>18.689320388350001</v>
      </c>
      <c r="Q3726" s="1">
        <v>3.1259044862519998</v>
      </c>
      <c r="R3726" s="8">
        <v>0.89446470891899998</v>
      </c>
    </row>
    <row r="3727" spans="4:18" ht="39" x14ac:dyDescent="0.2">
      <c r="D3727" s="59"/>
      <c r="E3727" s="5" t="s">
        <v>95</v>
      </c>
      <c r="F3727" s="51" t="s">
        <v>623</v>
      </c>
      <c r="G3727" s="4">
        <v>593</v>
      </c>
      <c r="H3727" s="10">
        <v>12.478920741990001</v>
      </c>
      <c r="I3727" s="1">
        <v>36.593591905564999</v>
      </c>
      <c r="J3727" s="1">
        <v>31.028667790894001</v>
      </c>
      <c r="K3727" s="1">
        <v>11.973018549747</v>
      </c>
      <c r="L3727" s="1">
        <v>4.8903878583470002</v>
      </c>
      <c r="M3727" s="1">
        <v>2.1922428330520001</v>
      </c>
      <c r="N3727" s="1">
        <v>0.84317032040499995</v>
      </c>
      <c r="O3727" s="1">
        <v>67.622259696458997</v>
      </c>
      <c r="P3727" s="1">
        <v>16.863406408094001</v>
      </c>
      <c r="Q3727" s="1">
        <v>3.1756487025950002</v>
      </c>
      <c r="R3727" s="8">
        <v>0.88152471794200005</v>
      </c>
    </row>
    <row r="3728" spans="4:18" ht="39" x14ac:dyDescent="0.2">
      <c r="D3728" s="59"/>
      <c r="E3728" s="5" t="s">
        <v>96</v>
      </c>
      <c r="F3728" s="51" t="s">
        <v>623</v>
      </c>
      <c r="G3728" s="4">
        <v>261</v>
      </c>
      <c r="H3728" s="10">
        <v>8.0459770114939992</v>
      </c>
      <c r="I3728" s="1">
        <v>32.567049808428997</v>
      </c>
      <c r="J3728" s="1">
        <v>34.865900383141998</v>
      </c>
      <c r="K3728" s="1">
        <v>14.942528735631999</v>
      </c>
      <c r="L3728" s="1">
        <v>6.130268199234</v>
      </c>
      <c r="M3728" s="1">
        <v>1.149425287356</v>
      </c>
      <c r="N3728" s="1">
        <v>2.2988505747130001</v>
      </c>
      <c r="O3728" s="1">
        <v>67.432950191570995</v>
      </c>
      <c r="P3728" s="1">
        <v>21.072796934865998</v>
      </c>
      <c r="Q3728" s="1">
        <v>3.0606060606060002</v>
      </c>
      <c r="R3728" s="8">
        <v>0.90205445500199999</v>
      </c>
    </row>
    <row r="3729" spans="4:18" ht="39" x14ac:dyDescent="0.2">
      <c r="D3729" s="59"/>
      <c r="E3729" s="5" t="s">
        <v>97</v>
      </c>
      <c r="F3729" s="51" t="s">
        <v>623</v>
      </c>
      <c r="G3729" s="4">
        <v>63</v>
      </c>
      <c r="H3729" s="10">
        <v>9.5238095238099998</v>
      </c>
      <c r="I3729" s="1">
        <v>38.095238095238003</v>
      </c>
      <c r="J3729" s="1">
        <v>30.158730158729998</v>
      </c>
      <c r="K3729" s="1">
        <v>20.634920634920999</v>
      </c>
      <c r="L3729" s="1">
        <v>1.587301587302</v>
      </c>
      <c r="M3729" s="2" t="s">
        <v>160</v>
      </c>
      <c r="N3729" s="2" t="s">
        <v>160</v>
      </c>
      <c r="O3729" s="1">
        <v>68.253968253967997</v>
      </c>
      <c r="P3729" s="1">
        <v>22.222222222222001</v>
      </c>
      <c r="Q3729" s="1">
        <v>3.1578947368420001</v>
      </c>
      <c r="R3729" s="8">
        <v>0.840694306685</v>
      </c>
    </row>
    <row r="3730" spans="4:18" ht="39" x14ac:dyDescent="0.2">
      <c r="D3730" s="59"/>
      <c r="E3730" s="5" t="s">
        <v>98</v>
      </c>
      <c r="F3730" s="51" t="s">
        <v>623</v>
      </c>
      <c r="G3730" s="4">
        <v>345</v>
      </c>
      <c r="H3730" s="10">
        <v>11.304347826087</v>
      </c>
      <c r="I3730" s="1">
        <v>42.318840579709999</v>
      </c>
      <c r="J3730" s="1">
        <v>28.985507246377001</v>
      </c>
      <c r="K3730" s="1">
        <v>12.173913043478001</v>
      </c>
      <c r="L3730" s="1">
        <v>3.768115942029</v>
      </c>
      <c r="M3730" s="1">
        <v>0.289855072464</v>
      </c>
      <c r="N3730" s="1">
        <v>1.1594202898549999</v>
      </c>
      <c r="O3730" s="1">
        <v>71.304347826086996</v>
      </c>
      <c r="P3730" s="1">
        <v>15.942028985506999</v>
      </c>
      <c r="Q3730" s="1">
        <v>3.2591362126250001</v>
      </c>
      <c r="R3730" s="8">
        <v>0.85593491850600001</v>
      </c>
    </row>
    <row r="3731" spans="4:18" ht="39" x14ac:dyDescent="0.2">
      <c r="D3731" s="59"/>
      <c r="E3731" s="5" t="s">
        <v>99</v>
      </c>
      <c r="F3731" s="51" t="s">
        <v>623</v>
      </c>
      <c r="G3731" s="4">
        <v>202</v>
      </c>
      <c r="H3731" s="10">
        <v>13.861386138614</v>
      </c>
      <c r="I3731" s="1">
        <v>43.564356435644001</v>
      </c>
      <c r="J3731" s="1">
        <v>25.742574257426</v>
      </c>
      <c r="K3731" s="1">
        <v>11.881188118812</v>
      </c>
      <c r="L3731" s="1">
        <v>3.9603960396039999</v>
      </c>
      <c r="M3731" s="1">
        <v>0.49504950495</v>
      </c>
      <c r="N3731" s="1">
        <v>0.49504950495</v>
      </c>
      <c r="O3731" s="1">
        <v>69.306930693069006</v>
      </c>
      <c r="P3731" s="1">
        <v>15.841584158416</v>
      </c>
      <c r="Q3731" s="1">
        <v>3.279069767442</v>
      </c>
      <c r="R3731" s="8">
        <v>0.87393929413899996</v>
      </c>
    </row>
    <row r="3732" spans="4:18" x14ac:dyDescent="0.2">
      <c r="D3732" s="59"/>
      <c r="E3732" s="5" t="s">
        <v>100</v>
      </c>
      <c r="F3732" s="51" t="s">
        <v>623</v>
      </c>
      <c r="G3732" s="4">
        <v>143</v>
      </c>
      <c r="H3732" s="10">
        <v>13.986013986013999</v>
      </c>
      <c r="I3732" s="1">
        <v>28.671328671329</v>
      </c>
      <c r="J3732" s="1">
        <v>26.573426573427</v>
      </c>
      <c r="K3732" s="1">
        <v>14.685314685314999</v>
      </c>
      <c r="L3732" s="1">
        <v>10.48951048951</v>
      </c>
      <c r="M3732" s="1">
        <v>3.4965034965030002</v>
      </c>
      <c r="N3732" s="1">
        <v>2.0979020979020002</v>
      </c>
      <c r="O3732" s="1">
        <v>55.244755244754998</v>
      </c>
      <c r="P3732" s="1">
        <v>25.174825174824999</v>
      </c>
      <c r="Q3732" s="1">
        <v>2.9130434782610002</v>
      </c>
      <c r="R3732" s="8">
        <v>1.030799531205</v>
      </c>
    </row>
    <row r="3733" spans="4:18" x14ac:dyDescent="0.2">
      <c r="D3733" s="59"/>
      <c r="E3733" s="5" t="s">
        <v>23</v>
      </c>
      <c r="F3733" s="51" t="s">
        <v>624</v>
      </c>
      <c r="G3733" s="4">
        <v>5</v>
      </c>
      <c r="H3733" s="10">
        <v>20</v>
      </c>
      <c r="I3733" s="2" t="s">
        <v>160</v>
      </c>
      <c r="J3733" s="1">
        <v>40</v>
      </c>
      <c r="K3733" s="2" t="s">
        <v>160</v>
      </c>
      <c r="L3733" s="1">
        <v>40</v>
      </c>
      <c r="M3733" s="2" t="s">
        <v>160</v>
      </c>
      <c r="N3733" s="2" t="s">
        <v>160</v>
      </c>
      <c r="O3733" s="1">
        <v>40</v>
      </c>
      <c r="P3733" s="1">
        <v>40</v>
      </c>
      <c r="Q3733" s="1">
        <v>2</v>
      </c>
      <c r="R3733" s="8">
        <v>1.1547005383790001</v>
      </c>
    </row>
    <row r="3734" spans="4:18" ht="26" x14ac:dyDescent="0.2">
      <c r="D3734" s="59"/>
      <c r="E3734" s="5" t="s">
        <v>101</v>
      </c>
      <c r="F3734" s="51" t="s">
        <v>623</v>
      </c>
      <c r="G3734" s="4">
        <v>883</v>
      </c>
      <c r="H3734" s="10">
        <v>12.910532276331001</v>
      </c>
      <c r="I3734" s="1">
        <v>34.541336353341002</v>
      </c>
      <c r="J3734" s="1">
        <v>31.257078142695001</v>
      </c>
      <c r="K3734" s="1">
        <v>12.797281993205001</v>
      </c>
      <c r="L3734" s="1">
        <v>4.9830124575310002</v>
      </c>
      <c r="M3734" s="1">
        <v>2.4915062287660001</v>
      </c>
      <c r="N3734" s="1">
        <v>1.019252548131</v>
      </c>
      <c r="O3734" s="1">
        <v>65.798414496036003</v>
      </c>
      <c r="P3734" s="1">
        <v>17.780294450736001</v>
      </c>
      <c r="Q3734" s="1">
        <v>3.1409214092140001</v>
      </c>
      <c r="R3734" s="8">
        <v>0.88661398599700003</v>
      </c>
    </row>
    <row r="3735" spans="4:18" ht="26" x14ac:dyDescent="0.2">
      <c r="D3735" s="59"/>
      <c r="E3735" s="5" t="s">
        <v>102</v>
      </c>
      <c r="F3735" s="51" t="s">
        <v>623</v>
      </c>
      <c r="G3735" s="4">
        <v>453</v>
      </c>
      <c r="H3735" s="10">
        <v>9.9337748344369992</v>
      </c>
      <c r="I3735" s="1">
        <v>37.306843267108</v>
      </c>
      <c r="J3735" s="1">
        <v>32.008830022075003</v>
      </c>
      <c r="K3735" s="1">
        <v>13.465783664459</v>
      </c>
      <c r="L3735" s="1">
        <v>5.0772626931570004</v>
      </c>
      <c r="M3735" s="1">
        <v>0.883002207506</v>
      </c>
      <c r="N3735" s="1">
        <v>1.324503311258</v>
      </c>
      <c r="O3735" s="1">
        <v>69.315673289182996</v>
      </c>
      <c r="P3735" s="1">
        <v>18.543046357615999</v>
      </c>
      <c r="Q3735" s="1">
        <v>3.1557788944720002</v>
      </c>
      <c r="R3735" s="8">
        <v>0.88699207062800001</v>
      </c>
    </row>
    <row r="3736" spans="4:18" x14ac:dyDescent="0.2">
      <c r="D3736" s="58" t="s">
        <v>103</v>
      </c>
      <c r="E3736" s="7" t="s">
        <v>104</v>
      </c>
      <c r="F3736" s="50" t="s">
        <v>623</v>
      </c>
      <c r="G3736" s="6">
        <v>265</v>
      </c>
      <c r="H3736" s="14">
        <v>17.358490566038</v>
      </c>
      <c r="I3736" s="3">
        <v>45.283018867925001</v>
      </c>
      <c r="J3736" s="3">
        <v>22.641509433962</v>
      </c>
      <c r="K3736" s="3">
        <v>9.0566037735849996</v>
      </c>
      <c r="L3736" s="3">
        <v>2.2641509433959999</v>
      </c>
      <c r="M3736" s="3">
        <v>3.0188679245280001</v>
      </c>
      <c r="N3736" s="3">
        <v>0.37735849056600002</v>
      </c>
      <c r="O3736" s="3">
        <v>67.924528301886994</v>
      </c>
      <c r="P3736" s="3">
        <v>11.320754716981</v>
      </c>
      <c r="Q3736" s="3">
        <v>3.4</v>
      </c>
      <c r="R3736" s="13">
        <v>0.80191159173399995</v>
      </c>
    </row>
    <row r="3737" spans="4:18" x14ac:dyDescent="0.2">
      <c r="D3737" s="59"/>
      <c r="E3737" s="5" t="s">
        <v>105</v>
      </c>
      <c r="F3737" s="51" t="s">
        <v>623</v>
      </c>
      <c r="G3737" s="4">
        <v>314</v>
      </c>
      <c r="H3737" s="10">
        <v>12.101910828025</v>
      </c>
      <c r="I3737" s="1">
        <v>34.713375796177999</v>
      </c>
      <c r="J3737" s="1">
        <v>34.394904458599001</v>
      </c>
      <c r="K3737" s="1">
        <v>11.783439490446</v>
      </c>
      <c r="L3737" s="1">
        <v>4.4585987261150004</v>
      </c>
      <c r="M3737" s="1">
        <v>2.2292993630570002</v>
      </c>
      <c r="N3737" s="1">
        <v>0.31847133758000001</v>
      </c>
      <c r="O3737" s="1">
        <v>69.108280254777</v>
      </c>
      <c r="P3737" s="1">
        <v>16.242038216560999</v>
      </c>
      <c r="Q3737" s="1">
        <v>3.1641791044779999</v>
      </c>
      <c r="R3737" s="8">
        <v>0.854106887072</v>
      </c>
    </row>
    <row r="3738" spans="4:18" x14ac:dyDescent="0.2">
      <c r="D3738" s="59"/>
      <c r="E3738" s="5" t="s">
        <v>106</v>
      </c>
      <c r="F3738" s="51" t="s">
        <v>623</v>
      </c>
      <c r="G3738" s="4">
        <v>333</v>
      </c>
      <c r="H3738" s="10">
        <v>12.312312312312001</v>
      </c>
      <c r="I3738" s="1">
        <v>26.726726726727001</v>
      </c>
      <c r="J3738" s="1">
        <v>35.435435435434997</v>
      </c>
      <c r="K3738" s="1">
        <v>14.714714714715001</v>
      </c>
      <c r="L3738" s="1">
        <v>6.9069069069070004</v>
      </c>
      <c r="M3738" s="1">
        <v>2.1021021021020001</v>
      </c>
      <c r="N3738" s="1">
        <v>1.8018018018019999</v>
      </c>
      <c r="O3738" s="1">
        <v>62.162162162161998</v>
      </c>
      <c r="P3738" s="1">
        <v>21.621621621622001</v>
      </c>
      <c r="Q3738" s="1">
        <v>2.9784946236560002</v>
      </c>
      <c r="R3738" s="8">
        <v>0.90932611569400001</v>
      </c>
    </row>
    <row r="3739" spans="4:18" x14ac:dyDescent="0.2">
      <c r="D3739" s="59"/>
      <c r="E3739" s="5" t="s">
        <v>107</v>
      </c>
      <c r="F3739" s="51" t="s">
        <v>623</v>
      </c>
      <c r="G3739" s="4">
        <v>108</v>
      </c>
      <c r="H3739" s="10">
        <v>9.2592592592590002</v>
      </c>
      <c r="I3739" s="1">
        <v>27.777777777777999</v>
      </c>
      <c r="J3739" s="1">
        <v>25.925925925925998</v>
      </c>
      <c r="K3739" s="1">
        <v>18.518518518518999</v>
      </c>
      <c r="L3739" s="1">
        <v>12.037037037037001</v>
      </c>
      <c r="M3739" s="1">
        <v>3.7037037037039999</v>
      </c>
      <c r="N3739" s="1">
        <v>2.7777777777780002</v>
      </c>
      <c r="O3739" s="1">
        <v>53.703703703704001</v>
      </c>
      <c r="P3739" s="1">
        <v>30.555555555556001</v>
      </c>
      <c r="Q3739" s="1">
        <v>2.8241758241760002</v>
      </c>
      <c r="R3739" s="8">
        <v>1.049797933926</v>
      </c>
    </row>
    <row r="3740" spans="4:18" x14ac:dyDescent="0.2">
      <c r="D3740" s="59"/>
      <c r="E3740" s="5" t="s">
        <v>108</v>
      </c>
      <c r="F3740" s="51" t="s">
        <v>624</v>
      </c>
      <c r="G3740" s="4">
        <v>21</v>
      </c>
      <c r="H3740" s="10">
        <v>9.5238095238099998</v>
      </c>
      <c r="I3740" s="1">
        <v>14.285714285714</v>
      </c>
      <c r="J3740" s="1">
        <v>28.571428571428999</v>
      </c>
      <c r="K3740" s="1">
        <v>19.047619047619001</v>
      </c>
      <c r="L3740" s="1">
        <v>23.809523809523998</v>
      </c>
      <c r="M3740" s="2" t="s">
        <v>160</v>
      </c>
      <c r="N3740" s="1">
        <v>4.7619047619049999</v>
      </c>
      <c r="O3740" s="1">
        <v>42.857142857143003</v>
      </c>
      <c r="P3740" s="1">
        <v>42.857142857143003</v>
      </c>
      <c r="Q3740" s="1">
        <v>2.3888888888889999</v>
      </c>
      <c r="R3740" s="8">
        <v>1.092158622873</v>
      </c>
    </row>
    <row r="3741" spans="4:18" x14ac:dyDescent="0.2">
      <c r="D3741" s="59"/>
      <c r="E3741" s="5" t="s">
        <v>23</v>
      </c>
      <c r="F3741" s="51" t="s">
        <v>624</v>
      </c>
      <c r="G3741" s="4">
        <v>2</v>
      </c>
      <c r="H3741" s="17" t="s">
        <v>160</v>
      </c>
      <c r="I3741" s="2" t="s">
        <v>160</v>
      </c>
      <c r="J3741" s="2" t="s">
        <v>160</v>
      </c>
      <c r="K3741" s="1">
        <v>50</v>
      </c>
      <c r="L3741" s="2" t="s">
        <v>160</v>
      </c>
      <c r="M3741" s="1">
        <v>50</v>
      </c>
      <c r="N3741" s="2" t="s">
        <v>160</v>
      </c>
      <c r="O3741" s="2" t="s">
        <v>160</v>
      </c>
      <c r="P3741" s="1">
        <v>50</v>
      </c>
      <c r="Q3741" s="1">
        <v>2</v>
      </c>
      <c r="R3741" s="8">
        <v>0</v>
      </c>
    </row>
    <row r="3742" spans="4:18" x14ac:dyDescent="0.2">
      <c r="D3742" s="59"/>
      <c r="E3742" s="5" t="s">
        <v>109</v>
      </c>
      <c r="F3742" s="51" t="s">
        <v>623</v>
      </c>
      <c r="G3742" s="4">
        <v>579</v>
      </c>
      <c r="H3742" s="10">
        <v>14.507772020725</v>
      </c>
      <c r="I3742" s="1">
        <v>39.550949913643997</v>
      </c>
      <c r="J3742" s="1">
        <v>29.015544041451001</v>
      </c>
      <c r="K3742" s="1">
        <v>10.535405872193</v>
      </c>
      <c r="L3742" s="1">
        <v>3.454231433506</v>
      </c>
      <c r="M3742" s="1">
        <v>2.5906735751299999</v>
      </c>
      <c r="N3742" s="1">
        <v>0.34542314335099999</v>
      </c>
      <c r="O3742" s="1">
        <v>68.566493955094998</v>
      </c>
      <c r="P3742" s="1">
        <v>13.989637305699</v>
      </c>
      <c r="Q3742" s="1">
        <v>3.267782426778</v>
      </c>
      <c r="R3742" s="8">
        <v>0.83894194292000002</v>
      </c>
    </row>
    <row r="3743" spans="4:18" x14ac:dyDescent="0.2">
      <c r="D3743" s="59"/>
      <c r="E3743" s="5" t="s">
        <v>110</v>
      </c>
      <c r="F3743" s="51" t="s">
        <v>623</v>
      </c>
      <c r="G3743" s="4">
        <v>129</v>
      </c>
      <c r="H3743" s="10">
        <v>9.3023255813949994</v>
      </c>
      <c r="I3743" s="1">
        <v>25.581395348836999</v>
      </c>
      <c r="J3743" s="1">
        <v>26.356589147287</v>
      </c>
      <c r="K3743" s="1">
        <v>18.604651162791001</v>
      </c>
      <c r="L3743" s="1">
        <v>13.953488372093</v>
      </c>
      <c r="M3743" s="1">
        <v>3.1007751937979999</v>
      </c>
      <c r="N3743" s="1">
        <v>3.1007751937979999</v>
      </c>
      <c r="O3743" s="1">
        <v>51.937984496124002</v>
      </c>
      <c r="P3743" s="1">
        <v>32.558139534883999</v>
      </c>
      <c r="Q3743" s="1">
        <v>2.7522935779819999</v>
      </c>
      <c r="R3743" s="8">
        <v>1.0641982141220001</v>
      </c>
    </row>
    <row r="3744" spans="4:18" x14ac:dyDescent="0.2">
      <c r="D3744" s="58" t="s">
        <v>111</v>
      </c>
      <c r="E3744" s="7" t="s">
        <v>112</v>
      </c>
      <c r="F3744" s="50" t="s">
        <v>623</v>
      </c>
      <c r="G3744" s="6">
        <v>192</v>
      </c>
      <c r="H3744" s="14">
        <v>10.9375</v>
      </c>
      <c r="I3744" s="3">
        <v>29.6875</v>
      </c>
      <c r="J3744" s="3">
        <v>31.25</v>
      </c>
      <c r="K3744" s="3">
        <v>16.666666666666998</v>
      </c>
      <c r="L3744" s="3">
        <v>7.291666666667</v>
      </c>
      <c r="M3744" s="3">
        <v>3.645833333333</v>
      </c>
      <c r="N3744" s="3">
        <v>0.52083333333299997</v>
      </c>
      <c r="O3744" s="3">
        <v>60.9375</v>
      </c>
      <c r="P3744" s="3">
        <v>23.958333333333002</v>
      </c>
      <c r="Q3744" s="3">
        <v>2.9815950920250001</v>
      </c>
      <c r="R3744" s="13">
        <v>0.945896874276</v>
      </c>
    </row>
    <row r="3745" spans="4:18" ht="26" x14ac:dyDescent="0.2">
      <c r="D3745" s="59"/>
      <c r="E3745" s="5" t="s">
        <v>113</v>
      </c>
      <c r="F3745" s="51" t="s">
        <v>623</v>
      </c>
      <c r="G3745" s="4">
        <v>149</v>
      </c>
      <c r="H3745" s="10">
        <v>13.422818791946</v>
      </c>
      <c r="I3745" s="1">
        <v>34.228187919462997</v>
      </c>
      <c r="J3745" s="1">
        <v>31.543624161074</v>
      </c>
      <c r="K3745" s="1">
        <v>12.080536912752001</v>
      </c>
      <c r="L3745" s="1">
        <v>6.0402684563760003</v>
      </c>
      <c r="M3745" s="1">
        <v>2.0134228187919998</v>
      </c>
      <c r="N3745" s="1">
        <v>0.67114093959700005</v>
      </c>
      <c r="O3745" s="1">
        <v>65.771812080537003</v>
      </c>
      <c r="P3745" s="1">
        <v>18.120805369128</v>
      </c>
      <c r="Q3745" s="1">
        <v>3.12</v>
      </c>
      <c r="R3745" s="8">
        <v>0.91228179008200005</v>
      </c>
    </row>
    <row r="3746" spans="4:18" x14ac:dyDescent="0.2">
      <c r="D3746" s="59"/>
      <c r="E3746" s="5" t="s">
        <v>114</v>
      </c>
      <c r="F3746" s="51" t="s">
        <v>623</v>
      </c>
      <c r="G3746" s="4">
        <v>530</v>
      </c>
      <c r="H3746" s="10">
        <v>13.018867924527999</v>
      </c>
      <c r="I3746" s="1">
        <v>36.037735849057</v>
      </c>
      <c r="J3746" s="1">
        <v>30</v>
      </c>
      <c r="K3746" s="1">
        <v>12.830188679245</v>
      </c>
      <c r="L3746" s="1">
        <v>4.9056603773580001</v>
      </c>
      <c r="M3746" s="1">
        <v>2.2641509433959999</v>
      </c>
      <c r="N3746" s="1">
        <v>0.94339622641499998</v>
      </c>
      <c r="O3746" s="1">
        <v>66.037735849057</v>
      </c>
      <c r="P3746" s="1">
        <v>17.735849056604</v>
      </c>
      <c r="Q3746" s="1">
        <v>3.1599099099100001</v>
      </c>
      <c r="R3746" s="8">
        <v>0.89094567203099995</v>
      </c>
    </row>
    <row r="3747" spans="4:18" x14ac:dyDescent="0.2">
      <c r="D3747" s="59"/>
      <c r="E3747" s="5" t="s">
        <v>115</v>
      </c>
      <c r="F3747" s="51" t="s">
        <v>623</v>
      </c>
      <c r="G3747" s="4">
        <v>225</v>
      </c>
      <c r="H3747" s="10">
        <v>13.333333333333</v>
      </c>
      <c r="I3747" s="1">
        <v>40.444444444444002</v>
      </c>
      <c r="J3747" s="1">
        <v>30.222222222222001</v>
      </c>
      <c r="K3747" s="1">
        <v>9.7777777777780006</v>
      </c>
      <c r="L3747" s="1">
        <v>4.4444444444439997</v>
      </c>
      <c r="M3747" s="1">
        <v>1.7777777777779999</v>
      </c>
      <c r="N3747" s="2" t="s">
        <v>160</v>
      </c>
      <c r="O3747" s="1">
        <v>70.666666666666998</v>
      </c>
      <c r="P3747" s="1">
        <v>14.222222222221999</v>
      </c>
      <c r="Q3747" s="1">
        <v>3.256544502618</v>
      </c>
      <c r="R3747" s="8">
        <v>0.85971023077800002</v>
      </c>
    </row>
    <row r="3748" spans="4:18" x14ac:dyDescent="0.2">
      <c r="D3748" s="59"/>
      <c r="E3748" s="5" t="s">
        <v>116</v>
      </c>
      <c r="F3748" s="51" t="s">
        <v>623</v>
      </c>
      <c r="G3748" s="4">
        <v>467</v>
      </c>
      <c r="H3748" s="10">
        <v>11.991434689507001</v>
      </c>
      <c r="I3748" s="1">
        <v>42.184154175589001</v>
      </c>
      <c r="J3748" s="1">
        <v>31.049250535332</v>
      </c>
      <c r="K3748" s="1">
        <v>10.278372591006001</v>
      </c>
      <c r="L3748" s="1">
        <v>2.5695931477520002</v>
      </c>
      <c r="M3748" s="1">
        <v>1.4989293361880001</v>
      </c>
      <c r="N3748" s="1">
        <v>0.428265524625</v>
      </c>
      <c r="O3748" s="1">
        <v>73.233404710920993</v>
      </c>
      <c r="P3748" s="1">
        <v>12.847965738758001</v>
      </c>
      <c r="Q3748" s="1">
        <v>3.310945273632</v>
      </c>
      <c r="R3748" s="8">
        <v>0.79608117606999995</v>
      </c>
    </row>
    <row r="3749" spans="4:18" ht="26" x14ac:dyDescent="0.2">
      <c r="D3749" s="59"/>
      <c r="E3749" s="5" t="s">
        <v>117</v>
      </c>
      <c r="F3749" s="51" t="s">
        <v>623</v>
      </c>
      <c r="G3749" s="4">
        <v>732</v>
      </c>
      <c r="H3749" s="10">
        <v>14.344262295082</v>
      </c>
      <c r="I3749" s="1">
        <v>35.382513661201997</v>
      </c>
      <c r="J3749" s="1">
        <v>30.874316939890999</v>
      </c>
      <c r="K3749" s="1">
        <v>12.021857923497</v>
      </c>
      <c r="L3749" s="1">
        <v>3.9617486338800001</v>
      </c>
      <c r="M3749" s="1">
        <v>2.8688524590159998</v>
      </c>
      <c r="N3749" s="1">
        <v>0.54644808743200002</v>
      </c>
      <c r="O3749" s="1">
        <v>66.256830601093</v>
      </c>
      <c r="P3749" s="1">
        <v>15.983606557377</v>
      </c>
      <c r="Q3749" s="1">
        <v>3.1877076411959999</v>
      </c>
      <c r="R3749" s="8">
        <v>0.857373845563</v>
      </c>
    </row>
    <row r="3750" spans="4:18" ht="26" x14ac:dyDescent="0.2">
      <c r="D3750" s="59"/>
      <c r="E3750" s="5" t="s">
        <v>118</v>
      </c>
      <c r="F3750" s="51" t="s">
        <v>623</v>
      </c>
      <c r="G3750" s="4">
        <v>662</v>
      </c>
      <c r="H3750" s="10">
        <v>14.652567975830999</v>
      </c>
      <c r="I3750" s="1">
        <v>36.102719033233001</v>
      </c>
      <c r="J3750" s="1">
        <v>27.341389728096999</v>
      </c>
      <c r="K3750" s="1">
        <v>14.199395770393</v>
      </c>
      <c r="L3750" s="1">
        <v>4.9848942598189998</v>
      </c>
      <c r="M3750" s="1">
        <v>1.359516616314</v>
      </c>
      <c r="N3750" s="1">
        <v>1.359516616314</v>
      </c>
      <c r="O3750" s="1">
        <v>63.444108761328998</v>
      </c>
      <c r="P3750" s="1">
        <v>19.184290030210999</v>
      </c>
      <c r="Q3750" s="1">
        <v>3.1444241316269999</v>
      </c>
      <c r="R3750" s="8">
        <v>0.91145587923000004</v>
      </c>
    </row>
    <row r="3751" spans="4:18" ht="26" x14ac:dyDescent="0.2">
      <c r="D3751" s="59"/>
      <c r="E3751" s="5" t="s">
        <v>119</v>
      </c>
      <c r="F3751" s="51" t="s">
        <v>623</v>
      </c>
      <c r="G3751" s="4">
        <v>471</v>
      </c>
      <c r="H3751" s="10">
        <v>15.074309978769</v>
      </c>
      <c r="I3751" s="1">
        <v>33.545647558386001</v>
      </c>
      <c r="J3751" s="1">
        <v>28.662420382166001</v>
      </c>
      <c r="K3751" s="1">
        <v>14.437367303608999</v>
      </c>
      <c r="L3751" s="1">
        <v>5.5201698513800004</v>
      </c>
      <c r="M3751" s="1">
        <v>2.123142250531</v>
      </c>
      <c r="N3751" s="1">
        <v>0.63694267515900005</v>
      </c>
      <c r="O3751" s="1">
        <v>62.208067940551999</v>
      </c>
      <c r="P3751" s="1">
        <v>19.957537154989001</v>
      </c>
      <c r="Q3751" s="1">
        <v>3.0981912144699999</v>
      </c>
      <c r="R3751" s="8">
        <v>0.91937793489800002</v>
      </c>
    </row>
    <row r="3752" spans="4:18" ht="26" x14ac:dyDescent="0.2">
      <c r="D3752" s="59"/>
      <c r="E3752" s="5" t="s">
        <v>120</v>
      </c>
      <c r="F3752" s="51" t="s">
        <v>623</v>
      </c>
      <c r="G3752" s="4">
        <v>165</v>
      </c>
      <c r="H3752" s="10">
        <v>13.333333333333</v>
      </c>
      <c r="I3752" s="1">
        <v>41.212121212120998</v>
      </c>
      <c r="J3752" s="1">
        <v>27.272727272727</v>
      </c>
      <c r="K3752" s="1">
        <v>11.515151515152001</v>
      </c>
      <c r="L3752" s="1">
        <v>1.818181818182</v>
      </c>
      <c r="M3752" s="1">
        <v>3.0303030303030001</v>
      </c>
      <c r="N3752" s="1">
        <v>1.818181818182</v>
      </c>
      <c r="O3752" s="1">
        <v>68.484848484848001</v>
      </c>
      <c r="P3752" s="1">
        <v>13.333333333333</v>
      </c>
      <c r="Q3752" s="1">
        <v>3.3185185185189998</v>
      </c>
      <c r="R3752" s="8">
        <v>0.79786891389400005</v>
      </c>
    </row>
    <row r="3753" spans="4:18" x14ac:dyDescent="0.2">
      <c r="D3753" s="59"/>
      <c r="E3753" s="5" t="s">
        <v>121</v>
      </c>
      <c r="F3753" s="51" t="s">
        <v>623</v>
      </c>
      <c r="G3753" s="4">
        <v>553</v>
      </c>
      <c r="H3753" s="10">
        <v>11.573236889693</v>
      </c>
      <c r="I3753" s="1">
        <v>40.687160940325001</v>
      </c>
      <c r="J3753" s="1">
        <v>31.28390596745</v>
      </c>
      <c r="K3753" s="1">
        <v>11.934900542495001</v>
      </c>
      <c r="L3753" s="1">
        <v>3.2549728752260001</v>
      </c>
      <c r="M3753" s="1">
        <v>1.2658227848100001</v>
      </c>
      <c r="N3753" s="2" t="s">
        <v>160</v>
      </c>
      <c r="O3753" s="1">
        <v>71.971066907776006</v>
      </c>
      <c r="P3753" s="1">
        <v>15.189873417722</v>
      </c>
      <c r="Q3753" s="1">
        <v>3.2551867219920001</v>
      </c>
      <c r="R3753" s="8">
        <v>0.830314462378</v>
      </c>
    </row>
    <row r="3754" spans="4:18" x14ac:dyDescent="0.2">
      <c r="D3754" s="59"/>
      <c r="E3754" s="5" t="s">
        <v>122</v>
      </c>
      <c r="F3754" s="51" t="s">
        <v>623</v>
      </c>
      <c r="G3754" s="4">
        <v>471</v>
      </c>
      <c r="H3754" s="10">
        <v>13.163481953291001</v>
      </c>
      <c r="I3754" s="1">
        <v>35.244161358810999</v>
      </c>
      <c r="J3754" s="1">
        <v>28.450106157113002</v>
      </c>
      <c r="K3754" s="1">
        <v>14.225053078556</v>
      </c>
      <c r="L3754" s="1">
        <v>5.7324840764329998</v>
      </c>
      <c r="M3754" s="1">
        <v>1.9108280254779999</v>
      </c>
      <c r="N3754" s="1">
        <v>1.2738853503180001</v>
      </c>
      <c r="O3754" s="1">
        <v>63.694267515923997</v>
      </c>
      <c r="P3754" s="1">
        <v>19.957537154989001</v>
      </c>
      <c r="Q3754" s="1">
        <v>3.1142131979699998</v>
      </c>
      <c r="R3754" s="8">
        <v>0.92444936652900001</v>
      </c>
    </row>
    <row r="3755" spans="4:18" x14ac:dyDescent="0.2">
      <c r="D3755" s="59"/>
      <c r="E3755" s="5" t="s">
        <v>123</v>
      </c>
      <c r="F3755" s="51" t="s">
        <v>623</v>
      </c>
      <c r="G3755" s="4">
        <v>275</v>
      </c>
      <c r="H3755" s="10">
        <v>11.272727272727</v>
      </c>
      <c r="I3755" s="1">
        <v>37.454545454544999</v>
      </c>
      <c r="J3755" s="1">
        <v>28.363636363636001</v>
      </c>
      <c r="K3755" s="1">
        <v>17.090909090909001</v>
      </c>
      <c r="L3755" s="1">
        <v>2.9090909090910002</v>
      </c>
      <c r="M3755" s="1">
        <v>2.9090909090910002</v>
      </c>
      <c r="N3755" s="2" t="s">
        <v>160</v>
      </c>
      <c r="O3755" s="1">
        <v>65.818181818181998</v>
      </c>
      <c r="P3755" s="1">
        <v>20</v>
      </c>
      <c r="Q3755" s="1">
        <v>3.1694915254240001</v>
      </c>
      <c r="R3755" s="8">
        <v>0.86349201719400004</v>
      </c>
    </row>
    <row r="3756" spans="4:18" x14ac:dyDescent="0.2">
      <c r="D3756" s="59"/>
      <c r="E3756" s="5" t="s">
        <v>124</v>
      </c>
      <c r="F3756" s="51" t="s">
        <v>623</v>
      </c>
      <c r="G3756" s="4">
        <v>647</v>
      </c>
      <c r="H3756" s="10">
        <v>12.210200927357</v>
      </c>
      <c r="I3756" s="1">
        <v>36.630602782071001</v>
      </c>
      <c r="J3756" s="1">
        <v>30.757341576506999</v>
      </c>
      <c r="K3756" s="1">
        <v>13.292117465224001</v>
      </c>
      <c r="L3756" s="1">
        <v>4.1731066460589998</v>
      </c>
      <c r="M3756" s="1">
        <v>2.3183925811439998</v>
      </c>
      <c r="N3756" s="1">
        <v>0.61823802163800001</v>
      </c>
      <c r="O3756" s="1">
        <v>67.387944358577997</v>
      </c>
      <c r="P3756" s="1">
        <v>17.465224111283</v>
      </c>
      <c r="Q3756" s="1">
        <v>3.1766848816030002</v>
      </c>
      <c r="R3756" s="8">
        <v>0.86903500312199999</v>
      </c>
    </row>
    <row r="3757" spans="4:18" x14ac:dyDescent="0.2">
      <c r="D3757" s="59"/>
      <c r="E3757" s="5" t="s">
        <v>125</v>
      </c>
      <c r="F3757" s="51" t="s">
        <v>623</v>
      </c>
      <c r="G3757" s="4">
        <v>249</v>
      </c>
      <c r="H3757" s="10">
        <v>16.465863453815</v>
      </c>
      <c r="I3757" s="1">
        <v>37.751004016064002</v>
      </c>
      <c r="J3757" s="1">
        <v>28.915662650601998</v>
      </c>
      <c r="K3757" s="1">
        <v>10.441767068273</v>
      </c>
      <c r="L3757" s="1">
        <v>4.4176706827309999</v>
      </c>
      <c r="M3757" s="1">
        <v>1.6064257028110001</v>
      </c>
      <c r="N3757" s="1">
        <v>0.40160642570299998</v>
      </c>
      <c r="O3757" s="1">
        <v>66.666666666666998</v>
      </c>
      <c r="P3757" s="1">
        <v>14.859437751004</v>
      </c>
      <c r="Q3757" s="1">
        <v>3.2266009852219999</v>
      </c>
      <c r="R3757" s="8">
        <v>0.87193978207400002</v>
      </c>
    </row>
    <row r="3758" spans="4:18" x14ac:dyDescent="0.2">
      <c r="D3758" s="59"/>
      <c r="E3758" s="5" t="s">
        <v>126</v>
      </c>
      <c r="F3758" s="51" t="s">
        <v>623</v>
      </c>
      <c r="G3758" s="4">
        <v>279</v>
      </c>
      <c r="H3758" s="10">
        <v>10.752688172042999</v>
      </c>
      <c r="I3758" s="1">
        <v>32.616487455197003</v>
      </c>
      <c r="J3758" s="1">
        <v>30.107526881719998</v>
      </c>
      <c r="K3758" s="1">
        <v>16.129032258064999</v>
      </c>
      <c r="L3758" s="1">
        <v>6.4516129032259997</v>
      </c>
      <c r="M3758" s="1">
        <v>2.867383512545</v>
      </c>
      <c r="N3758" s="1">
        <v>1.0752688172039999</v>
      </c>
      <c r="O3758" s="1">
        <v>62.724014336918003</v>
      </c>
      <c r="P3758" s="1">
        <v>22.580645161290001</v>
      </c>
      <c r="Q3758" s="1">
        <v>3.0420168067229998</v>
      </c>
      <c r="R3758" s="8">
        <v>0.93587620429100005</v>
      </c>
    </row>
    <row r="3759" spans="4:18" ht="26" x14ac:dyDescent="0.2">
      <c r="D3759" s="59"/>
      <c r="E3759" s="5" t="s">
        <v>127</v>
      </c>
      <c r="F3759" s="51" t="s">
        <v>623</v>
      </c>
      <c r="G3759" s="4">
        <v>195</v>
      </c>
      <c r="H3759" s="10">
        <v>11.794871794872</v>
      </c>
      <c r="I3759" s="1">
        <v>30.25641025641</v>
      </c>
      <c r="J3759" s="1">
        <v>29.74358974359</v>
      </c>
      <c r="K3759" s="1">
        <v>20</v>
      </c>
      <c r="L3759" s="1">
        <v>5.6410256410260002</v>
      </c>
      <c r="M3759" s="1">
        <v>2.051282051282</v>
      </c>
      <c r="N3759" s="1">
        <v>0.51282051282100005</v>
      </c>
      <c r="O3759" s="1">
        <v>60</v>
      </c>
      <c r="P3759" s="1">
        <v>25.641025641026001</v>
      </c>
      <c r="Q3759" s="1">
        <v>2.9880239520959999</v>
      </c>
      <c r="R3759" s="8">
        <v>0.92481208740700005</v>
      </c>
    </row>
    <row r="3760" spans="4:18" x14ac:dyDescent="0.2">
      <c r="D3760" s="59"/>
      <c r="E3760" s="5" t="s">
        <v>36</v>
      </c>
      <c r="F3760" s="51" t="s">
        <v>624</v>
      </c>
      <c r="G3760" s="4">
        <v>24</v>
      </c>
      <c r="H3760" s="10">
        <v>8.333333333333</v>
      </c>
      <c r="I3760" s="1">
        <v>29.166666666666998</v>
      </c>
      <c r="J3760" s="1">
        <v>29.166666666666998</v>
      </c>
      <c r="K3760" s="1">
        <v>20.833333333333002</v>
      </c>
      <c r="L3760" s="1">
        <v>8.333333333333</v>
      </c>
      <c r="M3760" s="2" t="s">
        <v>160</v>
      </c>
      <c r="N3760" s="1">
        <v>4.166666666667</v>
      </c>
      <c r="O3760" s="1">
        <v>58.333333333333002</v>
      </c>
      <c r="P3760" s="1">
        <v>29.166666666666998</v>
      </c>
      <c r="Q3760" s="1">
        <v>2.9047619047620001</v>
      </c>
      <c r="R3760" s="8">
        <v>0.99522670305600003</v>
      </c>
    </row>
    <row r="3761" spans="4:18" x14ac:dyDescent="0.2">
      <c r="D3761" s="59"/>
      <c r="E3761" s="5" t="s">
        <v>128</v>
      </c>
      <c r="F3761" s="51" t="s">
        <v>624</v>
      </c>
      <c r="G3761" s="4">
        <v>14</v>
      </c>
      <c r="H3761" s="10">
        <v>14.285714285714</v>
      </c>
      <c r="I3761" s="1">
        <v>14.285714285714</v>
      </c>
      <c r="J3761" s="1">
        <v>42.857142857143003</v>
      </c>
      <c r="K3761" s="1">
        <v>14.285714285714</v>
      </c>
      <c r="L3761" s="1">
        <v>7.1428571428570002</v>
      </c>
      <c r="M3761" s="2" t="s">
        <v>160</v>
      </c>
      <c r="N3761" s="1">
        <v>7.1428571428570002</v>
      </c>
      <c r="O3761" s="1">
        <v>57.142857142856997</v>
      </c>
      <c r="P3761" s="1">
        <v>21.428571428571001</v>
      </c>
      <c r="Q3761" s="1">
        <v>2.818181818182</v>
      </c>
      <c r="R3761" s="8">
        <v>0.87386289750500001</v>
      </c>
    </row>
    <row r="3762" spans="4:18" x14ac:dyDescent="0.2">
      <c r="D3762" s="59"/>
      <c r="E3762" s="5" t="s">
        <v>23</v>
      </c>
      <c r="F3762" s="51" t="s">
        <v>624</v>
      </c>
      <c r="G3762" s="4">
        <v>4</v>
      </c>
      <c r="H3762" s="17" t="s">
        <v>160</v>
      </c>
      <c r="I3762" s="1">
        <v>25</v>
      </c>
      <c r="J3762" s="2" t="s">
        <v>160</v>
      </c>
      <c r="K3762" s="2" t="s">
        <v>160</v>
      </c>
      <c r="L3762" s="1">
        <v>50</v>
      </c>
      <c r="M3762" s="2" t="s">
        <v>160</v>
      </c>
      <c r="N3762" s="1">
        <v>25</v>
      </c>
      <c r="O3762" s="1">
        <v>25</v>
      </c>
      <c r="P3762" s="1">
        <v>50</v>
      </c>
      <c r="Q3762" s="1">
        <v>2</v>
      </c>
      <c r="R3762" s="8">
        <v>1.732050807569</v>
      </c>
    </row>
    <row r="3763" spans="4:18" x14ac:dyDescent="0.2">
      <c r="D3763" s="58" t="s">
        <v>129</v>
      </c>
      <c r="E3763" s="7" t="s">
        <v>130</v>
      </c>
      <c r="F3763" s="50" t="s">
        <v>623</v>
      </c>
      <c r="G3763" s="6">
        <v>544</v>
      </c>
      <c r="H3763" s="14">
        <v>16.176470588234999</v>
      </c>
      <c r="I3763" s="3">
        <v>44.485294117647001</v>
      </c>
      <c r="J3763" s="3">
        <v>26.286764705882</v>
      </c>
      <c r="K3763" s="3">
        <v>8.0882352941180002</v>
      </c>
      <c r="L3763" s="3">
        <v>1.6544117647059999</v>
      </c>
      <c r="M3763" s="3">
        <v>2.5735294117650001</v>
      </c>
      <c r="N3763" s="3">
        <v>0.73529411764700003</v>
      </c>
      <c r="O3763" s="3">
        <v>70.772058823528994</v>
      </c>
      <c r="P3763" s="3">
        <v>9.7426470588239997</v>
      </c>
      <c r="Q3763" s="3">
        <v>3.4109589041100001</v>
      </c>
      <c r="R3763" s="13">
        <v>0.75337136578399999</v>
      </c>
    </row>
    <row r="3764" spans="4:18" x14ac:dyDescent="0.2">
      <c r="D3764" s="59"/>
      <c r="E3764" s="5" t="s">
        <v>131</v>
      </c>
      <c r="F3764" s="51" t="s">
        <v>623</v>
      </c>
      <c r="G3764" s="4">
        <v>411</v>
      </c>
      <c r="H3764" s="10">
        <v>10.462287104623</v>
      </c>
      <c r="I3764" s="1">
        <v>23.844282238443</v>
      </c>
      <c r="J3764" s="1">
        <v>37.956204379562003</v>
      </c>
      <c r="K3764" s="1">
        <v>16.54501216545</v>
      </c>
      <c r="L3764" s="1">
        <v>7.299270072993</v>
      </c>
      <c r="M3764" s="1">
        <v>2.4330900243309999</v>
      </c>
      <c r="N3764" s="1">
        <v>1.459854014599</v>
      </c>
      <c r="O3764" s="1">
        <v>61.800486618005003</v>
      </c>
      <c r="P3764" s="1">
        <v>23.844282238443</v>
      </c>
      <c r="Q3764" s="1">
        <v>2.9147727272730002</v>
      </c>
      <c r="R3764" s="8">
        <v>0.898626970734</v>
      </c>
    </row>
    <row r="3765" spans="4:18" x14ac:dyDescent="0.2">
      <c r="D3765" s="59"/>
      <c r="E3765" s="5" t="s">
        <v>132</v>
      </c>
      <c r="F3765" s="51" t="s">
        <v>623</v>
      </c>
      <c r="G3765" s="4">
        <v>65</v>
      </c>
      <c r="H3765" s="10">
        <v>7.6923076923079998</v>
      </c>
      <c r="I3765" s="1">
        <v>9.2307692307690008</v>
      </c>
      <c r="J3765" s="1">
        <v>30.769230769231001</v>
      </c>
      <c r="K3765" s="1">
        <v>26.153846153846001</v>
      </c>
      <c r="L3765" s="1">
        <v>21.538461538461998</v>
      </c>
      <c r="M3765" s="1">
        <v>1.538461538462</v>
      </c>
      <c r="N3765" s="1">
        <v>3.0769230769229998</v>
      </c>
      <c r="O3765" s="1">
        <v>40</v>
      </c>
      <c r="P3765" s="1">
        <v>47.692307692307999</v>
      </c>
      <c r="Q3765" s="1">
        <v>2.3157894736840001</v>
      </c>
      <c r="R3765" s="8">
        <v>0.96654566695800004</v>
      </c>
    </row>
    <row r="3766" spans="4:18" x14ac:dyDescent="0.2">
      <c r="D3766" s="59"/>
      <c r="E3766" s="5" t="s">
        <v>133</v>
      </c>
      <c r="F3766" s="51" t="s">
        <v>624</v>
      </c>
      <c r="G3766" s="4">
        <v>21</v>
      </c>
      <c r="H3766" s="10">
        <v>4.7619047619049999</v>
      </c>
      <c r="I3766" s="1">
        <v>23.809523809523998</v>
      </c>
      <c r="J3766" s="1">
        <v>4.7619047619049999</v>
      </c>
      <c r="K3766" s="1">
        <v>23.809523809523998</v>
      </c>
      <c r="L3766" s="1">
        <v>38.095238095238003</v>
      </c>
      <c r="M3766" s="1">
        <v>4.7619047619049999</v>
      </c>
      <c r="N3766" s="2" t="s">
        <v>160</v>
      </c>
      <c r="O3766" s="1">
        <v>28.571428571428999</v>
      </c>
      <c r="P3766" s="1">
        <v>61.904761904761997</v>
      </c>
      <c r="Q3766" s="1">
        <v>2.1578947368420001</v>
      </c>
      <c r="R3766" s="8">
        <v>1.258886540415</v>
      </c>
    </row>
    <row r="3767" spans="4:18" x14ac:dyDescent="0.2">
      <c r="D3767" s="59"/>
      <c r="E3767" s="5" t="s">
        <v>23</v>
      </c>
      <c r="F3767" s="51" t="s">
        <v>624</v>
      </c>
      <c r="G3767" s="4">
        <v>2</v>
      </c>
      <c r="H3767" s="17" t="s">
        <v>160</v>
      </c>
      <c r="I3767" s="2" t="s">
        <v>160</v>
      </c>
      <c r="J3767" s="2" t="s">
        <v>160</v>
      </c>
      <c r="K3767" s="1">
        <v>50</v>
      </c>
      <c r="L3767" s="2" t="s">
        <v>160</v>
      </c>
      <c r="M3767" s="1">
        <v>50</v>
      </c>
      <c r="N3767" s="2" t="s">
        <v>160</v>
      </c>
      <c r="O3767" s="2" t="s">
        <v>160</v>
      </c>
      <c r="P3767" s="1">
        <v>50</v>
      </c>
      <c r="Q3767" s="1">
        <v>2</v>
      </c>
      <c r="R3767" s="8">
        <v>0</v>
      </c>
    </row>
    <row r="3768" spans="4:18" x14ac:dyDescent="0.2">
      <c r="D3768" s="59"/>
      <c r="E3768" s="5" t="s">
        <v>134</v>
      </c>
      <c r="F3768" s="51" t="s">
        <v>623</v>
      </c>
      <c r="G3768" s="4">
        <v>955</v>
      </c>
      <c r="H3768" s="10">
        <v>13.717277486911</v>
      </c>
      <c r="I3768" s="1">
        <v>35.602094240837999</v>
      </c>
      <c r="J3768" s="1">
        <v>31.308900523559998</v>
      </c>
      <c r="K3768" s="1">
        <v>11.727748691099</v>
      </c>
      <c r="L3768" s="1">
        <v>4.083769633508</v>
      </c>
      <c r="M3768" s="1">
        <v>2.513089005236</v>
      </c>
      <c r="N3768" s="1">
        <v>1.0471204188479999</v>
      </c>
      <c r="O3768" s="1">
        <v>66.910994764397998</v>
      </c>
      <c r="P3768" s="1">
        <v>15.811518324607</v>
      </c>
      <c r="Q3768" s="1">
        <v>3.1898734177220001</v>
      </c>
      <c r="R3768" s="8">
        <v>0.85702863593699996</v>
      </c>
    </row>
    <row r="3769" spans="4:18" x14ac:dyDescent="0.2">
      <c r="D3769" s="59"/>
      <c r="E3769" s="5" t="s">
        <v>135</v>
      </c>
      <c r="F3769" s="51" t="s">
        <v>623</v>
      </c>
      <c r="G3769" s="4">
        <v>86</v>
      </c>
      <c r="H3769" s="10">
        <v>6.9767441860470001</v>
      </c>
      <c r="I3769" s="1">
        <v>12.790697674419</v>
      </c>
      <c r="J3769" s="1">
        <v>24.418604651163001</v>
      </c>
      <c r="K3769" s="1">
        <v>25.581395348836999</v>
      </c>
      <c r="L3769" s="1">
        <v>25.581395348836999</v>
      </c>
      <c r="M3769" s="1">
        <v>2.3255813953489999</v>
      </c>
      <c r="N3769" s="1">
        <v>2.3255813953489999</v>
      </c>
      <c r="O3769" s="1">
        <v>37.209302325581</v>
      </c>
      <c r="P3769" s="1">
        <v>51.162790697673998</v>
      </c>
      <c r="Q3769" s="1">
        <v>2.2763157894739998</v>
      </c>
      <c r="R3769" s="8">
        <v>1.0404958332200001</v>
      </c>
    </row>
    <row r="3770" spans="4:18" x14ac:dyDescent="0.2">
      <c r="D3770" s="58" t="s">
        <v>136</v>
      </c>
      <c r="E3770" s="7" t="s">
        <v>137</v>
      </c>
      <c r="F3770" s="50" t="s">
        <v>623</v>
      </c>
      <c r="G3770" s="6">
        <v>421</v>
      </c>
      <c r="H3770" s="14">
        <v>11.401425178147001</v>
      </c>
      <c r="I3770" s="3">
        <v>26.128266033254</v>
      </c>
      <c r="J3770" s="3">
        <v>30.878859857481999</v>
      </c>
      <c r="K3770" s="3">
        <v>18.289786223278</v>
      </c>
      <c r="L3770" s="3">
        <v>9.7387173396669997</v>
      </c>
      <c r="M3770" s="3">
        <v>2.375296912114</v>
      </c>
      <c r="N3770" s="3">
        <v>1.187648456057</v>
      </c>
      <c r="O3770" s="3">
        <v>57.007125890735999</v>
      </c>
      <c r="P3770" s="3">
        <v>28.028503562945001</v>
      </c>
      <c r="Q3770" s="3">
        <v>2.8631284916199999</v>
      </c>
      <c r="R3770" s="13">
        <v>0.98204225563199998</v>
      </c>
    </row>
    <row r="3771" spans="4:18" x14ac:dyDescent="0.2">
      <c r="D3771" s="59"/>
      <c r="E3771" s="5" t="s">
        <v>138</v>
      </c>
      <c r="F3771" s="51" t="s">
        <v>623</v>
      </c>
      <c r="G3771" s="4">
        <v>362</v>
      </c>
      <c r="H3771" s="10">
        <v>15.469613259669</v>
      </c>
      <c r="I3771" s="1">
        <v>39.226519337017002</v>
      </c>
      <c r="J3771" s="1">
        <v>30.662983425414001</v>
      </c>
      <c r="K3771" s="1">
        <v>9.1160220994479992</v>
      </c>
      <c r="L3771" s="1">
        <v>3.0386740331489999</v>
      </c>
      <c r="M3771" s="1">
        <v>1.933701657459</v>
      </c>
      <c r="N3771" s="1">
        <v>0.55248618784500003</v>
      </c>
      <c r="O3771" s="1">
        <v>69.889502762430993</v>
      </c>
      <c r="P3771" s="1">
        <v>12.154696132597</v>
      </c>
      <c r="Q3771" s="1">
        <v>3.2929292929290002</v>
      </c>
      <c r="R3771" s="8">
        <v>0.80855884372599995</v>
      </c>
    </row>
    <row r="3772" spans="4:18" x14ac:dyDescent="0.2">
      <c r="D3772" s="59"/>
      <c r="E3772" s="5" t="s">
        <v>139</v>
      </c>
      <c r="F3772" s="51" t="s">
        <v>623</v>
      </c>
      <c r="G3772" s="4">
        <v>175</v>
      </c>
      <c r="H3772" s="10">
        <v>13.714285714286</v>
      </c>
      <c r="I3772" s="1">
        <v>42.857142857143003</v>
      </c>
      <c r="J3772" s="1">
        <v>31.428571428571001</v>
      </c>
      <c r="K3772" s="1">
        <v>7.4285714285709998</v>
      </c>
      <c r="L3772" s="1">
        <v>2.285714285714</v>
      </c>
      <c r="M3772" s="1">
        <v>1.714285714286</v>
      </c>
      <c r="N3772" s="1">
        <v>0.57142857142900005</v>
      </c>
      <c r="O3772" s="1">
        <v>74.285714285713993</v>
      </c>
      <c r="P3772" s="1">
        <v>9.7142857142859995</v>
      </c>
      <c r="Q3772" s="1">
        <v>3.367346938776</v>
      </c>
      <c r="R3772" s="8">
        <v>0.75925010455999997</v>
      </c>
    </row>
    <row r="3773" spans="4:18" x14ac:dyDescent="0.2">
      <c r="D3773" s="59"/>
      <c r="E3773" s="5" t="s">
        <v>128</v>
      </c>
      <c r="F3773" s="51" t="s">
        <v>623</v>
      </c>
      <c r="G3773" s="4">
        <v>60</v>
      </c>
      <c r="H3773" s="10">
        <v>11.666666666667</v>
      </c>
      <c r="I3773" s="1">
        <v>26.666666666666998</v>
      </c>
      <c r="J3773" s="1">
        <v>31.666666666666998</v>
      </c>
      <c r="K3773" s="1">
        <v>15</v>
      </c>
      <c r="L3773" s="1">
        <v>3.333333333333</v>
      </c>
      <c r="M3773" s="1">
        <v>8.333333333333</v>
      </c>
      <c r="N3773" s="1">
        <v>3.333333333333</v>
      </c>
      <c r="O3773" s="1">
        <v>58.333333333333002</v>
      </c>
      <c r="P3773" s="1">
        <v>18.333333333333002</v>
      </c>
      <c r="Q3773" s="1">
        <v>3.0652173913039999</v>
      </c>
      <c r="R3773" s="8">
        <v>0.853806481146</v>
      </c>
    </row>
    <row r="3774" spans="4:18" x14ac:dyDescent="0.2">
      <c r="D3774" s="59"/>
      <c r="E3774" s="5" t="s">
        <v>23</v>
      </c>
      <c r="F3774" s="51" t="s">
        <v>624</v>
      </c>
      <c r="G3774" s="4">
        <v>25</v>
      </c>
      <c r="H3774" s="10">
        <v>8</v>
      </c>
      <c r="I3774" s="1">
        <v>32</v>
      </c>
      <c r="J3774" s="1">
        <v>20</v>
      </c>
      <c r="K3774" s="1">
        <v>12</v>
      </c>
      <c r="L3774" s="1">
        <v>12</v>
      </c>
      <c r="M3774" s="1">
        <v>8</v>
      </c>
      <c r="N3774" s="1">
        <v>8</v>
      </c>
      <c r="O3774" s="1">
        <v>52</v>
      </c>
      <c r="P3774" s="1">
        <v>24</v>
      </c>
      <c r="Q3774" s="1">
        <v>2.947368421053</v>
      </c>
      <c r="R3774" s="8">
        <v>1.129094239277</v>
      </c>
    </row>
    <row r="3775" spans="4:18" ht="26" x14ac:dyDescent="0.2">
      <c r="D3775" s="58" t="s">
        <v>140</v>
      </c>
      <c r="E3775" s="7" t="s">
        <v>141</v>
      </c>
      <c r="F3775" s="50" t="s">
        <v>624</v>
      </c>
      <c r="G3775" s="6">
        <v>12</v>
      </c>
      <c r="H3775" s="32" t="s">
        <v>160</v>
      </c>
      <c r="I3775" s="3">
        <v>8.333333333333</v>
      </c>
      <c r="J3775" s="3">
        <v>33.333333333333002</v>
      </c>
      <c r="K3775" s="3">
        <v>25</v>
      </c>
      <c r="L3775" s="3">
        <v>33.333333333333002</v>
      </c>
      <c r="M3775" s="9" t="s">
        <v>160</v>
      </c>
      <c r="N3775" s="9" t="s">
        <v>160</v>
      </c>
      <c r="O3775" s="3">
        <v>41.666666666666998</v>
      </c>
      <c r="P3775" s="3">
        <v>58.333333333333002</v>
      </c>
      <c r="Q3775" s="3">
        <v>2.166666666667</v>
      </c>
      <c r="R3775" s="13">
        <v>1.029857301089</v>
      </c>
    </row>
    <row r="3776" spans="4:18" ht="26" x14ac:dyDescent="0.2">
      <c r="D3776" s="59"/>
      <c r="E3776" s="5" t="s">
        <v>142</v>
      </c>
      <c r="F3776" s="51" t="s">
        <v>623</v>
      </c>
      <c r="G3776" s="4">
        <v>87</v>
      </c>
      <c r="H3776" s="10">
        <v>5.7471264367819996</v>
      </c>
      <c r="I3776" s="1">
        <v>28.735632183907999</v>
      </c>
      <c r="J3776" s="1">
        <v>29.885057471263998</v>
      </c>
      <c r="K3776" s="1">
        <v>27.586206896552</v>
      </c>
      <c r="L3776" s="1">
        <v>4.5977011494250002</v>
      </c>
      <c r="M3776" s="1">
        <v>1.149425287356</v>
      </c>
      <c r="N3776" s="1">
        <v>2.2988505747130001</v>
      </c>
      <c r="O3776" s="1">
        <v>58.620689655172001</v>
      </c>
      <c r="P3776" s="1">
        <v>32.183908045976999</v>
      </c>
      <c r="Q3776" s="1">
        <v>2.9113924050629998</v>
      </c>
      <c r="R3776" s="8">
        <v>0.90850501907500003</v>
      </c>
    </row>
    <row r="3777" spans="4:18" ht="26" x14ac:dyDescent="0.2">
      <c r="D3777" s="59"/>
      <c r="E3777" s="5" t="s">
        <v>143</v>
      </c>
      <c r="F3777" s="51" t="s">
        <v>623</v>
      </c>
      <c r="G3777" s="4">
        <v>67</v>
      </c>
      <c r="H3777" s="10">
        <v>11.940298507463</v>
      </c>
      <c r="I3777" s="1">
        <v>29.850746268657002</v>
      </c>
      <c r="J3777" s="1">
        <v>35.820895522388</v>
      </c>
      <c r="K3777" s="1">
        <v>10.447761194030001</v>
      </c>
      <c r="L3777" s="1">
        <v>7.4626865671639999</v>
      </c>
      <c r="M3777" s="1">
        <v>1.492537313433</v>
      </c>
      <c r="N3777" s="1">
        <v>2.985074626866</v>
      </c>
      <c r="O3777" s="1">
        <v>65.671641791045005</v>
      </c>
      <c r="P3777" s="1">
        <v>17.910447761194</v>
      </c>
      <c r="Q3777" s="1">
        <v>3.0535714285709998</v>
      </c>
      <c r="R3777" s="8">
        <v>0.922834425357</v>
      </c>
    </row>
    <row r="3778" spans="4:18" ht="26" x14ac:dyDescent="0.2">
      <c r="D3778" s="59"/>
      <c r="E3778" s="5" t="s">
        <v>144</v>
      </c>
      <c r="F3778" s="51" t="s">
        <v>623</v>
      </c>
      <c r="G3778" s="4">
        <v>78</v>
      </c>
      <c r="H3778" s="10">
        <v>11.538461538462</v>
      </c>
      <c r="I3778" s="1">
        <v>47.435897435896997</v>
      </c>
      <c r="J3778" s="1">
        <v>24.358974358973999</v>
      </c>
      <c r="K3778" s="1">
        <v>8.9743589743589993</v>
      </c>
      <c r="L3778" s="1">
        <v>2.564102564103</v>
      </c>
      <c r="M3778" s="1">
        <v>3.8461538461539999</v>
      </c>
      <c r="N3778" s="1">
        <v>1.2820512820509999</v>
      </c>
      <c r="O3778" s="1">
        <v>71.794871794871995</v>
      </c>
      <c r="P3778" s="1">
        <v>11.538461538462</v>
      </c>
      <c r="Q3778" s="1">
        <v>3.4</v>
      </c>
      <c r="R3778" s="8">
        <v>0.80622577483000002</v>
      </c>
    </row>
    <row r="3779" spans="4:18" ht="26" x14ac:dyDescent="0.2">
      <c r="D3779" s="59"/>
      <c r="E3779" s="5" t="s">
        <v>145</v>
      </c>
      <c r="F3779" s="51" t="s">
        <v>623</v>
      </c>
      <c r="G3779" s="4">
        <v>735</v>
      </c>
      <c r="H3779" s="10">
        <v>12.789115646259001</v>
      </c>
      <c r="I3779" s="1">
        <v>36.190476190475998</v>
      </c>
      <c r="J3779" s="1">
        <v>30.748299319728002</v>
      </c>
      <c r="K3779" s="1">
        <v>11.972789115646</v>
      </c>
      <c r="L3779" s="1">
        <v>5.3061224489800001</v>
      </c>
      <c r="M3779" s="1">
        <v>2.040816326531</v>
      </c>
      <c r="N3779" s="1">
        <v>0.95238095238099996</v>
      </c>
      <c r="O3779" s="1">
        <v>66.938775510203996</v>
      </c>
      <c r="P3779" s="1">
        <v>17.278911564626</v>
      </c>
      <c r="Q3779" s="1">
        <v>3.1615508885299999</v>
      </c>
      <c r="R3779" s="8">
        <v>0.89392493978700005</v>
      </c>
    </row>
    <row r="3780" spans="4:18" ht="26" x14ac:dyDescent="0.2">
      <c r="D3780" s="59"/>
      <c r="E3780" s="5" t="s">
        <v>146</v>
      </c>
      <c r="F3780" s="51" t="s">
        <v>623</v>
      </c>
      <c r="G3780" s="4">
        <v>751</v>
      </c>
      <c r="H3780" s="10">
        <v>13.049267643142</v>
      </c>
      <c r="I3780" s="1">
        <v>34.487350199734003</v>
      </c>
      <c r="J3780" s="1">
        <v>30.625832223702002</v>
      </c>
      <c r="K3780" s="1">
        <v>13.182423435419</v>
      </c>
      <c r="L3780" s="1">
        <v>5.5925432756319999</v>
      </c>
      <c r="M3780" s="1">
        <v>1.997336884154</v>
      </c>
      <c r="N3780" s="1">
        <v>1.065246338216</v>
      </c>
      <c r="O3780" s="1">
        <v>65.113182423435006</v>
      </c>
      <c r="P3780" s="1">
        <v>18.774966711051999</v>
      </c>
      <c r="Q3780" s="1">
        <v>3.1206349206350001</v>
      </c>
      <c r="R3780" s="8">
        <v>0.90646130213099996</v>
      </c>
    </row>
    <row r="3781" spans="4:18" ht="26" x14ac:dyDescent="0.2">
      <c r="D3781" s="59"/>
      <c r="E3781" s="5" t="s">
        <v>147</v>
      </c>
      <c r="F3781" s="51" t="s">
        <v>623</v>
      </c>
      <c r="G3781" s="4">
        <v>587</v>
      </c>
      <c r="H3781" s="10">
        <v>13.798977853492</v>
      </c>
      <c r="I3781" s="1">
        <v>34.582623509370002</v>
      </c>
      <c r="J3781" s="1">
        <v>28.960817717206002</v>
      </c>
      <c r="K3781" s="1">
        <v>13.96933560477</v>
      </c>
      <c r="L3781" s="1">
        <v>5.4514480408860004</v>
      </c>
      <c r="M3781" s="1">
        <v>2.2146507666100002</v>
      </c>
      <c r="N3781" s="1">
        <v>1.0221465076659999</v>
      </c>
      <c r="O3781" s="1">
        <v>63.543441226576</v>
      </c>
      <c r="P3781" s="1">
        <v>19.420783645656002</v>
      </c>
      <c r="Q3781" s="1">
        <v>3.11704312115</v>
      </c>
      <c r="R3781" s="8">
        <v>0.91436697175799997</v>
      </c>
    </row>
    <row r="3782" spans="4:18" x14ac:dyDescent="0.2">
      <c r="D3782" s="59"/>
      <c r="E3782" s="5" t="s">
        <v>148</v>
      </c>
      <c r="F3782" s="51" t="s">
        <v>623</v>
      </c>
      <c r="G3782" s="4">
        <v>187</v>
      </c>
      <c r="H3782" s="10">
        <v>13.903743315508001</v>
      </c>
      <c r="I3782" s="1">
        <v>41.711229946524</v>
      </c>
      <c r="J3782" s="1">
        <v>29.946524064171001</v>
      </c>
      <c r="K3782" s="1">
        <v>9.0909090909089993</v>
      </c>
      <c r="L3782" s="1">
        <v>2.1390374331549999</v>
      </c>
      <c r="M3782" s="1">
        <v>1.6042780748659999</v>
      </c>
      <c r="N3782" s="1">
        <v>1.6042780748659999</v>
      </c>
      <c r="O3782" s="1">
        <v>71.657754010695001</v>
      </c>
      <c r="P3782" s="1">
        <v>11.229946524063999</v>
      </c>
      <c r="Q3782" s="1">
        <v>3.341935483871</v>
      </c>
      <c r="R3782" s="8">
        <v>0.77659521353200001</v>
      </c>
    </row>
    <row r="3783" spans="4:18" ht="26" x14ac:dyDescent="0.2">
      <c r="D3783" s="59"/>
      <c r="E3783" s="5" t="s">
        <v>149</v>
      </c>
      <c r="F3783" s="51" t="s">
        <v>623</v>
      </c>
      <c r="G3783" s="4">
        <v>75</v>
      </c>
      <c r="H3783" s="10">
        <v>6.666666666667</v>
      </c>
      <c r="I3783" s="1">
        <v>26.666666666666998</v>
      </c>
      <c r="J3783" s="1">
        <v>34.666666666666998</v>
      </c>
      <c r="K3783" s="1">
        <v>20</v>
      </c>
      <c r="L3783" s="1">
        <v>9.333333333333</v>
      </c>
      <c r="M3783" s="1">
        <v>2.666666666667</v>
      </c>
      <c r="N3783" s="2" t="s">
        <v>160</v>
      </c>
      <c r="O3783" s="1">
        <v>61.333333333333002</v>
      </c>
      <c r="P3783" s="1">
        <v>29.333333333333002</v>
      </c>
      <c r="Q3783" s="1">
        <v>2.8676470588240002</v>
      </c>
      <c r="R3783" s="8">
        <v>0.96047891916999995</v>
      </c>
    </row>
    <row r="3784" spans="4:18" ht="26" x14ac:dyDescent="0.2">
      <c r="D3784" s="59"/>
      <c r="E3784" s="5" t="s">
        <v>150</v>
      </c>
      <c r="F3784" s="51" t="s">
        <v>623</v>
      </c>
      <c r="G3784" s="4">
        <v>66</v>
      </c>
      <c r="H3784" s="10">
        <v>9.0909090909089993</v>
      </c>
      <c r="I3784" s="1">
        <v>24.242424242424001</v>
      </c>
      <c r="J3784" s="1">
        <v>33.333333333333002</v>
      </c>
      <c r="K3784" s="1">
        <v>19.696969696970001</v>
      </c>
      <c r="L3784" s="1">
        <v>10.606060606061</v>
      </c>
      <c r="M3784" s="1">
        <v>1.5151515151520001</v>
      </c>
      <c r="N3784" s="1">
        <v>1.5151515151520001</v>
      </c>
      <c r="O3784" s="1">
        <v>57.575757575757997</v>
      </c>
      <c r="P3784" s="1">
        <v>30.303030303029999</v>
      </c>
      <c r="Q3784" s="1">
        <v>2.8103448275859999</v>
      </c>
      <c r="R3784" s="8">
        <v>0.98152935718099998</v>
      </c>
    </row>
    <row r="3785" spans="4:18" ht="26" x14ac:dyDescent="0.2">
      <c r="D3785" s="59"/>
      <c r="E3785" s="5" t="s">
        <v>151</v>
      </c>
      <c r="F3785" s="51" t="s">
        <v>624</v>
      </c>
      <c r="G3785" s="4">
        <v>12</v>
      </c>
      <c r="H3785" s="17" t="s">
        <v>160</v>
      </c>
      <c r="I3785" s="1">
        <v>8.333333333333</v>
      </c>
      <c r="J3785" s="1">
        <v>8.333333333333</v>
      </c>
      <c r="K3785" s="1">
        <v>58.333333333333002</v>
      </c>
      <c r="L3785" s="1">
        <v>25</v>
      </c>
      <c r="M3785" s="2" t="s">
        <v>160</v>
      </c>
      <c r="N3785" s="2" t="s">
        <v>160</v>
      </c>
      <c r="O3785" s="1">
        <v>16.666666666666998</v>
      </c>
      <c r="P3785" s="1">
        <v>83.333333333333002</v>
      </c>
      <c r="Q3785" s="1">
        <v>2</v>
      </c>
      <c r="R3785" s="8">
        <v>0.85280286542200001</v>
      </c>
    </row>
    <row r="3786" spans="4:18" ht="26" x14ac:dyDescent="0.2">
      <c r="D3786" s="59"/>
      <c r="E3786" s="5" t="s">
        <v>152</v>
      </c>
      <c r="F3786" s="51" t="s">
        <v>623</v>
      </c>
      <c r="G3786" s="4">
        <v>443</v>
      </c>
      <c r="H3786" s="10">
        <v>9.9322799097070007</v>
      </c>
      <c r="I3786" s="1">
        <v>38.148984198645998</v>
      </c>
      <c r="J3786" s="1">
        <v>32.054176072235002</v>
      </c>
      <c r="K3786" s="1">
        <v>11.96388261851</v>
      </c>
      <c r="L3786" s="1">
        <v>4.9661399548530003</v>
      </c>
      <c r="M3786" s="1">
        <v>1.5801354401809999</v>
      </c>
      <c r="N3786" s="1">
        <v>1.3544018058689999</v>
      </c>
      <c r="O3786" s="1">
        <v>70.203160270880005</v>
      </c>
      <c r="P3786" s="1">
        <v>16.930022573363001</v>
      </c>
      <c r="Q3786" s="1">
        <v>3.1865284974089998</v>
      </c>
      <c r="R3786" s="8">
        <v>0.87767394499999996</v>
      </c>
    </row>
    <row r="3787" spans="4:18" x14ac:dyDescent="0.2">
      <c r="D3787" s="59"/>
      <c r="E3787" s="5" t="s">
        <v>153</v>
      </c>
      <c r="F3787" s="51" t="s">
        <v>623</v>
      </c>
      <c r="G3787" s="4">
        <v>80</v>
      </c>
      <c r="H3787" s="10">
        <v>13.75</v>
      </c>
      <c r="I3787" s="1">
        <v>36.25</v>
      </c>
      <c r="J3787" s="1">
        <v>27.5</v>
      </c>
      <c r="K3787" s="1">
        <v>12.5</v>
      </c>
      <c r="L3787" s="1">
        <v>8.75</v>
      </c>
      <c r="M3787" s="1">
        <v>1.25</v>
      </c>
      <c r="N3787" s="2" t="s">
        <v>160</v>
      </c>
      <c r="O3787" s="1">
        <v>63.75</v>
      </c>
      <c r="P3787" s="1">
        <v>21.25</v>
      </c>
      <c r="Q3787" s="1">
        <v>3.0735294117650001</v>
      </c>
      <c r="R3787" s="8">
        <v>0.99725259110499997</v>
      </c>
    </row>
    <row r="3788" spans="4:18" ht="26" x14ac:dyDescent="0.2">
      <c r="D3788" s="59"/>
      <c r="E3788" s="5" t="s">
        <v>154</v>
      </c>
      <c r="F3788" s="51" t="s">
        <v>623</v>
      </c>
      <c r="G3788" s="4">
        <v>123</v>
      </c>
      <c r="H3788" s="10">
        <v>10.569105691057</v>
      </c>
      <c r="I3788" s="1">
        <v>34.959349593496</v>
      </c>
      <c r="J3788" s="1">
        <v>34.146341463414998</v>
      </c>
      <c r="K3788" s="1">
        <v>12.195121951220001</v>
      </c>
      <c r="L3788" s="1">
        <v>4.065040650407</v>
      </c>
      <c r="M3788" s="1">
        <v>3.2520325203249998</v>
      </c>
      <c r="N3788" s="1">
        <v>0.81300813008100004</v>
      </c>
      <c r="O3788" s="1">
        <v>69.105691056910999</v>
      </c>
      <c r="P3788" s="1">
        <v>16.260162601626</v>
      </c>
      <c r="Q3788" s="1">
        <v>3.1714285714289998</v>
      </c>
      <c r="R3788" s="8">
        <v>0.84872237529700001</v>
      </c>
    </row>
    <row r="3789" spans="4:18" x14ac:dyDescent="0.2">
      <c r="D3789" s="59"/>
      <c r="E3789" s="5" t="s">
        <v>23</v>
      </c>
      <c r="F3789" s="51" t="s">
        <v>624</v>
      </c>
      <c r="G3789" s="4">
        <v>10</v>
      </c>
      <c r="H3789" s="17" t="s">
        <v>160</v>
      </c>
      <c r="I3789" s="1">
        <v>10</v>
      </c>
      <c r="J3789" s="1">
        <v>60</v>
      </c>
      <c r="K3789" s="2" t="s">
        <v>160</v>
      </c>
      <c r="L3789" s="1">
        <v>10</v>
      </c>
      <c r="M3789" s="1">
        <v>20</v>
      </c>
      <c r="N3789" s="2" t="s">
        <v>160</v>
      </c>
      <c r="O3789" s="1">
        <v>70</v>
      </c>
      <c r="P3789" s="1">
        <v>10</v>
      </c>
      <c r="Q3789" s="1">
        <v>2.875</v>
      </c>
      <c r="R3789" s="8">
        <v>0.83452296039600005</v>
      </c>
    </row>
    <row r="3790" spans="4:18" ht="26" x14ac:dyDescent="0.2">
      <c r="D3790" s="59"/>
      <c r="E3790" s="5" t="s">
        <v>155</v>
      </c>
      <c r="F3790" s="51" t="s">
        <v>623</v>
      </c>
      <c r="G3790" s="4">
        <v>910</v>
      </c>
      <c r="H3790" s="10">
        <v>13.626373626374001</v>
      </c>
      <c r="I3790" s="1">
        <v>33.736263736264</v>
      </c>
      <c r="J3790" s="1">
        <v>29.890109890110001</v>
      </c>
      <c r="K3790" s="1">
        <v>13.186813186813</v>
      </c>
      <c r="L3790" s="1">
        <v>6.0439560439560003</v>
      </c>
      <c r="M3790" s="1">
        <v>2.3076923076920002</v>
      </c>
      <c r="N3790" s="1">
        <v>1.208791208791</v>
      </c>
      <c r="O3790" s="1">
        <v>63.626373626373997</v>
      </c>
      <c r="P3790" s="1">
        <v>19.230769230768999</v>
      </c>
      <c r="Q3790" s="1">
        <v>3.102122015915</v>
      </c>
      <c r="R3790" s="8">
        <v>0.92129636476700005</v>
      </c>
    </row>
    <row r="3791" spans="4:18" ht="26" x14ac:dyDescent="0.2">
      <c r="D3791" s="59"/>
      <c r="E3791" s="5" t="s">
        <v>156</v>
      </c>
      <c r="F3791" s="51" t="s">
        <v>623</v>
      </c>
      <c r="G3791" s="4">
        <v>98</v>
      </c>
      <c r="H3791" s="10">
        <v>5.1020408163270003</v>
      </c>
      <c r="I3791" s="1">
        <v>26.530612244897998</v>
      </c>
      <c r="J3791" s="1">
        <v>30.612244897958998</v>
      </c>
      <c r="K3791" s="1">
        <v>26.530612244897998</v>
      </c>
      <c r="L3791" s="1">
        <v>8.1632653061219997</v>
      </c>
      <c r="M3791" s="1">
        <v>1.0204081632649999</v>
      </c>
      <c r="N3791" s="1">
        <v>2.040816326531</v>
      </c>
      <c r="O3791" s="1">
        <v>57.142857142856997</v>
      </c>
      <c r="P3791" s="1">
        <v>34.693877551020002</v>
      </c>
      <c r="Q3791" s="1">
        <v>2.8222222222219999</v>
      </c>
      <c r="R3791" s="8">
        <v>0.95491370017499999</v>
      </c>
    </row>
    <row r="3792" spans="4:18" ht="26" x14ac:dyDescent="0.2">
      <c r="D3792" s="59"/>
      <c r="E3792" s="5" t="s">
        <v>157</v>
      </c>
      <c r="F3792" s="51" t="s">
        <v>623</v>
      </c>
      <c r="G3792" s="4">
        <v>134</v>
      </c>
      <c r="H3792" s="10">
        <v>11.940298507463</v>
      </c>
      <c r="I3792" s="1">
        <v>39.552238805969999</v>
      </c>
      <c r="J3792" s="1">
        <v>29.104477611939998</v>
      </c>
      <c r="K3792" s="1">
        <v>9.7014925373129994</v>
      </c>
      <c r="L3792" s="1">
        <v>4.477611940299</v>
      </c>
      <c r="M3792" s="1">
        <v>2.985074626866</v>
      </c>
      <c r="N3792" s="1">
        <v>2.238805970149</v>
      </c>
      <c r="O3792" s="1">
        <v>68.656716417910005</v>
      </c>
      <c r="P3792" s="1">
        <v>14.179104477612</v>
      </c>
      <c r="Q3792" s="1">
        <v>3.2522522522520001</v>
      </c>
      <c r="R3792" s="8">
        <v>0.86831569948499998</v>
      </c>
    </row>
    <row r="3793" spans="2:22" ht="26" x14ac:dyDescent="0.2">
      <c r="D3793" s="59"/>
      <c r="E3793" s="5" t="s">
        <v>158</v>
      </c>
      <c r="F3793" s="51" t="s">
        <v>623</v>
      </c>
      <c r="G3793" s="4">
        <v>812</v>
      </c>
      <c r="H3793" s="10">
        <v>13.177339901478</v>
      </c>
      <c r="I3793" s="1">
        <v>34.852216748768001</v>
      </c>
      <c r="J3793" s="1">
        <v>29.926108374384</v>
      </c>
      <c r="K3793" s="1">
        <v>13.177339901478</v>
      </c>
      <c r="L3793" s="1">
        <v>5.5418719211819996</v>
      </c>
      <c r="M3793" s="1">
        <v>2.0935960591130001</v>
      </c>
      <c r="N3793" s="1">
        <v>1.2315270935960001</v>
      </c>
      <c r="O3793" s="1">
        <v>64.778325123152996</v>
      </c>
      <c r="P3793" s="1">
        <v>18.71921182266</v>
      </c>
      <c r="Q3793" s="1">
        <v>3.126843657817</v>
      </c>
      <c r="R3793" s="8">
        <v>0.90875557731599999</v>
      </c>
    </row>
    <row r="3794" spans="2:22" ht="26" x14ac:dyDescent="0.2">
      <c r="D3794" s="60"/>
      <c r="E3794" s="30" t="s">
        <v>159</v>
      </c>
      <c r="F3794" s="52" t="s">
        <v>623</v>
      </c>
      <c r="G3794" s="21">
        <v>136</v>
      </c>
      <c r="H3794" s="36">
        <v>7.352941176471</v>
      </c>
      <c r="I3794" s="18">
        <v>24.264705882352999</v>
      </c>
      <c r="J3794" s="18">
        <v>33.823529411765001</v>
      </c>
      <c r="K3794" s="18">
        <v>22.058823529411999</v>
      </c>
      <c r="L3794" s="18">
        <v>9.5588235294120008</v>
      </c>
      <c r="M3794" s="18">
        <v>2.2058823529409999</v>
      </c>
      <c r="N3794" s="18">
        <v>0.73529411764700003</v>
      </c>
      <c r="O3794" s="18">
        <v>58.088235294118</v>
      </c>
      <c r="P3794" s="18">
        <v>31.617647058824002</v>
      </c>
      <c r="Q3794" s="18">
        <v>2.811475409836</v>
      </c>
      <c r="R3794" s="35">
        <v>0.95633569967099996</v>
      </c>
    </row>
    <row r="3795" spans="2:22" x14ac:dyDescent="0.2">
      <c r="D3795" s="45" t="s">
        <v>625</v>
      </c>
    </row>
    <row r="3796" spans="2:22" x14ac:dyDescent="0.2">
      <c r="B3796" s="24" t="str">
        <f xml:space="preserve"> HYPERLINK("#'目次'!B31", "[25]")</f>
        <v>[25]</v>
      </c>
      <c r="C3796" s="61" t="s">
        <v>370</v>
      </c>
      <c r="D3796" s="62"/>
      <c r="E3796" s="62"/>
      <c r="F3796" s="62"/>
      <c r="G3796" s="62"/>
      <c r="H3796" s="62"/>
      <c r="I3796" s="62"/>
      <c r="J3796" s="62"/>
      <c r="K3796" s="62"/>
      <c r="L3796" s="62"/>
      <c r="M3796" s="62"/>
      <c r="N3796" s="62"/>
      <c r="O3796" s="62"/>
      <c r="P3796" s="62"/>
      <c r="Q3796" s="62"/>
      <c r="R3796" s="62"/>
      <c r="S3796" s="62"/>
      <c r="T3796" s="62"/>
      <c r="U3796" s="62"/>
      <c r="V3796" s="62"/>
    </row>
    <row r="3799" spans="2:22" x14ac:dyDescent="0.2">
      <c r="C3799" s="61" t="s">
        <v>13</v>
      </c>
      <c r="D3799" s="62"/>
      <c r="E3799" s="62"/>
      <c r="F3799" s="62"/>
      <c r="G3799" s="62"/>
      <c r="H3799" s="62"/>
      <c r="I3799" s="62"/>
      <c r="J3799" s="62"/>
      <c r="K3799" s="62"/>
      <c r="L3799" s="62"/>
      <c r="M3799" s="62"/>
      <c r="N3799" s="62"/>
      <c r="O3799" s="62"/>
      <c r="P3799" s="62"/>
      <c r="Q3799" s="62"/>
      <c r="R3799" s="62"/>
      <c r="S3799" s="62"/>
      <c r="T3799" s="62"/>
      <c r="U3799" s="62"/>
      <c r="V3799" s="62"/>
    </row>
    <row r="3800" spans="2:22" ht="65" x14ac:dyDescent="0.2">
      <c r="D3800" s="63"/>
      <c r="E3800" s="64"/>
      <c r="F3800" s="64"/>
      <c r="G3800" s="27" t="s">
        <v>14</v>
      </c>
      <c r="H3800" s="26" t="s">
        <v>57</v>
      </c>
      <c r="I3800" s="11" t="s">
        <v>58</v>
      </c>
      <c r="J3800" s="11" t="s">
        <v>59</v>
      </c>
      <c r="K3800" s="11" t="s">
        <v>60</v>
      </c>
      <c r="L3800" s="11" t="s">
        <v>61</v>
      </c>
      <c r="M3800" s="11" t="s">
        <v>62</v>
      </c>
      <c r="N3800" s="11" t="s">
        <v>23</v>
      </c>
      <c r="O3800" s="20" t="s">
        <v>63</v>
      </c>
    </row>
    <row r="3801" spans="2:22" x14ac:dyDescent="0.2">
      <c r="D3801" s="65"/>
      <c r="E3801" s="66"/>
      <c r="F3801" s="66"/>
      <c r="G3801" s="22"/>
      <c r="H3801" s="31"/>
      <c r="I3801" s="12"/>
      <c r="J3801" s="12"/>
      <c r="K3801" s="12"/>
      <c r="L3801" s="12"/>
      <c r="M3801" s="12"/>
      <c r="N3801" s="12"/>
      <c r="O3801" s="29"/>
    </row>
    <row r="3802" spans="2:22" x14ac:dyDescent="0.2">
      <c r="D3802" s="23"/>
      <c r="E3802" s="28" t="s">
        <v>14</v>
      </c>
      <c r="F3802" s="49" t="s">
        <v>623</v>
      </c>
      <c r="G3802" s="25">
        <v>1043</v>
      </c>
      <c r="H3802" s="16">
        <v>0.76701821668299996</v>
      </c>
      <c r="I3802" s="16">
        <v>5.8485139022050001</v>
      </c>
      <c r="J3802" s="16">
        <v>1.725790987536</v>
      </c>
      <c r="K3802" s="16">
        <v>14.093959731544</v>
      </c>
      <c r="L3802" s="16">
        <v>8.1495685522529993</v>
      </c>
      <c r="M3802" s="16">
        <v>69.223394055609006</v>
      </c>
      <c r="N3802" s="16">
        <v>0.19175455417100001</v>
      </c>
      <c r="O3802" s="34">
        <v>30.584851390221001</v>
      </c>
    </row>
    <row r="3803" spans="2:22" x14ac:dyDescent="0.2">
      <c r="D3803" s="58" t="s">
        <v>18</v>
      </c>
      <c r="E3803" s="7" t="s">
        <v>19</v>
      </c>
      <c r="F3803" s="50" t="s">
        <v>623</v>
      </c>
      <c r="G3803" s="6">
        <v>342</v>
      </c>
      <c r="H3803" s="14">
        <v>0.87719298245599997</v>
      </c>
      <c r="I3803" s="3">
        <v>10.233918128655001</v>
      </c>
      <c r="J3803" s="3">
        <v>2.923976608187</v>
      </c>
      <c r="K3803" s="3">
        <v>20.175438596490999</v>
      </c>
      <c r="L3803" s="3">
        <v>10.818713450292</v>
      </c>
      <c r="M3803" s="3">
        <v>54.678362573099001</v>
      </c>
      <c r="N3803" s="3">
        <v>0.29239766081899998</v>
      </c>
      <c r="O3803" s="13">
        <v>45.029239766082</v>
      </c>
    </row>
    <row r="3804" spans="2:22" ht="26" x14ac:dyDescent="0.2">
      <c r="D3804" s="59"/>
      <c r="E3804" s="5" t="s">
        <v>20</v>
      </c>
      <c r="F3804" s="51" t="s">
        <v>623</v>
      </c>
      <c r="G3804" s="4">
        <v>620</v>
      </c>
      <c r="H3804" s="10">
        <v>0.64516129032299996</v>
      </c>
      <c r="I3804" s="1">
        <v>4.0322580645160002</v>
      </c>
      <c r="J3804" s="1">
        <v>1.1290322580650001</v>
      </c>
      <c r="K3804" s="1">
        <v>10.806451612903</v>
      </c>
      <c r="L3804" s="1">
        <v>7.0967741935479998</v>
      </c>
      <c r="M3804" s="1">
        <v>76.129032258064996</v>
      </c>
      <c r="N3804" s="1">
        <v>0.16129032258100001</v>
      </c>
      <c r="O3804" s="8">
        <v>23.709677419355</v>
      </c>
    </row>
    <row r="3805" spans="2:22" ht="26" x14ac:dyDescent="0.2">
      <c r="D3805" s="59"/>
      <c r="E3805" s="5" t="s">
        <v>21</v>
      </c>
      <c r="F3805" s="51" t="s">
        <v>623</v>
      </c>
      <c r="G3805" s="4">
        <v>76</v>
      </c>
      <c r="H3805" s="10">
        <v>1.3157894736839999</v>
      </c>
      <c r="I3805" s="2" t="s">
        <v>160</v>
      </c>
      <c r="J3805" s="1">
        <v>1.3157894736839999</v>
      </c>
      <c r="K3805" s="1">
        <v>13.157894736842</v>
      </c>
      <c r="L3805" s="1">
        <v>5.2631578947369997</v>
      </c>
      <c r="M3805" s="1">
        <v>78.947368421053</v>
      </c>
      <c r="N3805" s="2" t="s">
        <v>160</v>
      </c>
      <c r="O3805" s="8">
        <v>21.052631578947</v>
      </c>
    </row>
    <row r="3806" spans="2:22" x14ac:dyDescent="0.2">
      <c r="D3806" s="59"/>
      <c r="E3806" s="5" t="s">
        <v>22</v>
      </c>
      <c r="F3806" s="51" t="s">
        <v>624</v>
      </c>
      <c r="G3806" s="4">
        <v>2</v>
      </c>
      <c r="H3806" s="17" t="s">
        <v>160</v>
      </c>
      <c r="I3806" s="1">
        <v>50</v>
      </c>
      <c r="J3806" s="2" t="s">
        <v>160</v>
      </c>
      <c r="K3806" s="2" t="s">
        <v>160</v>
      </c>
      <c r="L3806" s="2" t="s">
        <v>160</v>
      </c>
      <c r="M3806" s="1">
        <v>50</v>
      </c>
      <c r="N3806" s="2" t="s">
        <v>160</v>
      </c>
      <c r="O3806" s="8">
        <v>50</v>
      </c>
    </row>
    <row r="3807" spans="2:22" x14ac:dyDescent="0.2">
      <c r="D3807" s="59"/>
      <c r="E3807" s="5" t="s">
        <v>23</v>
      </c>
      <c r="F3807" s="51" t="s">
        <v>624</v>
      </c>
      <c r="G3807" s="4">
        <v>3</v>
      </c>
      <c r="H3807" s="17" t="s">
        <v>160</v>
      </c>
      <c r="I3807" s="2" t="s">
        <v>160</v>
      </c>
      <c r="J3807" s="2" t="s">
        <v>160</v>
      </c>
      <c r="K3807" s="1">
        <v>33.333333333333002</v>
      </c>
      <c r="L3807" s="2" t="s">
        <v>160</v>
      </c>
      <c r="M3807" s="1">
        <v>66.666666666666998</v>
      </c>
      <c r="N3807" s="2" t="s">
        <v>160</v>
      </c>
      <c r="O3807" s="8">
        <v>33.333333333333002</v>
      </c>
    </row>
    <row r="3808" spans="2:22" x14ac:dyDescent="0.2">
      <c r="D3808" s="58" t="s">
        <v>24</v>
      </c>
      <c r="E3808" s="7" t="s">
        <v>25</v>
      </c>
      <c r="F3808" s="50" t="s">
        <v>623</v>
      </c>
      <c r="G3808" s="6">
        <v>765</v>
      </c>
      <c r="H3808" s="14">
        <v>0.78431372549</v>
      </c>
      <c r="I3808" s="3">
        <v>6.1437908496729996</v>
      </c>
      <c r="J3808" s="3">
        <v>1.6993464052289999</v>
      </c>
      <c r="K3808" s="3">
        <v>12.941176470587999</v>
      </c>
      <c r="L3808" s="3">
        <v>8.2352941176469994</v>
      </c>
      <c r="M3808" s="3">
        <v>69.934640522875995</v>
      </c>
      <c r="N3808" s="3">
        <v>0.26143790849699999</v>
      </c>
      <c r="O3808" s="13">
        <v>29.803921568627</v>
      </c>
    </row>
    <row r="3809" spans="4:15" x14ac:dyDescent="0.2">
      <c r="D3809" s="59"/>
      <c r="E3809" s="5" t="s">
        <v>26</v>
      </c>
      <c r="F3809" s="51" t="s">
        <v>623</v>
      </c>
      <c r="G3809" s="4">
        <v>796</v>
      </c>
      <c r="H3809" s="10">
        <v>0.628140703518</v>
      </c>
      <c r="I3809" s="1">
        <v>5.6532663316580001</v>
      </c>
      <c r="J3809" s="1">
        <v>1.758793969849</v>
      </c>
      <c r="K3809" s="1">
        <v>13.94472361809</v>
      </c>
      <c r="L3809" s="1">
        <v>8.4170854271359996</v>
      </c>
      <c r="M3809" s="1">
        <v>69.472361809044997</v>
      </c>
      <c r="N3809" s="1">
        <v>0.125628140704</v>
      </c>
      <c r="O3809" s="8">
        <v>30.402010050251</v>
      </c>
    </row>
    <row r="3810" spans="4:15" ht="26" x14ac:dyDescent="0.2">
      <c r="D3810" s="59"/>
      <c r="E3810" s="5" t="s">
        <v>27</v>
      </c>
      <c r="F3810" s="51" t="s">
        <v>623</v>
      </c>
      <c r="G3810" s="4">
        <v>683</v>
      </c>
      <c r="H3810" s="10">
        <v>0.43923865300100001</v>
      </c>
      <c r="I3810" s="1">
        <v>5.7101024890190004</v>
      </c>
      <c r="J3810" s="1">
        <v>2.0497803806729999</v>
      </c>
      <c r="K3810" s="1">
        <v>12.298682284041</v>
      </c>
      <c r="L3810" s="1">
        <v>7.9062957540259999</v>
      </c>
      <c r="M3810" s="1">
        <v>71.303074670570993</v>
      </c>
      <c r="N3810" s="1">
        <v>0.29282576866799997</v>
      </c>
      <c r="O3810" s="8">
        <v>28.404099560761001</v>
      </c>
    </row>
    <row r="3811" spans="4:15" x14ac:dyDescent="0.2">
      <c r="D3811" s="59"/>
      <c r="E3811" s="5" t="s">
        <v>28</v>
      </c>
      <c r="F3811" s="51" t="s">
        <v>623</v>
      </c>
      <c r="G3811" s="4">
        <v>438</v>
      </c>
      <c r="H3811" s="10">
        <v>0.91324200913200004</v>
      </c>
      <c r="I3811" s="1">
        <v>4.7945205479449999</v>
      </c>
      <c r="J3811" s="1">
        <v>2.054794520548</v>
      </c>
      <c r="K3811" s="1">
        <v>11.187214611871999</v>
      </c>
      <c r="L3811" s="1">
        <v>7.3059360730589997</v>
      </c>
      <c r="M3811" s="1">
        <v>73.515981735159997</v>
      </c>
      <c r="N3811" s="1">
        <v>0.22831050228300001</v>
      </c>
      <c r="O3811" s="8">
        <v>26.255707762557002</v>
      </c>
    </row>
    <row r="3812" spans="4:15" ht="26" x14ac:dyDescent="0.2">
      <c r="D3812" s="59"/>
      <c r="E3812" s="5" t="s">
        <v>29</v>
      </c>
      <c r="F3812" s="51" t="s">
        <v>623</v>
      </c>
      <c r="G3812" s="4">
        <v>680</v>
      </c>
      <c r="H3812" s="10">
        <v>0.58823529411800002</v>
      </c>
      <c r="I3812" s="1">
        <v>4.2647058823529997</v>
      </c>
      <c r="J3812" s="1">
        <v>1.764705882353</v>
      </c>
      <c r="K3812" s="1">
        <v>12.352941176471001</v>
      </c>
      <c r="L3812" s="1">
        <v>8.2352941176469994</v>
      </c>
      <c r="M3812" s="1">
        <v>72.5</v>
      </c>
      <c r="N3812" s="1">
        <v>0.29411764705900001</v>
      </c>
      <c r="O3812" s="8">
        <v>27.205882352941</v>
      </c>
    </row>
    <row r="3813" spans="4:15" x14ac:dyDescent="0.2">
      <c r="D3813" s="59"/>
      <c r="E3813" s="5" t="s">
        <v>30</v>
      </c>
      <c r="F3813" s="51" t="s">
        <v>623</v>
      </c>
      <c r="G3813" s="4">
        <v>242</v>
      </c>
      <c r="H3813" s="10">
        <v>1.239669421488</v>
      </c>
      <c r="I3813" s="1">
        <v>4.5454545454549997</v>
      </c>
      <c r="J3813" s="1">
        <v>2.0661157024789998</v>
      </c>
      <c r="K3813" s="1">
        <v>10.743801652893</v>
      </c>
      <c r="L3813" s="1">
        <v>9.9173553719009995</v>
      </c>
      <c r="M3813" s="1">
        <v>71.074380165289</v>
      </c>
      <c r="N3813" s="1">
        <v>0.41322314049600001</v>
      </c>
      <c r="O3813" s="8">
        <v>28.512396694214999</v>
      </c>
    </row>
    <row r="3814" spans="4:15" x14ac:dyDescent="0.2">
      <c r="D3814" s="59"/>
      <c r="E3814" s="5" t="s">
        <v>31</v>
      </c>
      <c r="F3814" s="51" t="s">
        <v>623</v>
      </c>
      <c r="G3814" s="4">
        <v>609</v>
      </c>
      <c r="H3814" s="10">
        <v>0.65681444991799998</v>
      </c>
      <c r="I3814" s="1">
        <v>5.9113300492610001</v>
      </c>
      <c r="J3814" s="1">
        <v>1.9704433497539999</v>
      </c>
      <c r="K3814" s="1">
        <v>14.614121510673</v>
      </c>
      <c r="L3814" s="1">
        <v>9.5238095238099998</v>
      </c>
      <c r="M3814" s="1">
        <v>67.159277504105006</v>
      </c>
      <c r="N3814" s="1">
        <v>0.16420361247900001</v>
      </c>
      <c r="O3814" s="8">
        <v>32.676518883415</v>
      </c>
    </row>
    <row r="3815" spans="4:15" x14ac:dyDescent="0.2">
      <c r="D3815" s="59"/>
      <c r="E3815" s="5" t="s">
        <v>32</v>
      </c>
      <c r="F3815" s="51" t="s">
        <v>623</v>
      </c>
      <c r="G3815" s="4">
        <v>343</v>
      </c>
      <c r="H3815" s="10">
        <v>0.29154518950399999</v>
      </c>
      <c r="I3815" s="1">
        <v>6.7055393586010004</v>
      </c>
      <c r="J3815" s="1">
        <v>1.4577259475219999</v>
      </c>
      <c r="K3815" s="1">
        <v>13.119533527697</v>
      </c>
      <c r="L3815" s="1">
        <v>9.3294460641400008</v>
      </c>
      <c r="M3815" s="1">
        <v>68.804664723032005</v>
      </c>
      <c r="N3815" s="1">
        <v>0.29154518950399999</v>
      </c>
      <c r="O3815" s="8">
        <v>30.903790087463999</v>
      </c>
    </row>
    <row r="3816" spans="4:15" x14ac:dyDescent="0.2">
      <c r="D3816" s="59"/>
      <c r="E3816" s="5" t="s">
        <v>33</v>
      </c>
      <c r="F3816" s="51" t="s">
        <v>623</v>
      </c>
      <c r="G3816" s="4">
        <v>754</v>
      </c>
      <c r="H3816" s="10">
        <v>0.92838196286499997</v>
      </c>
      <c r="I3816" s="1">
        <v>6.2334217506630001</v>
      </c>
      <c r="J3816" s="1">
        <v>1.7241379310339999</v>
      </c>
      <c r="K3816" s="1">
        <v>12.864721485411</v>
      </c>
      <c r="L3816" s="1">
        <v>8.2228116710879995</v>
      </c>
      <c r="M3816" s="1">
        <v>69.893899204243993</v>
      </c>
      <c r="N3816" s="1">
        <v>0.132625994695</v>
      </c>
      <c r="O3816" s="8">
        <v>29.973474801060998</v>
      </c>
    </row>
    <row r="3817" spans="4:15" x14ac:dyDescent="0.2">
      <c r="D3817" s="59"/>
      <c r="E3817" s="5" t="s">
        <v>34</v>
      </c>
      <c r="F3817" s="51" t="s">
        <v>623</v>
      </c>
      <c r="G3817" s="4">
        <v>525</v>
      </c>
      <c r="H3817" s="10">
        <v>0.57142857142900005</v>
      </c>
      <c r="I3817" s="1">
        <v>6.4761904761900002</v>
      </c>
      <c r="J3817" s="1">
        <v>2.285714285714</v>
      </c>
      <c r="K3817" s="1">
        <v>13.142857142857</v>
      </c>
      <c r="L3817" s="1">
        <v>10.47619047619</v>
      </c>
      <c r="M3817" s="1">
        <v>66.857142857143003</v>
      </c>
      <c r="N3817" s="1">
        <v>0.19047619047600001</v>
      </c>
      <c r="O3817" s="8">
        <v>32.952380952380999</v>
      </c>
    </row>
    <row r="3818" spans="4:15" x14ac:dyDescent="0.2">
      <c r="D3818" s="59"/>
      <c r="E3818" s="5" t="s">
        <v>35</v>
      </c>
      <c r="F3818" s="51" t="s">
        <v>623</v>
      </c>
      <c r="G3818" s="4">
        <v>142</v>
      </c>
      <c r="H3818" s="17" t="s">
        <v>160</v>
      </c>
      <c r="I3818" s="1">
        <v>6.3380281690139997</v>
      </c>
      <c r="J3818" s="2" t="s">
        <v>160</v>
      </c>
      <c r="K3818" s="1">
        <v>12.676056338027999</v>
      </c>
      <c r="L3818" s="1">
        <v>9.8591549295770005</v>
      </c>
      <c r="M3818" s="1">
        <v>70.422535211267999</v>
      </c>
      <c r="N3818" s="1">
        <v>0.70422535211299997</v>
      </c>
      <c r="O3818" s="8">
        <v>28.87323943662</v>
      </c>
    </row>
    <row r="3819" spans="4:15" x14ac:dyDescent="0.2">
      <c r="D3819" s="59"/>
      <c r="E3819" s="5" t="s">
        <v>36</v>
      </c>
      <c r="F3819" s="51" t="s">
        <v>624</v>
      </c>
      <c r="G3819" s="4">
        <v>18</v>
      </c>
      <c r="H3819" s="10">
        <v>5.5555555555560003</v>
      </c>
      <c r="I3819" s="1">
        <v>5.5555555555560003</v>
      </c>
      <c r="J3819" s="2" t="s">
        <v>160</v>
      </c>
      <c r="K3819" s="1">
        <v>5.5555555555560003</v>
      </c>
      <c r="L3819" s="1">
        <v>11.111111111111001</v>
      </c>
      <c r="M3819" s="1">
        <v>72.222222222222001</v>
      </c>
      <c r="N3819" s="2" t="s">
        <v>160</v>
      </c>
      <c r="O3819" s="8">
        <v>27.777777777777999</v>
      </c>
    </row>
    <row r="3820" spans="4:15" x14ac:dyDescent="0.2">
      <c r="D3820" s="59"/>
      <c r="E3820" s="5" t="s">
        <v>37</v>
      </c>
      <c r="F3820" s="51" t="s">
        <v>624</v>
      </c>
      <c r="G3820" s="4">
        <v>39</v>
      </c>
      <c r="H3820" s="10">
        <v>2.564102564103</v>
      </c>
      <c r="I3820" s="1">
        <v>5.1282051282049999</v>
      </c>
      <c r="J3820" s="1">
        <v>2.564102564103</v>
      </c>
      <c r="K3820" s="1">
        <v>20.512820512821001</v>
      </c>
      <c r="L3820" s="1">
        <v>10.25641025641</v>
      </c>
      <c r="M3820" s="1">
        <v>58.974358974358999</v>
      </c>
      <c r="N3820" s="2" t="s">
        <v>160</v>
      </c>
      <c r="O3820" s="8">
        <v>41.025641025641001</v>
      </c>
    </row>
    <row r="3821" spans="4:15" x14ac:dyDescent="0.2">
      <c r="D3821" s="59"/>
      <c r="E3821" s="5" t="s">
        <v>23</v>
      </c>
      <c r="F3821" s="51" t="s">
        <v>624</v>
      </c>
      <c r="G3821" s="4">
        <v>4</v>
      </c>
      <c r="H3821" s="17" t="s">
        <v>160</v>
      </c>
      <c r="I3821" s="2" t="s">
        <v>160</v>
      </c>
      <c r="J3821" s="2" t="s">
        <v>160</v>
      </c>
      <c r="K3821" s="1">
        <v>25</v>
      </c>
      <c r="L3821" s="2" t="s">
        <v>160</v>
      </c>
      <c r="M3821" s="1">
        <v>75</v>
      </c>
      <c r="N3821" s="2" t="s">
        <v>160</v>
      </c>
      <c r="O3821" s="8">
        <v>25</v>
      </c>
    </row>
    <row r="3822" spans="4:15" ht="26" x14ac:dyDescent="0.2">
      <c r="D3822" s="59"/>
      <c r="E3822" s="5" t="s">
        <v>38</v>
      </c>
      <c r="F3822" s="51" t="s">
        <v>623</v>
      </c>
      <c r="G3822" s="4">
        <v>1000</v>
      </c>
      <c r="H3822" s="10">
        <v>0.7</v>
      </c>
      <c r="I3822" s="1">
        <v>5.9</v>
      </c>
      <c r="J3822" s="1">
        <v>1.7</v>
      </c>
      <c r="K3822" s="1">
        <v>13.8</v>
      </c>
      <c r="L3822" s="1">
        <v>8.1</v>
      </c>
      <c r="M3822" s="1">
        <v>69.599999999999994</v>
      </c>
      <c r="N3822" s="1">
        <v>0.2</v>
      </c>
      <c r="O3822" s="8">
        <v>30.2</v>
      </c>
    </row>
    <row r="3823" spans="4:15" ht="26" x14ac:dyDescent="0.2">
      <c r="D3823" s="58" t="s">
        <v>39</v>
      </c>
      <c r="E3823" s="7" t="s">
        <v>40</v>
      </c>
      <c r="F3823" s="50" t="s">
        <v>624</v>
      </c>
      <c r="G3823" s="6">
        <v>4</v>
      </c>
      <c r="H3823" s="32" t="s">
        <v>160</v>
      </c>
      <c r="I3823" s="9" t="s">
        <v>160</v>
      </c>
      <c r="J3823" s="9" t="s">
        <v>160</v>
      </c>
      <c r="K3823" s="9" t="s">
        <v>160</v>
      </c>
      <c r="L3823" s="9" t="s">
        <v>160</v>
      </c>
      <c r="M3823" s="3">
        <v>100</v>
      </c>
      <c r="N3823" s="9" t="s">
        <v>160</v>
      </c>
      <c r="O3823" s="19" t="s">
        <v>160</v>
      </c>
    </row>
    <row r="3824" spans="4:15" ht="26" x14ac:dyDescent="0.2">
      <c r="D3824" s="59"/>
      <c r="E3824" s="5" t="s">
        <v>41</v>
      </c>
      <c r="F3824" s="51" t="s">
        <v>624</v>
      </c>
      <c r="G3824" s="4">
        <v>45</v>
      </c>
      <c r="H3824" s="10">
        <v>4.4444444444439997</v>
      </c>
      <c r="I3824" s="1">
        <v>4.4444444444439997</v>
      </c>
      <c r="J3824" s="2" t="s">
        <v>160</v>
      </c>
      <c r="K3824" s="1">
        <v>6.666666666667</v>
      </c>
      <c r="L3824" s="1">
        <v>20</v>
      </c>
      <c r="M3824" s="1">
        <v>64.444444444444002</v>
      </c>
      <c r="N3824" s="2" t="s">
        <v>160</v>
      </c>
      <c r="O3824" s="8">
        <v>35.555555555555998</v>
      </c>
    </row>
    <row r="3825" spans="4:15" ht="26" x14ac:dyDescent="0.2">
      <c r="D3825" s="59"/>
      <c r="E3825" s="5" t="s">
        <v>42</v>
      </c>
      <c r="F3825" s="51" t="s">
        <v>623</v>
      </c>
      <c r="G3825" s="4">
        <v>275</v>
      </c>
      <c r="H3825" s="10">
        <v>0.72727272727299996</v>
      </c>
      <c r="I3825" s="1">
        <v>4</v>
      </c>
      <c r="J3825" s="1">
        <v>0.36363636363599999</v>
      </c>
      <c r="K3825" s="1">
        <v>8.7272727272730002</v>
      </c>
      <c r="L3825" s="1">
        <v>7.636363636364</v>
      </c>
      <c r="M3825" s="1">
        <v>78.181818181818002</v>
      </c>
      <c r="N3825" s="1">
        <v>0.36363636363599999</v>
      </c>
      <c r="O3825" s="8">
        <v>21.454545454544999</v>
      </c>
    </row>
    <row r="3826" spans="4:15" ht="26" x14ac:dyDescent="0.2">
      <c r="D3826" s="59"/>
      <c r="E3826" s="5" t="s">
        <v>43</v>
      </c>
      <c r="F3826" s="51" t="s">
        <v>623</v>
      </c>
      <c r="G3826" s="4">
        <v>245</v>
      </c>
      <c r="H3826" s="10">
        <v>0.408163265306</v>
      </c>
      <c r="I3826" s="1">
        <v>4.4897959183670002</v>
      </c>
      <c r="J3826" s="1">
        <v>1.2244897959179999</v>
      </c>
      <c r="K3826" s="1">
        <v>15.102040816326999</v>
      </c>
      <c r="L3826" s="1">
        <v>5.3061224489800001</v>
      </c>
      <c r="M3826" s="1">
        <v>73.061224489796004</v>
      </c>
      <c r="N3826" s="1">
        <v>0.408163265306</v>
      </c>
      <c r="O3826" s="8">
        <v>26.530612244897998</v>
      </c>
    </row>
    <row r="3827" spans="4:15" ht="26" x14ac:dyDescent="0.2">
      <c r="D3827" s="59"/>
      <c r="E3827" s="5" t="s">
        <v>44</v>
      </c>
      <c r="F3827" s="51" t="s">
        <v>623</v>
      </c>
      <c r="G3827" s="4">
        <v>167</v>
      </c>
      <c r="H3827" s="10">
        <v>1.1976047904189999</v>
      </c>
      <c r="I3827" s="1">
        <v>7.7844311377249999</v>
      </c>
      <c r="J3827" s="1">
        <v>1.796407185629</v>
      </c>
      <c r="K3827" s="1">
        <v>15.568862275449</v>
      </c>
      <c r="L3827" s="1">
        <v>8.3832335329339998</v>
      </c>
      <c r="M3827" s="1">
        <v>65.269461077843999</v>
      </c>
      <c r="N3827" s="2" t="s">
        <v>160</v>
      </c>
      <c r="O3827" s="8">
        <v>34.730538922156001</v>
      </c>
    </row>
    <row r="3828" spans="4:15" ht="26" x14ac:dyDescent="0.2">
      <c r="D3828" s="59"/>
      <c r="E3828" s="5" t="s">
        <v>45</v>
      </c>
      <c r="F3828" s="51" t="s">
        <v>623</v>
      </c>
      <c r="G3828" s="4">
        <v>90</v>
      </c>
      <c r="H3828" s="17" t="s">
        <v>160</v>
      </c>
      <c r="I3828" s="1">
        <v>7.7777777777779997</v>
      </c>
      <c r="J3828" s="1">
        <v>3.333333333333</v>
      </c>
      <c r="K3828" s="1">
        <v>17.777777777777999</v>
      </c>
      <c r="L3828" s="1">
        <v>4.4444444444439997</v>
      </c>
      <c r="M3828" s="1">
        <v>66.666666666666998</v>
      </c>
      <c r="N3828" s="2" t="s">
        <v>160</v>
      </c>
      <c r="O3828" s="8">
        <v>33.333333333333002</v>
      </c>
    </row>
    <row r="3829" spans="4:15" ht="26" x14ac:dyDescent="0.2">
      <c r="D3829" s="59"/>
      <c r="E3829" s="5" t="s">
        <v>46</v>
      </c>
      <c r="F3829" s="51" t="s">
        <v>624</v>
      </c>
      <c r="G3829" s="4">
        <v>46</v>
      </c>
      <c r="H3829" s="17" t="s">
        <v>160</v>
      </c>
      <c r="I3829" s="1">
        <v>8.6956521739130004</v>
      </c>
      <c r="J3829" s="1">
        <v>6.5217391304349999</v>
      </c>
      <c r="K3829" s="1">
        <v>28.260869565217</v>
      </c>
      <c r="L3829" s="1">
        <v>8.6956521739130004</v>
      </c>
      <c r="M3829" s="1">
        <v>47.826086956521998</v>
      </c>
      <c r="N3829" s="2" t="s">
        <v>160</v>
      </c>
      <c r="O3829" s="8">
        <v>52.173913043478002</v>
      </c>
    </row>
    <row r="3830" spans="4:15" ht="26" x14ac:dyDescent="0.2">
      <c r="D3830" s="59"/>
      <c r="E3830" s="5" t="s">
        <v>47</v>
      </c>
      <c r="F3830" s="51" t="s">
        <v>623</v>
      </c>
      <c r="G3830" s="4">
        <v>68</v>
      </c>
      <c r="H3830" s="17" t="s">
        <v>160</v>
      </c>
      <c r="I3830" s="1">
        <v>11.764705882353001</v>
      </c>
      <c r="J3830" s="1">
        <v>7.352941176471</v>
      </c>
      <c r="K3830" s="1">
        <v>20.588235294118</v>
      </c>
      <c r="L3830" s="1">
        <v>17.647058823529001</v>
      </c>
      <c r="M3830" s="1">
        <v>42.647058823529001</v>
      </c>
      <c r="N3830" s="2" t="s">
        <v>160</v>
      </c>
      <c r="O3830" s="8">
        <v>57.352941176470999</v>
      </c>
    </row>
    <row r="3831" spans="4:15" x14ac:dyDescent="0.2">
      <c r="D3831" s="59"/>
      <c r="E3831" s="5" t="s">
        <v>48</v>
      </c>
      <c r="F3831" s="51" t="s">
        <v>624</v>
      </c>
      <c r="G3831" s="4">
        <v>4</v>
      </c>
      <c r="H3831" s="17" t="s">
        <v>160</v>
      </c>
      <c r="I3831" s="2" t="s">
        <v>160</v>
      </c>
      <c r="J3831" s="2" t="s">
        <v>160</v>
      </c>
      <c r="K3831" s="2" t="s">
        <v>160</v>
      </c>
      <c r="L3831" s="2" t="s">
        <v>160</v>
      </c>
      <c r="M3831" s="1">
        <v>100</v>
      </c>
      <c r="N3831" s="2" t="s">
        <v>160</v>
      </c>
      <c r="O3831" s="15" t="s">
        <v>160</v>
      </c>
    </row>
    <row r="3832" spans="4:15" x14ac:dyDescent="0.2">
      <c r="D3832" s="59"/>
      <c r="E3832" s="5" t="s">
        <v>23</v>
      </c>
      <c r="F3832" s="51" t="s">
        <v>623</v>
      </c>
      <c r="G3832" s="4">
        <v>99</v>
      </c>
      <c r="H3832" s="10">
        <v>1.010101010101</v>
      </c>
      <c r="I3832" s="1">
        <v>5.0505050505050004</v>
      </c>
      <c r="J3832" s="2" t="s">
        <v>160</v>
      </c>
      <c r="K3832" s="1">
        <v>14.141414141414</v>
      </c>
      <c r="L3832" s="1">
        <v>8.0808080808079996</v>
      </c>
      <c r="M3832" s="1">
        <v>71.717171717171993</v>
      </c>
      <c r="N3832" s="2" t="s">
        <v>160</v>
      </c>
      <c r="O3832" s="8">
        <v>28.282828282828</v>
      </c>
    </row>
    <row r="3833" spans="4:15" x14ac:dyDescent="0.2">
      <c r="D3833" s="58" t="s">
        <v>49</v>
      </c>
      <c r="E3833" s="7" t="s">
        <v>50</v>
      </c>
      <c r="F3833" s="50" t="s">
        <v>624</v>
      </c>
      <c r="G3833" s="6">
        <v>39</v>
      </c>
      <c r="H3833" s="14">
        <v>2.564102564103</v>
      </c>
      <c r="I3833" s="3">
        <v>7.6923076923079998</v>
      </c>
      <c r="J3833" s="9" t="s">
        <v>160</v>
      </c>
      <c r="K3833" s="3">
        <v>15.384615384615</v>
      </c>
      <c r="L3833" s="3">
        <v>7.6923076923079998</v>
      </c>
      <c r="M3833" s="3">
        <v>66.666666666666998</v>
      </c>
      <c r="N3833" s="9" t="s">
        <v>160</v>
      </c>
      <c r="O3833" s="13">
        <v>33.333333333333002</v>
      </c>
    </row>
    <row r="3834" spans="4:15" x14ac:dyDescent="0.2">
      <c r="D3834" s="59"/>
      <c r="E3834" s="5" t="s">
        <v>51</v>
      </c>
      <c r="F3834" s="51" t="s">
        <v>623</v>
      </c>
      <c r="G3834" s="4">
        <v>185</v>
      </c>
      <c r="H3834" s="10">
        <v>2.1621621621620002</v>
      </c>
      <c r="I3834" s="1">
        <v>9.1891891891889994</v>
      </c>
      <c r="J3834" s="2" t="s">
        <v>160</v>
      </c>
      <c r="K3834" s="1">
        <v>10.27027027027</v>
      </c>
      <c r="L3834" s="1">
        <v>9.7297297297299998</v>
      </c>
      <c r="M3834" s="1">
        <v>68.108108108107999</v>
      </c>
      <c r="N3834" s="1">
        <v>0.54054054054099998</v>
      </c>
      <c r="O3834" s="8">
        <v>31.351351351350999</v>
      </c>
    </row>
    <row r="3835" spans="4:15" x14ac:dyDescent="0.2">
      <c r="D3835" s="59"/>
      <c r="E3835" s="5" t="s">
        <v>52</v>
      </c>
      <c r="F3835" s="51" t="s">
        <v>623</v>
      </c>
      <c r="G3835" s="4">
        <v>324</v>
      </c>
      <c r="H3835" s="10">
        <v>0.61728395061700003</v>
      </c>
      <c r="I3835" s="1">
        <v>4.9382716049380004</v>
      </c>
      <c r="J3835" s="1">
        <v>0.92592592592599998</v>
      </c>
      <c r="K3835" s="1">
        <v>16.666666666666998</v>
      </c>
      <c r="L3835" s="1">
        <v>8.6419753086419995</v>
      </c>
      <c r="M3835" s="1">
        <v>68.209876543210001</v>
      </c>
      <c r="N3835" s="2" t="s">
        <v>160</v>
      </c>
      <c r="O3835" s="8">
        <v>31.790123456789999</v>
      </c>
    </row>
    <row r="3836" spans="4:15" x14ac:dyDescent="0.2">
      <c r="D3836" s="59"/>
      <c r="E3836" s="5" t="s">
        <v>53</v>
      </c>
      <c r="F3836" s="51" t="s">
        <v>623</v>
      </c>
      <c r="G3836" s="4">
        <v>491</v>
      </c>
      <c r="H3836" s="10">
        <v>0.20366598778</v>
      </c>
      <c r="I3836" s="1">
        <v>5.0916496945010001</v>
      </c>
      <c r="J3836" s="1">
        <v>3.0549898167010001</v>
      </c>
      <c r="K3836" s="1">
        <v>13.441955193483</v>
      </c>
      <c r="L3836" s="1">
        <v>7.3319755600810002</v>
      </c>
      <c r="M3836" s="1">
        <v>70.672097759674003</v>
      </c>
      <c r="N3836" s="1">
        <v>0.20366598778</v>
      </c>
      <c r="O3836" s="8">
        <v>29.124236252546002</v>
      </c>
    </row>
    <row r="3837" spans="4:15" x14ac:dyDescent="0.2">
      <c r="D3837" s="59"/>
      <c r="E3837" s="5" t="s">
        <v>23</v>
      </c>
      <c r="F3837" s="51" t="s">
        <v>624</v>
      </c>
      <c r="G3837" s="4">
        <v>4</v>
      </c>
      <c r="H3837" s="17" t="s">
        <v>160</v>
      </c>
      <c r="I3837" s="2" t="s">
        <v>160</v>
      </c>
      <c r="J3837" s="2" t="s">
        <v>160</v>
      </c>
      <c r="K3837" s="1">
        <v>50</v>
      </c>
      <c r="L3837" s="2" t="s">
        <v>160</v>
      </c>
      <c r="M3837" s="1">
        <v>50</v>
      </c>
      <c r="N3837" s="2" t="s">
        <v>160</v>
      </c>
      <c r="O3837" s="8">
        <v>50</v>
      </c>
    </row>
    <row r="3838" spans="4:15" x14ac:dyDescent="0.2">
      <c r="D3838" s="59"/>
      <c r="E3838" s="5" t="s">
        <v>54</v>
      </c>
      <c r="F3838" s="51" t="s">
        <v>623</v>
      </c>
      <c r="G3838" s="4">
        <v>224</v>
      </c>
      <c r="H3838" s="10">
        <v>2.2321428571430002</v>
      </c>
      <c r="I3838" s="1">
        <v>8.9285714285710007</v>
      </c>
      <c r="J3838" s="2" t="s">
        <v>160</v>
      </c>
      <c r="K3838" s="1">
        <v>11.160714285714</v>
      </c>
      <c r="L3838" s="1">
        <v>9.375</v>
      </c>
      <c r="M3838" s="1">
        <v>67.857142857143003</v>
      </c>
      <c r="N3838" s="1">
        <v>0.446428571429</v>
      </c>
      <c r="O3838" s="8">
        <v>31.696428571428999</v>
      </c>
    </row>
    <row r="3839" spans="4:15" x14ac:dyDescent="0.2">
      <c r="D3839" s="59"/>
      <c r="E3839" s="5" t="s">
        <v>55</v>
      </c>
      <c r="F3839" s="51" t="s">
        <v>623</v>
      </c>
      <c r="G3839" s="4">
        <v>815</v>
      </c>
      <c r="H3839" s="10">
        <v>0.36809815950899999</v>
      </c>
      <c r="I3839" s="1">
        <v>5.0306748466259998</v>
      </c>
      <c r="J3839" s="1">
        <v>2.2085889570549999</v>
      </c>
      <c r="K3839" s="1">
        <v>14.723926380368001</v>
      </c>
      <c r="L3839" s="1">
        <v>7.8527607361960001</v>
      </c>
      <c r="M3839" s="1">
        <v>69.693251533742</v>
      </c>
      <c r="N3839" s="1">
        <v>0.122699386503</v>
      </c>
      <c r="O3839" s="8">
        <v>30.184049079754999</v>
      </c>
    </row>
    <row r="3840" spans="4:15" ht="26" x14ac:dyDescent="0.2">
      <c r="D3840" s="58" t="s">
        <v>56</v>
      </c>
      <c r="E3840" s="7" t="s">
        <v>57</v>
      </c>
      <c r="F3840" s="50" t="s">
        <v>624</v>
      </c>
      <c r="G3840" s="6">
        <v>8</v>
      </c>
      <c r="H3840" s="14">
        <v>100</v>
      </c>
      <c r="I3840" s="9" t="s">
        <v>160</v>
      </c>
      <c r="J3840" s="9" t="s">
        <v>160</v>
      </c>
      <c r="K3840" s="9" t="s">
        <v>160</v>
      </c>
      <c r="L3840" s="9" t="s">
        <v>160</v>
      </c>
      <c r="M3840" s="9" t="s">
        <v>160</v>
      </c>
      <c r="N3840" s="9" t="s">
        <v>160</v>
      </c>
      <c r="O3840" s="13">
        <v>100</v>
      </c>
    </row>
    <row r="3841" spans="4:15" ht="26" x14ac:dyDescent="0.2">
      <c r="D3841" s="59"/>
      <c r="E3841" s="5" t="s">
        <v>58</v>
      </c>
      <c r="F3841" s="51" t="s">
        <v>623</v>
      </c>
      <c r="G3841" s="4">
        <v>61</v>
      </c>
      <c r="H3841" s="17" t="s">
        <v>160</v>
      </c>
      <c r="I3841" s="1">
        <v>100</v>
      </c>
      <c r="J3841" s="2" t="s">
        <v>160</v>
      </c>
      <c r="K3841" s="2" t="s">
        <v>160</v>
      </c>
      <c r="L3841" s="2" t="s">
        <v>160</v>
      </c>
      <c r="M3841" s="2" t="s">
        <v>160</v>
      </c>
      <c r="N3841" s="2" t="s">
        <v>160</v>
      </c>
      <c r="O3841" s="8">
        <v>100</v>
      </c>
    </row>
    <row r="3842" spans="4:15" x14ac:dyDescent="0.2">
      <c r="D3842" s="59"/>
      <c r="E3842" s="5" t="s">
        <v>59</v>
      </c>
      <c r="F3842" s="51" t="s">
        <v>624</v>
      </c>
      <c r="G3842" s="4">
        <v>18</v>
      </c>
      <c r="H3842" s="17" t="s">
        <v>160</v>
      </c>
      <c r="I3842" s="2" t="s">
        <v>160</v>
      </c>
      <c r="J3842" s="1">
        <v>100</v>
      </c>
      <c r="K3842" s="2" t="s">
        <v>160</v>
      </c>
      <c r="L3842" s="2" t="s">
        <v>160</v>
      </c>
      <c r="M3842" s="2" t="s">
        <v>160</v>
      </c>
      <c r="N3842" s="2" t="s">
        <v>160</v>
      </c>
      <c r="O3842" s="8">
        <v>100</v>
      </c>
    </row>
    <row r="3843" spans="4:15" x14ac:dyDescent="0.2">
      <c r="D3843" s="59"/>
      <c r="E3843" s="5" t="s">
        <v>60</v>
      </c>
      <c r="F3843" s="51" t="s">
        <v>623</v>
      </c>
      <c r="G3843" s="4">
        <v>147</v>
      </c>
      <c r="H3843" s="17" t="s">
        <v>160</v>
      </c>
      <c r="I3843" s="2" t="s">
        <v>160</v>
      </c>
      <c r="J3843" s="2" t="s">
        <v>160</v>
      </c>
      <c r="K3843" s="1">
        <v>100</v>
      </c>
      <c r="L3843" s="2" t="s">
        <v>160</v>
      </c>
      <c r="M3843" s="2" t="s">
        <v>160</v>
      </c>
      <c r="N3843" s="2" t="s">
        <v>160</v>
      </c>
      <c r="O3843" s="8">
        <v>100</v>
      </c>
    </row>
    <row r="3844" spans="4:15" ht="26" x14ac:dyDescent="0.2">
      <c r="D3844" s="59"/>
      <c r="E3844" s="5" t="s">
        <v>61</v>
      </c>
      <c r="F3844" s="51" t="s">
        <v>623</v>
      </c>
      <c r="G3844" s="4">
        <v>85</v>
      </c>
      <c r="H3844" s="17" t="s">
        <v>160</v>
      </c>
      <c r="I3844" s="2" t="s">
        <v>160</v>
      </c>
      <c r="J3844" s="2" t="s">
        <v>160</v>
      </c>
      <c r="K3844" s="2" t="s">
        <v>160</v>
      </c>
      <c r="L3844" s="1">
        <v>100</v>
      </c>
      <c r="M3844" s="2" t="s">
        <v>160</v>
      </c>
      <c r="N3844" s="2" t="s">
        <v>160</v>
      </c>
      <c r="O3844" s="8">
        <v>100</v>
      </c>
    </row>
    <row r="3845" spans="4:15" x14ac:dyDescent="0.2">
      <c r="D3845" s="59"/>
      <c r="E3845" s="5" t="s">
        <v>62</v>
      </c>
      <c r="F3845" s="51" t="s">
        <v>623</v>
      </c>
      <c r="G3845" s="4">
        <v>722</v>
      </c>
      <c r="H3845" s="17" t="s">
        <v>160</v>
      </c>
      <c r="I3845" s="2" t="s">
        <v>160</v>
      </c>
      <c r="J3845" s="2" t="s">
        <v>160</v>
      </c>
      <c r="K3845" s="2" t="s">
        <v>160</v>
      </c>
      <c r="L3845" s="2" t="s">
        <v>160</v>
      </c>
      <c r="M3845" s="1">
        <v>100</v>
      </c>
      <c r="N3845" s="2" t="s">
        <v>160</v>
      </c>
      <c r="O3845" s="15" t="s">
        <v>160</v>
      </c>
    </row>
    <row r="3846" spans="4:15" x14ac:dyDescent="0.2">
      <c r="D3846" s="59"/>
      <c r="E3846" s="5" t="s">
        <v>23</v>
      </c>
      <c r="F3846" s="51" t="s">
        <v>624</v>
      </c>
      <c r="G3846" s="4">
        <v>2</v>
      </c>
      <c r="H3846" s="17" t="s">
        <v>160</v>
      </c>
      <c r="I3846" s="2" t="s">
        <v>160</v>
      </c>
      <c r="J3846" s="2" t="s">
        <v>160</v>
      </c>
      <c r="K3846" s="2" t="s">
        <v>160</v>
      </c>
      <c r="L3846" s="2" t="s">
        <v>160</v>
      </c>
      <c r="M3846" s="2" t="s">
        <v>160</v>
      </c>
      <c r="N3846" s="1">
        <v>100</v>
      </c>
      <c r="O3846" s="15" t="s">
        <v>160</v>
      </c>
    </row>
    <row r="3847" spans="4:15" ht="26" x14ac:dyDescent="0.2">
      <c r="D3847" s="59"/>
      <c r="E3847" s="5" t="s">
        <v>63</v>
      </c>
      <c r="F3847" s="51" t="s">
        <v>623</v>
      </c>
      <c r="G3847" s="4">
        <v>319</v>
      </c>
      <c r="H3847" s="10">
        <v>2.5078369905960001</v>
      </c>
      <c r="I3847" s="1">
        <v>19.122257053292</v>
      </c>
      <c r="J3847" s="1">
        <v>5.6426332288400003</v>
      </c>
      <c r="K3847" s="1">
        <v>46.081504702194003</v>
      </c>
      <c r="L3847" s="1">
        <v>26.645768025077999</v>
      </c>
      <c r="M3847" s="2" t="s">
        <v>160</v>
      </c>
      <c r="N3847" s="2" t="s">
        <v>160</v>
      </c>
      <c r="O3847" s="8">
        <v>100</v>
      </c>
    </row>
    <row r="3848" spans="4:15" ht="26" x14ac:dyDescent="0.2">
      <c r="D3848" s="58" t="s">
        <v>64</v>
      </c>
      <c r="E3848" s="7" t="s">
        <v>57</v>
      </c>
      <c r="F3848" s="50" t="s">
        <v>624</v>
      </c>
      <c r="G3848" s="6">
        <v>21</v>
      </c>
      <c r="H3848" s="14">
        <v>33.333333333333002</v>
      </c>
      <c r="I3848" s="3">
        <v>4.7619047619049999</v>
      </c>
      <c r="J3848" s="9" t="s">
        <v>160</v>
      </c>
      <c r="K3848" s="9" t="s">
        <v>160</v>
      </c>
      <c r="L3848" s="9" t="s">
        <v>160</v>
      </c>
      <c r="M3848" s="3">
        <v>57.142857142856997</v>
      </c>
      <c r="N3848" s="3">
        <v>4.7619047619049999</v>
      </c>
      <c r="O3848" s="13">
        <v>38.095238095238003</v>
      </c>
    </row>
    <row r="3849" spans="4:15" ht="26" x14ac:dyDescent="0.2">
      <c r="D3849" s="59"/>
      <c r="E3849" s="5" t="s">
        <v>58</v>
      </c>
      <c r="F3849" s="51" t="s">
        <v>623</v>
      </c>
      <c r="G3849" s="4">
        <v>103</v>
      </c>
      <c r="H3849" s="17" t="s">
        <v>160</v>
      </c>
      <c r="I3849" s="1">
        <v>39.805825242718001</v>
      </c>
      <c r="J3849" s="1">
        <v>2.9126213592229999</v>
      </c>
      <c r="K3849" s="1">
        <v>0.97087378640800004</v>
      </c>
      <c r="L3849" s="1">
        <v>6.796116504854</v>
      </c>
      <c r="M3849" s="1">
        <v>49.514563106795997</v>
      </c>
      <c r="N3849" s="2" t="s">
        <v>160</v>
      </c>
      <c r="O3849" s="8">
        <v>50.485436893204003</v>
      </c>
    </row>
    <row r="3850" spans="4:15" x14ac:dyDescent="0.2">
      <c r="D3850" s="59"/>
      <c r="E3850" s="5" t="s">
        <v>59</v>
      </c>
      <c r="F3850" s="51" t="s">
        <v>624</v>
      </c>
      <c r="G3850" s="4">
        <v>43</v>
      </c>
      <c r="H3850" s="17" t="s">
        <v>160</v>
      </c>
      <c r="I3850" s="1">
        <v>4.6511627906979998</v>
      </c>
      <c r="J3850" s="1">
        <v>27.906976744186</v>
      </c>
      <c r="K3850" s="2" t="s">
        <v>160</v>
      </c>
      <c r="L3850" s="1">
        <v>2.3255813953489999</v>
      </c>
      <c r="M3850" s="1">
        <v>65.116279069767003</v>
      </c>
      <c r="N3850" s="2" t="s">
        <v>160</v>
      </c>
      <c r="O3850" s="8">
        <v>34.883720930232997</v>
      </c>
    </row>
    <row r="3851" spans="4:15" x14ac:dyDescent="0.2">
      <c r="D3851" s="59"/>
      <c r="E3851" s="5" t="s">
        <v>60</v>
      </c>
      <c r="F3851" s="51" t="s">
        <v>623</v>
      </c>
      <c r="G3851" s="4">
        <v>697</v>
      </c>
      <c r="H3851" s="10">
        <v>0.14347202295600001</v>
      </c>
      <c r="I3851" s="1">
        <v>2.1520803443330001</v>
      </c>
      <c r="J3851" s="1">
        <v>0.43041606886700001</v>
      </c>
      <c r="K3851" s="1">
        <v>20.373027259684001</v>
      </c>
      <c r="L3851" s="1">
        <v>6.1692969870879999</v>
      </c>
      <c r="M3851" s="1">
        <v>70.588235294117993</v>
      </c>
      <c r="N3851" s="1">
        <v>0.14347202295600001</v>
      </c>
      <c r="O3851" s="8">
        <v>29.268292682927001</v>
      </c>
    </row>
    <row r="3852" spans="4:15" ht="26" x14ac:dyDescent="0.2">
      <c r="D3852" s="59"/>
      <c r="E3852" s="5" t="s">
        <v>61</v>
      </c>
      <c r="F3852" s="51" t="s">
        <v>623</v>
      </c>
      <c r="G3852" s="4">
        <v>160</v>
      </c>
      <c r="H3852" s="17" t="s">
        <v>160</v>
      </c>
      <c r="I3852" s="1">
        <v>1.25</v>
      </c>
      <c r="J3852" s="2" t="s">
        <v>160</v>
      </c>
      <c r="K3852" s="1">
        <v>2.5</v>
      </c>
      <c r="L3852" s="1">
        <v>20.625</v>
      </c>
      <c r="M3852" s="1">
        <v>75.625</v>
      </c>
      <c r="N3852" s="2" t="s">
        <v>160</v>
      </c>
      <c r="O3852" s="8">
        <v>24.375</v>
      </c>
    </row>
    <row r="3853" spans="4:15" ht="26" x14ac:dyDescent="0.2">
      <c r="D3853" s="59"/>
      <c r="E3853" s="5" t="s">
        <v>65</v>
      </c>
      <c r="F3853" s="51" t="s">
        <v>624</v>
      </c>
      <c r="G3853" s="4">
        <v>16</v>
      </c>
      <c r="H3853" s="17" t="s">
        <v>160</v>
      </c>
      <c r="I3853" s="2" t="s">
        <v>160</v>
      </c>
      <c r="J3853" s="2" t="s">
        <v>160</v>
      </c>
      <c r="K3853" s="2" t="s">
        <v>160</v>
      </c>
      <c r="L3853" s="2" t="s">
        <v>160</v>
      </c>
      <c r="M3853" s="1">
        <v>100</v>
      </c>
      <c r="N3853" s="2" t="s">
        <v>160</v>
      </c>
      <c r="O3853" s="15" t="s">
        <v>160</v>
      </c>
    </row>
    <row r="3854" spans="4:15" x14ac:dyDescent="0.2">
      <c r="D3854" s="59"/>
      <c r="E3854" s="5" t="s">
        <v>23</v>
      </c>
      <c r="F3854" s="51" t="s">
        <v>624</v>
      </c>
      <c r="G3854" s="4">
        <v>3</v>
      </c>
      <c r="H3854" s="17" t="s">
        <v>160</v>
      </c>
      <c r="I3854" s="2" t="s">
        <v>160</v>
      </c>
      <c r="J3854" s="2" t="s">
        <v>160</v>
      </c>
      <c r="K3854" s="2" t="s">
        <v>160</v>
      </c>
      <c r="L3854" s="1">
        <v>33.333333333333002</v>
      </c>
      <c r="M3854" s="1">
        <v>66.666666666666998</v>
      </c>
      <c r="N3854" s="2" t="s">
        <v>160</v>
      </c>
      <c r="O3854" s="8">
        <v>33.333333333333002</v>
      </c>
    </row>
    <row r="3855" spans="4:15" ht="26" x14ac:dyDescent="0.2">
      <c r="D3855" s="59"/>
      <c r="E3855" s="5" t="s">
        <v>66</v>
      </c>
      <c r="F3855" s="51" t="s">
        <v>623</v>
      </c>
      <c r="G3855" s="4">
        <v>1024</v>
      </c>
      <c r="H3855" s="10">
        <v>0.78125</v>
      </c>
      <c r="I3855" s="1">
        <v>5.95703125</v>
      </c>
      <c r="J3855" s="1">
        <v>1.7578125</v>
      </c>
      <c r="K3855" s="1">
        <v>14.35546875</v>
      </c>
      <c r="L3855" s="1">
        <v>8.203125</v>
      </c>
      <c r="M3855" s="1">
        <v>68.75</v>
      </c>
      <c r="N3855" s="1">
        <v>0.1953125</v>
      </c>
      <c r="O3855" s="8">
        <v>31.0546875</v>
      </c>
    </row>
    <row r="3856" spans="4:15" x14ac:dyDescent="0.2">
      <c r="D3856" s="58" t="s">
        <v>67</v>
      </c>
      <c r="E3856" s="7" t="s">
        <v>68</v>
      </c>
      <c r="F3856" s="50" t="s">
        <v>623</v>
      </c>
      <c r="G3856" s="6">
        <v>483</v>
      </c>
      <c r="H3856" s="14">
        <v>0.62111801242200004</v>
      </c>
      <c r="I3856" s="3">
        <v>6.6252587991720002</v>
      </c>
      <c r="J3856" s="3">
        <v>2.0703933747410002</v>
      </c>
      <c r="K3856" s="3">
        <v>15.320910973085001</v>
      </c>
      <c r="L3856" s="3">
        <v>7.4534161490680004</v>
      </c>
      <c r="M3856" s="3">
        <v>67.701863354037002</v>
      </c>
      <c r="N3856" s="3">
        <v>0.207039337474</v>
      </c>
      <c r="O3856" s="13">
        <v>32.091097308488997</v>
      </c>
    </row>
    <row r="3857" spans="4:15" x14ac:dyDescent="0.2">
      <c r="D3857" s="59"/>
      <c r="E3857" s="5" t="s">
        <v>69</v>
      </c>
      <c r="F3857" s="51" t="s">
        <v>623</v>
      </c>
      <c r="G3857" s="4">
        <v>168</v>
      </c>
      <c r="H3857" s="10">
        <v>0.59523809523799998</v>
      </c>
      <c r="I3857" s="1">
        <v>2.9761904761900002</v>
      </c>
      <c r="J3857" s="1">
        <v>4.7619047619049999</v>
      </c>
      <c r="K3857" s="1">
        <v>16.666666666666998</v>
      </c>
      <c r="L3857" s="1">
        <v>8.333333333333</v>
      </c>
      <c r="M3857" s="1">
        <v>66.071428571428996</v>
      </c>
      <c r="N3857" s="1">
        <v>0.59523809523799998</v>
      </c>
      <c r="O3857" s="8">
        <v>33.333333333333002</v>
      </c>
    </row>
    <row r="3858" spans="4:15" ht="26" x14ac:dyDescent="0.2">
      <c r="D3858" s="59"/>
      <c r="E3858" s="5" t="s">
        <v>70</v>
      </c>
      <c r="F3858" s="51" t="s">
        <v>623</v>
      </c>
      <c r="G3858" s="4">
        <v>470</v>
      </c>
      <c r="H3858" s="10">
        <v>0.212765957447</v>
      </c>
      <c r="I3858" s="1">
        <v>7.6595744680850002</v>
      </c>
      <c r="J3858" s="1">
        <v>1.2765957446809999</v>
      </c>
      <c r="K3858" s="1">
        <v>14.042553191489</v>
      </c>
      <c r="L3858" s="1">
        <v>8.5106382978719992</v>
      </c>
      <c r="M3858" s="1">
        <v>68.297872340425997</v>
      </c>
      <c r="N3858" s="2" t="s">
        <v>160</v>
      </c>
      <c r="O3858" s="8">
        <v>31.702127659574</v>
      </c>
    </row>
    <row r="3859" spans="4:15" ht="26" x14ac:dyDescent="0.2">
      <c r="D3859" s="59"/>
      <c r="E3859" s="5" t="s">
        <v>71</v>
      </c>
      <c r="F3859" s="51" t="s">
        <v>623</v>
      </c>
      <c r="G3859" s="4">
        <v>67</v>
      </c>
      <c r="H3859" s="10">
        <v>1.492537313433</v>
      </c>
      <c r="I3859" s="1">
        <v>7.4626865671639999</v>
      </c>
      <c r="J3859" s="1">
        <v>1.492537313433</v>
      </c>
      <c r="K3859" s="1">
        <v>22.388059701492999</v>
      </c>
      <c r="L3859" s="1">
        <v>10.447761194030001</v>
      </c>
      <c r="M3859" s="1">
        <v>56.716417910448001</v>
      </c>
      <c r="N3859" s="2" t="s">
        <v>160</v>
      </c>
      <c r="O3859" s="8">
        <v>43.283582089551999</v>
      </c>
    </row>
    <row r="3860" spans="4:15" x14ac:dyDescent="0.2">
      <c r="D3860" s="59"/>
      <c r="E3860" s="5" t="s">
        <v>72</v>
      </c>
      <c r="F3860" s="51" t="s">
        <v>623</v>
      </c>
      <c r="G3860" s="4">
        <v>314</v>
      </c>
      <c r="H3860" s="17" t="s">
        <v>160</v>
      </c>
      <c r="I3860" s="1">
        <v>5.4140127388539998</v>
      </c>
      <c r="J3860" s="1">
        <v>1.592356687898</v>
      </c>
      <c r="K3860" s="1">
        <v>13.057324840764</v>
      </c>
      <c r="L3860" s="1">
        <v>8.5987261146500007</v>
      </c>
      <c r="M3860" s="1">
        <v>71.337579617833995</v>
      </c>
      <c r="N3860" s="2" t="s">
        <v>160</v>
      </c>
      <c r="O3860" s="8">
        <v>28.662420382166001</v>
      </c>
    </row>
    <row r="3861" spans="4:15" x14ac:dyDescent="0.2">
      <c r="D3861" s="59"/>
      <c r="E3861" s="5" t="s">
        <v>73</v>
      </c>
      <c r="F3861" s="51" t="s">
        <v>623</v>
      </c>
      <c r="G3861" s="4">
        <v>187</v>
      </c>
      <c r="H3861" s="17" t="s">
        <v>160</v>
      </c>
      <c r="I3861" s="1">
        <v>8.0213903743320003</v>
      </c>
      <c r="J3861" s="1">
        <v>1.069518716578</v>
      </c>
      <c r="K3861" s="1">
        <v>11.764705882353001</v>
      </c>
      <c r="L3861" s="1">
        <v>8.0213903743320003</v>
      </c>
      <c r="M3861" s="1">
        <v>71.122994652406007</v>
      </c>
      <c r="N3861" s="2" t="s">
        <v>160</v>
      </c>
      <c r="O3861" s="8">
        <v>28.877005347594</v>
      </c>
    </row>
    <row r="3862" spans="4:15" ht="26" x14ac:dyDescent="0.2">
      <c r="D3862" s="59"/>
      <c r="E3862" s="5" t="s">
        <v>74</v>
      </c>
      <c r="F3862" s="51" t="s">
        <v>623</v>
      </c>
      <c r="G3862" s="4">
        <v>472</v>
      </c>
      <c r="H3862" s="10">
        <v>1.0593220338980001</v>
      </c>
      <c r="I3862" s="1">
        <v>5.5084745762710003</v>
      </c>
      <c r="J3862" s="1">
        <v>1.6949152542370001</v>
      </c>
      <c r="K3862" s="1">
        <v>13.771186440677999</v>
      </c>
      <c r="L3862" s="1">
        <v>8.2627118644070006</v>
      </c>
      <c r="M3862" s="1">
        <v>69.491525423729001</v>
      </c>
      <c r="N3862" s="1">
        <v>0.21186440677999999</v>
      </c>
      <c r="O3862" s="8">
        <v>30.296610169491998</v>
      </c>
    </row>
    <row r="3863" spans="4:15" x14ac:dyDescent="0.2">
      <c r="D3863" s="59"/>
      <c r="E3863" s="5" t="s">
        <v>36</v>
      </c>
      <c r="F3863" s="51" t="s">
        <v>624</v>
      </c>
      <c r="G3863" s="4">
        <v>28</v>
      </c>
      <c r="H3863" s="17" t="s">
        <v>160</v>
      </c>
      <c r="I3863" s="1">
        <v>3.5714285714290002</v>
      </c>
      <c r="J3863" s="2" t="s">
        <v>160</v>
      </c>
      <c r="K3863" s="1">
        <v>21.428571428571001</v>
      </c>
      <c r="L3863" s="1">
        <v>17.857142857143</v>
      </c>
      <c r="M3863" s="1">
        <v>57.142857142856997</v>
      </c>
      <c r="N3863" s="2" t="s">
        <v>160</v>
      </c>
      <c r="O3863" s="8">
        <v>42.857142857143003</v>
      </c>
    </row>
    <row r="3864" spans="4:15" x14ac:dyDescent="0.2">
      <c r="D3864" s="59"/>
      <c r="E3864" s="5" t="s">
        <v>23</v>
      </c>
      <c r="F3864" s="51" t="s">
        <v>624</v>
      </c>
      <c r="G3864" s="4">
        <v>6</v>
      </c>
      <c r="H3864" s="17" t="s">
        <v>160</v>
      </c>
      <c r="I3864" s="2" t="s">
        <v>160</v>
      </c>
      <c r="J3864" s="2" t="s">
        <v>160</v>
      </c>
      <c r="K3864" s="1">
        <v>16.666666666666998</v>
      </c>
      <c r="L3864" s="2" t="s">
        <v>160</v>
      </c>
      <c r="M3864" s="1">
        <v>83.333333333333002</v>
      </c>
      <c r="N3864" s="2" t="s">
        <v>160</v>
      </c>
      <c r="O3864" s="8">
        <v>16.666666666666998</v>
      </c>
    </row>
    <row r="3865" spans="4:15" ht="26" x14ac:dyDescent="0.2">
      <c r="D3865" s="58" t="s">
        <v>75</v>
      </c>
      <c r="E3865" s="7" t="s">
        <v>76</v>
      </c>
      <c r="F3865" s="50" t="s">
        <v>624</v>
      </c>
      <c r="G3865" s="6">
        <v>32</v>
      </c>
      <c r="H3865" s="32" t="s">
        <v>160</v>
      </c>
      <c r="I3865" s="3">
        <v>6.25</v>
      </c>
      <c r="J3865" s="9" t="s">
        <v>160</v>
      </c>
      <c r="K3865" s="3">
        <v>25</v>
      </c>
      <c r="L3865" s="3">
        <v>9.375</v>
      </c>
      <c r="M3865" s="3">
        <v>59.375</v>
      </c>
      <c r="N3865" s="9" t="s">
        <v>160</v>
      </c>
      <c r="O3865" s="13">
        <v>40.625</v>
      </c>
    </row>
    <row r="3866" spans="4:15" x14ac:dyDescent="0.2">
      <c r="D3866" s="59"/>
      <c r="E3866" s="5" t="s">
        <v>77</v>
      </c>
      <c r="F3866" s="51" t="s">
        <v>623</v>
      </c>
      <c r="G3866" s="4">
        <v>60</v>
      </c>
      <c r="H3866" s="10">
        <v>1.666666666667</v>
      </c>
      <c r="I3866" s="1">
        <v>8.333333333333</v>
      </c>
      <c r="J3866" s="1">
        <v>3.333333333333</v>
      </c>
      <c r="K3866" s="1">
        <v>11.666666666667</v>
      </c>
      <c r="L3866" s="1">
        <v>8.333333333333</v>
      </c>
      <c r="M3866" s="1">
        <v>66.666666666666998</v>
      </c>
      <c r="N3866" s="2" t="s">
        <v>160</v>
      </c>
      <c r="O3866" s="8">
        <v>33.333333333333002</v>
      </c>
    </row>
    <row r="3867" spans="4:15" x14ac:dyDescent="0.2">
      <c r="D3867" s="59"/>
      <c r="E3867" s="5" t="s">
        <v>78</v>
      </c>
      <c r="F3867" s="51" t="s">
        <v>623</v>
      </c>
      <c r="G3867" s="4">
        <v>82</v>
      </c>
      <c r="H3867" s="10">
        <v>1.219512195122</v>
      </c>
      <c r="I3867" s="1">
        <v>3.6585365853659999</v>
      </c>
      <c r="J3867" s="1">
        <v>3.6585365853659999</v>
      </c>
      <c r="K3867" s="1">
        <v>18.292682926828999</v>
      </c>
      <c r="L3867" s="1">
        <v>15.853658536585</v>
      </c>
      <c r="M3867" s="1">
        <v>57.317073170732002</v>
      </c>
      <c r="N3867" s="2" t="s">
        <v>160</v>
      </c>
      <c r="O3867" s="8">
        <v>42.682926829267998</v>
      </c>
    </row>
    <row r="3868" spans="4:15" ht="26" x14ac:dyDescent="0.2">
      <c r="D3868" s="59"/>
      <c r="E3868" s="5" t="s">
        <v>79</v>
      </c>
      <c r="F3868" s="51" t="s">
        <v>624</v>
      </c>
      <c r="G3868" s="4">
        <v>11</v>
      </c>
      <c r="H3868" s="17" t="s">
        <v>160</v>
      </c>
      <c r="I3868" s="2" t="s">
        <v>160</v>
      </c>
      <c r="J3868" s="1">
        <v>9.0909090909089993</v>
      </c>
      <c r="K3868" s="1">
        <v>18.181818181817999</v>
      </c>
      <c r="L3868" s="1">
        <v>18.181818181817999</v>
      </c>
      <c r="M3868" s="1">
        <v>54.545454545455001</v>
      </c>
      <c r="N3868" s="2" t="s">
        <v>160</v>
      </c>
      <c r="O3868" s="8">
        <v>45.454545454544999</v>
      </c>
    </row>
    <row r="3869" spans="4:15" ht="26" x14ac:dyDescent="0.2">
      <c r="D3869" s="59"/>
      <c r="E3869" s="5" t="s">
        <v>80</v>
      </c>
      <c r="F3869" s="51" t="s">
        <v>624</v>
      </c>
      <c r="G3869" s="4">
        <v>35</v>
      </c>
      <c r="H3869" s="17" t="s">
        <v>160</v>
      </c>
      <c r="I3869" s="1">
        <v>2.8571428571430002</v>
      </c>
      <c r="J3869" s="1">
        <v>2.8571428571430002</v>
      </c>
      <c r="K3869" s="1">
        <v>34.285714285714</v>
      </c>
      <c r="L3869" s="1">
        <v>8.5714285714289993</v>
      </c>
      <c r="M3869" s="1">
        <v>51.428571428570997</v>
      </c>
      <c r="N3869" s="2" t="s">
        <v>160</v>
      </c>
      <c r="O3869" s="8">
        <v>48.571428571429003</v>
      </c>
    </row>
    <row r="3870" spans="4:15" ht="26" x14ac:dyDescent="0.2">
      <c r="D3870" s="59"/>
      <c r="E3870" s="5" t="s">
        <v>81</v>
      </c>
      <c r="F3870" s="51" t="s">
        <v>624</v>
      </c>
      <c r="G3870" s="4">
        <v>48</v>
      </c>
      <c r="H3870" s="17" t="s">
        <v>160</v>
      </c>
      <c r="I3870" s="1">
        <v>6.25</v>
      </c>
      <c r="J3870" s="1">
        <v>6.25</v>
      </c>
      <c r="K3870" s="1">
        <v>18.75</v>
      </c>
      <c r="L3870" s="1">
        <v>14.583333333333</v>
      </c>
      <c r="M3870" s="1">
        <v>54.166666666666998</v>
      </c>
      <c r="N3870" s="2" t="s">
        <v>160</v>
      </c>
      <c r="O3870" s="8">
        <v>45.833333333333002</v>
      </c>
    </row>
    <row r="3871" spans="4:15" ht="26" x14ac:dyDescent="0.2">
      <c r="D3871" s="59"/>
      <c r="E3871" s="5" t="s">
        <v>82</v>
      </c>
      <c r="F3871" s="51" t="s">
        <v>624</v>
      </c>
      <c r="G3871" s="4">
        <v>39</v>
      </c>
      <c r="H3871" s="17" t="s">
        <v>160</v>
      </c>
      <c r="I3871" s="1">
        <v>10.25641025641</v>
      </c>
      <c r="J3871" s="2" t="s">
        <v>160</v>
      </c>
      <c r="K3871" s="1">
        <v>10.25641025641</v>
      </c>
      <c r="L3871" s="1">
        <v>25.641025641026001</v>
      </c>
      <c r="M3871" s="1">
        <v>53.846153846154003</v>
      </c>
      <c r="N3871" s="2" t="s">
        <v>160</v>
      </c>
      <c r="O3871" s="8">
        <v>46.153846153845997</v>
      </c>
    </row>
    <row r="3872" spans="4:15" ht="26" x14ac:dyDescent="0.2">
      <c r="D3872" s="59"/>
      <c r="E3872" s="5" t="s">
        <v>83</v>
      </c>
      <c r="F3872" s="51" t="s">
        <v>624</v>
      </c>
      <c r="G3872" s="4">
        <v>12</v>
      </c>
      <c r="H3872" s="17" t="s">
        <v>160</v>
      </c>
      <c r="I3872" s="1">
        <v>8.333333333333</v>
      </c>
      <c r="J3872" s="2" t="s">
        <v>160</v>
      </c>
      <c r="K3872" s="1">
        <v>16.666666666666998</v>
      </c>
      <c r="L3872" s="1">
        <v>25</v>
      </c>
      <c r="M3872" s="1">
        <v>50</v>
      </c>
      <c r="N3872" s="2" t="s">
        <v>160</v>
      </c>
      <c r="O3872" s="8">
        <v>50</v>
      </c>
    </row>
    <row r="3873" spans="4:15" x14ac:dyDescent="0.2">
      <c r="D3873" s="59"/>
      <c r="E3873" s="5" t="s">
        <v>84</v>
      </c>
      <c r="F3873" s="51" t="s">
        <v>624</v>
      </c>
      <c r="G3873" s="4">
        <v>15</v>
      </c>
      <c r="H3873" s="17" t="s">
        <v>160</v>
      </c>
      <c r="I3873" s="1">
        <v>13.333333333333</v>
      </c>
      <c r="J3873" s="2" t="s">
        <v>160</v>
      </c>
      <c r="K3873" s="1">
        <v>6.666666666667</v>
      </c>
      <c r="L3873" s="1">
        <v>6.666666666667</v>
      </c>
      <c r="M3873" s="1">
        <v>73.333333333333002</v>
      </c>
      <c r="N3873" s="2" t="s">
        <v>160</v>
      </c>
      <c r="O3873" s="8">
        <v>26.666666666666998</v>
      </c>
    </row>
    <row r="3874" spans="4:15" x14ac:dyDescent="0.2">
      <c r="D3874" s="59"/>
      <c r="E3874" s="5" t="s">
        <v>85</v>
      </c>
      <c r="F3874" s="51" t="s">
        <v>624</v>
      </c>
      <c r="G3874" s="4">
        <v>5</v>
      </c>
      <c r="H3874" s="17" t="s">
        <v>160</v>
      </c>
      <c r="I3874" s="2" t="s">
        <v>160</v>
      </c>
      <c r="J3874" s="1">
        <v>20</v>
      </c>
      <c r="K3874" s="1">
        <v>20</v>
      </c>
      <c r="L3874" s="2" t="s">
        <v>160</v>
      </c>
      <c r="M3874" s="1">
        <v>60</v>
      </c>
      <c r="N3874" s="2" t="s">
        <v>160</v>
      </c>
      <c r="O3874" s="8">
        <v>40</v>
      </c>
    </row>
    <row r="3875" spans="4:15" x14ac:dyDescent="0.2">
      <c r="D3875" s="59"/>
      <c r="E3875" s="5" t="s">
        <v>86</v>
      </c>
      <c r="F3875" s="51" t="s">
        <v>623</v>
      </c>
      <c r="G3875" s="4">
        <v>87</v>
      </c>
      <c r="H3875" s="17" t="s">
        <v>160</v>
      </c>
      <c r="I3875" s="1">
        <v>6.8965517241379999</v>
      </c>
      <c r="J3875" s="1">
        <v>1.149425287356</v>
      </c>
      <c r="K3875" s="1">
        <v>5.7471264367819996</v>
      </c>
      <c r="L3875" s="1">
        <v>11.494252873562999</v>
      </c>
      <c r="M3875" s="1">
        <v>73.563218390805005</v>
      </c>
      <c r="N3875" s="1">
        <v>1.149425287356</v>
      </c>
      <c r="O3875" s="8">
        <v>25.287356321838999</v>
      </c>
    </row>
    <row r="3876" spans="4:15" ht="26" x14ac:dyDescent="0.2">
      <c r="D3876" s="59"/>
      <c r="E3876" s="5" t="s">
        <v>87</v>
      </c>
      <c r="F3876" s="51" t="s">
        <v>623</v>
      </c>
      <c r="G3876" s="4">
        <v>118</v>
      </c>
      <c r="H3876" s="17" t="s">
        <v>160</v>
      </c>
      <c r="I3876" s="1">
        <v>6.7796610169490004</v>
      </c>
      <c r="J3876" s="1">
        <v>1.6949152542370001</v>
      </c>
      <c r="K3876" s="1">
        <v>15.254237288136</v>
      </c>
      <c r="L3876" s="1">
        <v>15.254237288136</v>
      </c>
      <c r="M3876" s="1">
        <v>61.016949152541997</v>
      </c>
      <c r="N3876" s="2" t="s">
        <v>160</v>
      </c>
      <c r="O3876" s="8">
        <v>38.983050847458003</v>
      </c>
    </row>
    <row r="3877" spans="4:15" x14ac:dyDescent="0.2">
      <c r="D3877" s="59"/>
      <c r="E3877" s="5" t="s">
        <v>36</v>
      </c>
      <c r="F3877" s="51" t="s">
        <v>624</v>
      </c>
      <c r="G3877" s="4">
        <v>47</v>
      </c>
      <c r="H3877" s="10">
        <v>4.2553191489359996</v>
      </c>
      <c r="I3877" s="1">
        <v>8.5106382978719992</v>
      </c>
      <c r="J3877" s="1">
        <v>8.5106382978719992</v>
      </c>
      <c r="K3877" s="1">
        <v>23.404255319149001</v>
      </c>
      <c r="L3877" s="1">
        <v>2.1276595744679998</v>
      </c>
      <c r="M3877" s="1">
        <v>53.191489361701997</v>
      </c>
      <c r="N3877" s="2" t="s">
        <v>160</v>
      </c>
      <c r="O3877" s="8">
        <v>46.808510638298003</v>
      </c>
    </row>
    <row r="3878" spans="4:15" ht="26" x14ac:dyDescent="0.2">
      <c r="D3878" s="59"/>
      <c r="E3878" s="5" t="s">
        <v>88</v>
      </c>
      <c r="F3878" s="51" t="s">
        <v>623</v>
      </c>
      <c r="G3878" s="4">
        <v>255</v>
      </c>
      <c r="H3878" s="10">
        <v>0.78431372549</v>
      </c>
      <c r="I3878" s="1">
        <v>5.4901960784310004</v>
      </c>
      <c r="J3878" s="1">
        <v>0.392156862745</v>
      </c>
      <c r="K3878" s="1">
        <v>10.980392156862999</v>
      </c>
      <c r="L3878" s="1">
        <v>5.4901960784310004</v>
      </c>
      <c r="M3878" s="1">
        <v>76.862745098038999</v>
      </c>
      <c r="N3878" s="2" t="s">
        <v>160</v>
      </c>
      <c r="O3878" s="8">
        <v>23.137254901961001</v>
      </c>
    </row>
    <row r="3879" spans="4:15" x14ac:dyDescent="0.2">
      <c r="D3879" s="59"/>
      <c r="E3879" s="5" t="s">
        <v>89</v>
      </c>
      <c r="F3879" s="51" t="s">
        <v>623</v>
      </c>
      <c r="G3879" s="4">
        <v>434</v>
      </c>
      <c r="H3879" s="10">
        <v>0.69124423963100001</v>
      </c>
      <c r="I3879" s="1">
        <v>4.8387096774189997</v>
      </c>
      <c r="J3879" s="1">
        <v>1.6129032258060001</v>
      </c>
      <c r="K3879" s="1">
        <v>14.516129032258</v>
      </c>
      <c r="L3879" s="1">
        <v>7.8341013824879999</v>
      </c>
      <c r="M3879" s="1">
        <v>70.276497695852996</v>
      </c>
      <c r="N3879" s="1">
        <v>0.23041474654399999</v>
      </c>
      <c r="O3879" s="8">
        <v>29.493087557603999</v>
      </c>
    </row>
    <row r="3880" spans="4:15" x14ac:dyDescent="0.2">
      <c r="D3880" s="59"/>
      <c r="E3880" s="5" t="s">
        <v>23</v>
      </c>
      <c r="F3880" s="51" t="s">
        <v>624</v>
      </c>
      <c r="G3880" s="4">
        <v>9</v>
      </c>
      <c r="H3880" s="17" t="s">
        <v>160</v>
      </c>
      <c r="I3880" s="2" t="s">
        <v>160</v>
      </c>
      <c r="J3880" s="2" t="s">
        <v>160</v>
      </c>
      <c r="K3880" s="1">
        <v>11.111111111111001</v>
      </c>
      <c r="L3880" s="2" t="s">
        <v>160</v>
      </c>
      <c r="M3880" s="1">
        <v>88.888888888888999</v>
      </c>
      <c r="N3880" s="2" t="s">
        <v>160</v>
      </c>
      <c r="O3880" s="8">
        <v>11.111111111111001</v>
      </c>
    </row>
    <row r="3881" spans="4:15" ht="26" x14ac:dyDescent="0.2">
      <c r="D3881" s="59"/>
      <c r="E3881" s="5" t="s">
        <v>90</v>
      </c>
      <c r="F3881" s="51" t="s">
        <v>623</v>
      </c>
      <c r="G3881" s="4">
        <v>345</v>
      </c>
      <c r="H3881" s="10">
        <v>0.86956521739100001</v>
      </c>
      <c r="I3881" s="1">
        <v>7.536231884058</v>
      </c>
      <c r="J3881" s="1">
        <v>2.898550724638</v>
      </c>
      <c r="K3881" s="1">
        <v>15.942028985506999</v>
      </c>
      <c r="L3881" s="1">
        <v>10.724637681159001</v>
      </c>
      <c r="M3881" s="1">
        <v>61.739130434783</v>
      </c>
      <c r="N3881" s="1">
        <v>0.289855072464</v>
      </c>
      <c r="O3881" s="8">
        <v>37.971014492754001</v>
      </c>
    </row>
    <row r="3882" spans="4:15" ht="26" x14ac:dyDescent="0.2">
      <c r="D3882" s="58" t="s">
        <v>91</v>
      </c>
      <c r="E3882" s="7" t="s">
        <v>92</v>
      </c>
      <c r="F3882" s="50" t="s">
        <v>623</v>
      </c>
      <c r="G3882" s="6">
        <v>70</v>
      </c>
      <c r="H3882" s="32" t="s">
        <v>160</v>
      </c>
      <c r="I3882" s="3">
        <v>8.5714285714289993</v>
      </c>
      <c r="J3882" s="9" t="s">
        <v>160</v>
      </c>
      <c r="K3882" s="3">
        <v>10</v>
      </c>
      <c r="L3882" s="3">
        <v>11.428571428571001</v>
      </c>
      <c r="M3882" s="3">
        <v>70</v>
      </c>
      <c r="N3882" s="9" t="s">
        <v>160</v>
      </c>
      <c r="O3882" s="13">
        <v>30</v>
      </c>
    </row>
    <row r="3883" spans="4:15" ht="39" x14ac:dyDescent="0.2">
      <c r="D3883" s="59"/>
      <c r="E3883" s="5" t="s">
        <v>93</v>
      </c>
      <c r="F3883" s="51" t="s">
        <v>623</v>
      </c>
      <c r="G3883" s="4">
        <v>430</v>
      </c>
      <c r="H3883" s="10">
        <v>0.46511627907000003</v>
      </c>
      <c r="I3883" s="1">
        <v>8.3720930232559994</v>
      </c>
      <c r="J3883" s="1">
        <v>3.488372093023</v>
      </c>
      <c r="K3883" s="1">
        <v>14.651162790698001</v>
      </c>
      <c r="L3883" s="1">
        <v>9.0697674418599998</v>
      </c>
      <c r="M3883" s="1">
        <v>63.720930232557997</v>
      </c>
      <c r="N3883" s="1">
        <v>0.23255813953500001</v>
      </c>
      <c r="O3883" s="8">
        <v>36.046511627907002</v>
      </c>
    </row>
    <row r="3884" spans="4:15" ht="39" x14ac:dyDescent="0.2">
      <c r="D3884" s="59"/>
      <c r="E3884" s="5" t="s">
        <v>94</v>
      </c>
      <c r="F3884" s="51" t="s">
        <v>623</v>
      </c>
      <c r="G3884" s="4">
        <v>824</v>
      </c>
      <c r="H3884" s="10">
        <v>0.48543689320400002</v>
      </c>
      <c r="I3884" s="1">
        <v>6.9174757281549999</v>
      </c>
      <c r="J3884" s="1">
        <v>2.184466019417</v>
      </c>
      <c r="K3884" s="1">
        <v>15.655339805824999</v>
      </c>
      <c r="L3884" s="1">
        <v>9.3446601941750007</v>
      </c>
      <c r="M3884" s="1">
        <v>65.169902912620998</v>
      </c>
      <c r="N3884" s="1">
        <v>0.24271844660200001</v>
      </c>
      <c r="O3884" s="8">
        <v>34.587378640776997</v>
      </c>
    </row>
    <row r="3885" spans="4:15" ht="39" x14ac:dyDescent="0.2">
      <c r="D3885" s="59"/>
      <c r="E3885" s="5" t="s">
        <v>95</v>
      </c>
      <c r="F3885" s="51" t="s">
        <v>623</v>
      </c>
      <c r="G3885" s="4">
        <v>593</v>
      </c>
      <c r="H3885" s="10">
        <v>0.50590219224300004</v>
      </c>
      <c r="I3885" s="1">
        <v>8.7689713322090004</v>
      </c>
      <c r="J3885" s="1">
        <v>2.8667790893760001</v>
      </c>
      <c r="K3885" s="1">
        <v>16.357504215852</v>
      </c>
      <c r="L3885" s="1">
        <v>10.455311973019001</v>
      </c>
      <c r="M3885" s="1">
        <v>60.876897133221</v>
      </c>
      <c r="N3885" s="1">
        <v>0.16863406408100001</v>
      </c>
      <c r="O3885" s="8">
        <v>38.954468802698003</v>
      </c>
    </row>
    <row r="3886" spans="4:15" ht="39" x14ac:dyDescent="0.2">
      <c r="D3886" s="59"/>
      <c r="E3886" s="5" t="s">
        <v>96</v>
      </c>
      <c r="F3886" s="51" t="s">
        <v>623</v>
      </c>
      <c r="G3886" s="4">
        <v>261</v>
      </c>
      <c r="H3886" s="10">
        <v>1.149425287356</v>
      </c>
      <c r="I3886" s="1">
        <v>9.5785440613030008</v>
      </c>
      <c r="J3886" s="1">
        <v>4.2145593869729998</v>
      </c>
      <c r="K3886" s="1">
        <v>20.689655172414</v>
      </c>
      <c r="L3886" s="1">
        <v>9.9616858237549994</v>
      </c>
      <c r="M3886" s="1">
        <v>54.022988505747001</v>
      </c>
      <c r="N3886" s="1">
        <v>0.38314176245199999</v>
      </c>
      <c r="O3886" s="8">
        <v>45.593869731801</v>
      </c>
    </row>
    <row r="3887" spans="4:15" ht="39" x14ac:dyDescent="0.2">
      <c r="D3887" s="59"/>
      <c r="E3887" s="5" t="s">
        <v>97</v>
      </c>
      <c r="F3887" s="51" t="s">
        <v>623</v>
      </c>
      <c r="G3887" s="4">
        <v>63</v>
      </c>
      <c r="H3887" s="17" t="s">
        <v>160</v>
      </c>
      <c r="I3887" s="1">
        <v>15.873015873016</v>
      </c>
      <c r="J3887" s="1">
        <v>7.9365079365079998</v>
      </c>
      <c r="K3887" s="1">
        <v>22.222222222222001</v>
      </c>
      <c r="L3887" s="1">
        <v>9.5238095238099998</v>
      </c>
      <c r="M3887" s="1">
        <v>42.857142857143003</v>
      </c>
      <c r="N3887" s="1">
        <v>1.587301587302</v>
      </c>
      <c r="O3887" s="8">
        <v>55.555555555555998</v>
      </c>
    </row>
    <row r="3888" spans="4:15" ht="39" x14ac:dyDescent="0.2">
      <c r="D3888" s="59"/>
      <c r="E3888" s="5" t="s">
        <v>98</v>
      </c>
      <c r="F3888" s="51" t="s">
        <v>623</v>
      </c>
      <c r="G3888" s="4">
        <v>345</v>
      </c>
      <c r="H3888" s="10">
        <v>0.289855072464</v>
      </c>
      <c r="I3888" s="1">
        <v>11.884057971014</v>
      </c>
      <c r="J3888" s="1">
        <v>3.1884057971009998</v>
      </c>
      <c r="K3888" s="1">
        <v>18.550724637681</v>
      </c>
      <c r="L3888" s="1">
        <v>9.8550724637679998</v>
      </c>
      <c r="M3888" s="1">
        <v>55.942028985507001</v>
      </c>
      <c r="N3888" s="1">
        <v>0.289855072464</v>
      </c>
      <c r="O3888" s="8">
        <v>43.768115942028999</v>
      </c>
    </row>
    <row r="3889" spans="4:15" ht="39" x14ac:dyDescent="0.2">
      <c r="D3889" s="59"/>
      <c r="E3889" s="5" t="s">
        <v>99</v>
      </c>
      <c r="F3889" s="51" t="s">
        <v>623</v>
      </c>
      <c r="G3889" s="4">
        <v>202</v>
      </c>
      <c r="H3889" s="10">
        <v>0.49504950495</v>
      </c>
      <c r="I3889" s="1">
        <v>11.881188118812</v>
      </c>
      <c r="J3889" s="1">
        <v>3.4653465346529999</v>
      </c>
      <c r="K3889" s="1">
        <v>17.821782178218001</v>
      </c>
      <c r="L3889" s="1">
        <v>8.9108910891090005</v>
      </c>
      <c r="M3889" s="1">
        <v>57.425742574257001</v>
      </c>
      <c r="N3889" s="2" t="s">
        <v>160</v>
      </c>
      <c r="O3889" s="8">
        <v>42.574257425742999</v>
      </c>
    </row>
    <row r="3890" spans="4:15" x14ac:dyDescent="0.2">
      <c r="D3890" s="59"/>
      <c r="E3890" s="5" t="s">
        <v>100</v>
      </c>
      <c r="F3890" s="51" t="s">
        <v>623</v>
      </c>
      <c r="G3890" s="4">
        <v>143</v>
      </c>
      <c r="H3890" s="10">
        <v>2.0979020979020002</v>
      </c>
      <c r="I3890" s="1">
        <v>1.398601398601</v>
      </c>
      <c r="J3890" s="2" t="s">
        <v>160</v>
      </c>
      <c r="K3890" s="1">
        <v>6.2937062937060002</v>
      </c>
      <c r="L3890" s="1">
        <v>2.0979020979020002</v>
      </c>
      <c r="M3890" s="1">
        <v>88.111888111888007</v>
      </c>
      <c r="N3890" s="2" t="s">
        <v>160</v>
      </c>
      <c r="O3890" s="8">
        <v>11.888111888112</v>
      </c>
    </row>
    <row r="3891" spans="4:15" x14ac:dyDescent="0.2">
      <c r="D3891" s="59"/>
      <c r="E3891" s="5" t="s">
        <v>23</v>
      </c>
      <c r="F3891" s="51" t="s">
        <v>624</v>
      </c>
      <c r="G3891" s="4">
        <v>5</v>
      </c>
      <c r="H3891" s="10">
        <v>20</v>
      </c>
      <c r="I3891" s="2" t="s">
        <v>160</v>
      </c>
      <c r="J3891" s="2" t="s">
        <v>160</v>
      </c>
      <c r="K3891" s="2" t="s">
        <v>160</v>
      </c>
      <c r="L3891" s="2" t="s">
        <v>160</v>
      </c>
      <c r="M3891" s="1">
        <v>80</v>
      </c>
      <c r="N3891" s="2" t="s">
        <v>160</v>
      </c>
      <c r="O3891" s="8">
        <v>20</v>
      </c>
    </row>
    <row r="3892" spans="4:15" ht="26" x14ac:dyDescent="0.2">
      <c r="D3892" s="59"/>
      <c r="E3892" s="5" t="s">
        <v>101</v>
      </c>
      <c r="F3892" s="51" t="s">
        <v>623</v>
      </c>
      <c r="G3892" s="4">
        <v>883</v>
      </c>
      <c r="H3892" s="10">
        <v>0.453001132503</v>
      </c>
      <c r="I3892" s="1">
        <v>6.6817667044169999</v>
      </c>
      <c r="J3892" s="1">
        <v>2.038505096263</v>
      </c>
      <c r="K3892" s="1">
        <v>15.402038505096</v>
      </c>
      <c r="L3892" s="1">
        <v>9.173272933182</v>
      </c>
      <c r="M3892" s="1">
        <v>66.024915062288002</v>
      </c>
      <c r="N3892" s="1">
        <v>0.22650056625100001</v>
      </c>
      <c r="O3892" s="8">
        <v>33.748584371461</v>
      </c>
    </row>
    <row r="3893" spans="4:15" ht="26" x14ac:dyDescent="0.2">
      <c r="D3893" s="59"/>
      <c r="E3893" s="5" t="s">
        <v>102</v>
      </c>
      <c r="F3893" s="51" t="s">
        <v>623</v>
      </c>
      <c r="G3893" s="4">
        <v>453</v>
      </c>
      <c r="H3893" s="10">
        <v>0.883002207506</v>
      </c>
      <c r="I3893" s="1">
        <v>10.816777041943</v>
      </c>
      <c r="J3893" s="1">
        <v>3.0905077262690002</v>
      </c>
      <c r="K3893" s="1">
        <v>18.101545253863002</v>
      </c>
      <c r="L3893" s="1">
        <v>9.9337748344369992</v>
      </c>
      <c r="M3893" s="1">
        <v>56.953642384105997</v>
      </c>
      <c r="N3893" s="1">
        <v>0.22075055187600001</v>
      </c>
      <c r="O3893" s="8">
        <v>42.825607064018001</v>
      </c>
    </row>
    <row r="3894" spans="4:15" x14ac:dyDescent="0.2">
      <c r="D3894" s="58" t="s">
        <v>103</v>
      </c>
      <c r="E3894" s="7" t="s">
        <v>104</v>
      </c>
      <c r="F3894" s="50" t="s">
        <v>623</v>
      </c>
      <c r="G3894" s="6">
        <v>265</v>
      </c>
      <c r="H3894" s="14">
        <v>0.37735849056600002</v>
      </c>
      <c r="I3894" s="3">
        <v>7.1698113207549996</v>
      </c>
      <c r="J3894" s="3">
        <v>3.7735849056599999</v>
      </c>
      <c r="K3894" s="3">
        <v>16.226415094339998</v>
      </c>
      <c r="L3894" s="3">
        <v>9.0566037735849996</v>
      </c>
      <c r="M3894" s="3">
        <v>63.396226415093999</v>
      </c>
      <c r="N3894" s="9" t="s">
        <v>160</v>
      </c>
      <c r="O3894" s="13">
        <v>36.603773584906001</v>
      </c>
    </row>
    <row r="3895" spans="4:15" x14ac:dyDescent="0.2">
      <c r="D3895" s="59"/>
      <c r="E3895" s="5" t="s">
        <v>105</v>
      </c>
      <c r="F3895" s="51" t="s">
        <v>623</v>
      </c>
      <c r="G3895" s="4">
        <v>314</v>
      </c>
      <c r="H3895" s="10">
        <v>0.63694267515900005</v>
      </c>
      <c r="I3895" s="1">
        <v>6.6878980891720001</v>
      </c>
      <c r="J3895" s="1">
        <v>1.592356687898</v>
      </c>
      <c r="K3895" s="1">
        <v>14.012738853503</v>
      </c>
      <c r="L3895" s="1">
        <v>5.4140127388539998</v>
      </c>
      <c r="M3895" s="1">
        <v>71.337579617833995</v>
      </c>
      <c r="N3895" s="1">
        <v>0.31847133758000001</v>
      </c>
      <c r="O3895" s="8">
        <v>28.343949044586001</v>
      </c>
    </row>
    <row r="3896" spans="4:15" x14ac:dyDescent="0.2">
      <c r="D3896" s="59"/>
      <c r="E3896" s="5" t="s">
        <v>106</v>
      </c>
      <c r="F3896" s="51" t="s">
        <v>623</v>
      </c>
      <c r="G3896" s="4">
        <v>333</v>
      </c>
      <c r="H3896" s="10">
        <v>1.201201201201</v>
      </c>
      <c r="I3896" s="1">
        <v>4.8048048048050003</v>
      </c>
      <c r="J3896" s="1">
        <v>0.90090090090099995</v>
      </c>
      <c r="K3896" s="1">
        <v>13.513513513514001</v>
      </c>
      <c r="L3896" s="1">
        <v>9.0090090090090005</v>
      </c>
      <c r="M3896" s="1">
        <v>70.270270270270004</v>
      </c>
      <c r="N3896" s="1">
        <v>0.30030030029999999</v>
      </c>
      <c r="O3896" s="8">
        <v>29.429429429429</v>
      </c>
    </row>
    <row r="3897" spans="4:15" x14ac:dyDescent="0.2">
      <c r="D3897" s="59"/>
      <c r="E3897" s="5" t="s">
        <v>107</v>
      </c>
      <c r="F3897" s="51" t="s">
        <v>623</v>
      </c>
      <c r="G3897" s="4">
        <v>108</v>
      </c>
      <c r="H3897" s="10">
        <v>0.92592592592599998</v>
      </c>
      <c r="I3897" s="1">
        <v>3.7037037037039999</v>
      </c>
      <c r="J3897" s="2" t="s">
        <v>160</v>
      </c>
      <c r="K3897" s="1">
        <v>12.962962962962999</v>
      </c>
      <c r="L3897" s="1">
        <v>10.185185185185</v>
      </c>
      <c r="M3897" s="1">
        <v>72.222222222222001</v>
      </c>
      <c r="N3897" s="2" t="s">
        <v>160</v>
      </c>
      <c r="O3897" s="8">
        <v>27.777777777777999</v>
      </c>
    </row>
    <row r="3898" spans="4:15" x14ac:dyDescent="0.2">
      <c r="D3898" s="59"/>
      <c r="E3898" s="5" t="s">
        <v>108</v>
      </c>
      <c r="F3898" s="51" t="s">
        <v>624</v>
      </c>
      <c r="G3898" s="4">
        <v>21</v>
      </c>
      <c r="H3898" s="17" t="s">
        <v>160</v>
      </c>
      <c r="I3898" s="1">
        <v>4.7619047619049999</v>
      </c>
      <c r="J3898" s="2" t="s">
        <v>160</v>
      </c>
      <c r="K3898" s="1">
        <v>4.7619047619049999</v>
      </c>
      <c r="L3898" s="1">
        <v>14.285714285714</v>
      </c>
      <c r="M3898" s="1">
        <v>76.190476190476005</v>
      </c>
      <c r="N3898" s="2" t="s">
        <v>160</v>
      </c>
      <c r="O3898" s="8">
        <v>23.809523809523998</v>
      </c>
    </row>
    <row r="3899" spans="4:15" x14ac:dyDescent="0.2">
      <c r="D3899" s="59"/>
      <c r="E3899" s="5" t="s">
        <v>23</v>
      </c>
      <c r="F3899" s="51" t="s">
        <v>624</v>
      </c>
      <c r="G3899" s="4">
        <v>2</v>
      </c>
      <c r="H3899" s="17" t="s">
        <v>160</v>
      </c>
      <c r="I3899" s="2" t="s">
        <v>160</v>
      </c>
      <c r="J3899" s="2" t="s">
        <v>160</v>
      </c>
      <c r="K3899" s="2" t="s">
        <v>160</v>
      </c>
      <c r="L3899" s="2" t="s">
        <v>160</v>
      </c>
      <c r="M3899" s="1">
        <v>100</v>
      </c>
      <c r="N3899" s="2" t="s">
        <v>160</v>
      </c>
      <c r="O3899" s="15" t="s">
        <v>160</v>
      </c>
    </row>
    <row r="3900" spans="4:15" x14ac:dyDescent="0.2">
      <c r="D3900" s="59"/>
      <c r="E3900" s="5" t="s">
        <v>109</v>
      </c>
      <c r="F3900" s="51" t="s">
        <v>623</v>
      </c>
      <c r="G3900" s="4">
        <v>579</v>
      </c>
      <c r="H3900" s="10">
        <v>0.51813471502599995</v>
      </c>
      <c r="I3900" s="1">
        <v>6.9084628670120001</v>
      </c>
      <c r="J3900" s="1">
        <v>2.5906735751299999</v>
      </c>
      <c r="K3900" s="1">
        <v>15.025906735751001</v>
      </c>
      <c r="L3900" s="1">
        <v>7.0811744386870004</v>
      </c>
      <c r="M3900" s="1">
        <v>67.702936096718005</v>
      </c>
      <c r="N3900" s="1">
        <v>0.17271157167500001</v>
      </c>
      <c r="O3900" s="8">
        <v>32.124352331605998</v>
      </c>
    </row>
    <row r="3901" spans="4:15" x14ac:dyDescent="0.2">
      <c r="D3901" s="59"/>
      <c r="E3901" s="5" t="s">
        <v>110</v>
      </c>
      <c r="F3901" s="51" t="s">
        <v>623</v>
      </c>
      <c r="G3901" s="4">
        <v>129</v>
      </c>
      <c r="H3901" s="10">
        <v>0.77519379845000003</v>
      </c>
      <c r="I3901" s="1">
        <v>3.8759689922480001</v>
      </c>
      <c r="J3901" s="2" t="s">
        <v>160</v>
      </c>
      <c r="K3901" s="1">
        <v>11.627906976744001</v>
      </c>
      <c r="L3901" s="1">
        <v>10.852713178295</v>
      </c>
      <c r="M3901" s="1">
        <v>72.868217054263994</v>
      </c>
      <c r="N3901" s="2" t="s">
        <v>160</v>
      </c>
      <c r="O3901" s="8">
        <v>27.131782945735999</v>
      </c>
    </row>
    <row r="3902" spans="4:15" x14ac:dyDescent="0.2">
      <c r="D3902" s="58" t="s">
        <v>111</v>
      </c>
      <c r="E3902" s="7" t="s">
        <v>112</v>
      </c>
      <c r="F3902" s="50" t="s">
        <v>623</v>
      </c>
      <c r="G3902" s="6">
        <v>192</v>
      </c>
      <c r="H3902" s="14">
        <v>0.52083333333299997</v>
      </c>
      <c r="I3902" s="3">
        <v>15.104166666667</v>
      </c>
      <c r="J3902" s="3">
        <v>4.6875</v>
      </c>
      <c r="K3902" s="3">
        <v>21.875</v>
      </c>
      <c r="L3902" s="3">
        <v>16.666666666666998</v>
      </c>
      <c r="M3902" s="3">
        <v>40.625</v>
      </c>
      <c r="N3902" s="3">
        <v>0.52083333333299997</v>
      </c>
      <c r="O3902" s="13">
        <v>58.854166666666998</v>
      </c>
    </row>
    <row r="3903" spans="4:15" ht="26" x14ac:dyDescent="0.2">
      <c r="D3903" s="59"/>
      <c r="E3903" s="5" t="s">
        <v>113</v>
      </c>
      <c r="F3903" s="51" t="s">
        <v>623</v>
      </c>
      <c r="G3903" s="4">
        <v>149</v>
      </c>
      <c r="H3903" s="17" t="s">
        <v>160</v>
      </c>
      <c r="I3903" s="1">
        <v>8.0536912751679992</v>
      </c>
      <c r="J3903" s="1">
        <v>2.6845637583889999</v>
      </c>
      <c r="K3903" s="1">
        <v>12.080536912752001</v>
      </c>
      <c r="L3903" s="1">
        <v>13.422818791946</v>
      </c>
      <c r="M3903" s="1">
        <v>63.758389261745002</v>
      </c>
      <c r="N3903" s="2" t="s">
        <v>160</v>
      </c>
      <c r="O3903" s="8">
        <v>36.241610738254998</v>
      </c>
    </row>
    <row r="3904" spans="4:15" x14ac:dyDescent="0.2">
      <c r="D3904" s="59"/>
      <c r="E3904" s="5" t="s">
        <v>114</v>
      </c>
      <c r="F3904" s="51" t="s">
        <v>623</v>
      </c>
      <c r="G3904" s="4">
        <v>530</v>
      </c>
      <c r="H3904" s="10">
        <v>0.18867924528300001</v>
      </c>
      <c r="I3904" s="1">
        <v>5.2830188679249996</v>
      </c>
      <c r="J3904" s="1">
        <v>2.8301886792449999</v>
      </c>
      <c r="K3904" s="1">
        <v>15.660377358491001</v>
      </c>
      <c r="L3904" s="1">
        <v>9.8113207547170003</v>
      </c>
      <c r="M3904" s="1">
        <v>66.037735849057</v>
      </c>
      <c r="N3904" s="1">
        <v>0.18867924528300001</v>
      </c>
      <c r="O3904" s="8">
        <v>33.773584905660002</v>
      </c>
    </row>
    <row r="3905" spans="4:15" x14ac:dyDescent="0.2">
      <c r="D3905" s="59"/>
      <c r="E3905" s="5" t="s">
        <v>115</v>
      </c>
      <c r="F3905" s="51" t="s">
        <v>623</v>
      </c>
      <c r="G3905" s="4">
        <v>225</v>
      </c>
      <c r="H3905" s="17" t="s">
        <v>160</v>
      </c>
      <c r="I3905" s="1">
        <v>6.2222222222220003</v>
      </c>
      <c r="J3905" s="1">
        <v>2.666666666667</v>
      </c>
      <c r="K3905" s="1">
        <v>16.888888888888999</v>
      </c>
      <c r="L3905" s="1">
        <v>10.222222222221999</v>
      </c>
      <c r="M3905" s="1">
        <v>63.555555555555998</v>
      </c>
      <c r="N3905" s="1">
        <v>0.444444444444</v>
      </c>
      <c r="O3905" s="8">
        <v>36</v>
      </c>
    </row>
    <row r="3906" spans="4:15" x14ac:dyDescent="0.2">
      <c r="D3906" s="59"/>
      <c r="E3906" s="5" t="s">
        <v>116</v>
      </c>
      <c r="F3906" s="51" t="s">
        <v>623</v>
      </c>
      <c r="G3906" s="4">
        <v>467</v>
      </c>
      <c r="H3906" s="10">
        <v>0.21413276231299999</v>
      </c>
      <c r="I3906" s="1">
        <v>7.7087794432549996</v>
      </c>
      <c r="J3906" s="1">
        <v>2.7837259100640002</v>
      </c>
      <c r="K3906" s="1">
        <v>14.561027837258999</v>
      </c>
      <c r="L3906" s="1">
        <v>10.492505353319</v>
      </c>
      <c r="M3906" s="1">
        <v>64.239828693790002</v>
      </c>
      <c r="N3906" s="2" t="s">
        <v>160</v>
      </c>
      <c r="O3906" s="8">
        <v>35.760171306209998</v>
      </c>
    </row>
    <row r="3907" spans="4:15" ht="26" x14ac:dyDescent="0.2">
      <c r="D3907" s="59"/>
      <c r="E3907" s="5" t="s">
        <v>117</v>
      </c>
      <c r="F3907" s="51" t="s">
        <v>623</v>
      </c>
      <c r="G3907" s="4">
        <v>732</v>
      </c>
      <c r="H3907" s="10">
        <v>0.27322404371600001</v>
      </c>
      <c r="I3907" s="1">
        <v>6.4207650273220001</v>
      </c>
      <c r="J3907" s="1">
        <v>1.6393442622950001</v>
      </c>
      <c r="K3907" s="1">
        <v>11.885245901638999</v>
      </c>
      <c r="L3907" s="1">
        <v>8.6065573770490005</v>
      </c>
      <c r="M3907" s="1">
        <v>71.038251366119994</v>
      </c>
      <c r="N3907" s="1">
        <v>0.136612021858</v>
      </c>
      <c r="O3907" s="8">
        <v>28.825136612022</v>
      </c>
    </row>
    <row r="3908" spans="4:15" ht="26" x14ac:dyDescent="0.2">
      <c r="D3908" s="59"/>
      <c r="E3908" s="5" t="s">
        <v>118</v>
      </c>
      <c r="F3908" s="51" t="s">
        <v>623</v>
      </c>
      <c r="G3908" s="4">
        <v>662</v>
      </c>
      <c r="H3908" s="10">
        <v>0.15105740181300001</v>
      </c>
      <c r="I3908" s="1">
        <v>7.5528700906340003</v>
      </c>
      <c r="J3908" s="1">
        <v>1.8126888217520001</v>
      </c>
      <c r="K3908" s="1">
        <v>14.199395770393</v>
      </c>
      <c r="L3908" s="1">
        <v>8.4592145015109992</v>
      </c>
      <c r="M3908" s="1">
        <v>67.824773413897006</v>
      </c>
      <c r="N3908" s="2" t="s">
        <v>160</v>
      </c>
      <c r="O3908" s="8">
        <v>32.175226586103001</v>
      </c>
    </row>
    <row r="3909" spans="4:15" ht="26" x14ac:dyDescent="0.2">
      <c r="D3909" s="59"/>
      <c r="E3909" s="5" t="s">
        <v>119</v>
      </c>
      <c r="F3909" s="51" t="s">
        <v>623</v>
      </c>
      <c r="G3909" s="4">
        <v>471</v>
      </c>
      <c r="H3909" s="10">
        <v>0.63694267515900005</v>
      </c>
      <c r="I3909" s="1">
        <v>5.7324840764329998</v>
      </c>
      <c r="J3909" s="1">
        <v>1.4861995753720001</v>
      </c>
      <c r="K3909" s="1">
        <v>11.889596602972</v>
      </c>
      <c r="L3909" s="1">
        <v>7.6433121019110004</v>
      </c>
      <c r="M3909" s="1">
        <v>72.399150743099995</v>
      </c>
      <c r="N3909" s="1">
        <v>0.21231422505299999</v>
      </c>
      <c r="O3909" s="8">
        <v>27.388535031846999</v>
      </c>
    </row>
    <row r="3910" spans="4:15" ht="26" x14ac:dyDescent="0.2">
      <c r="D3910" s="59"/>
      <c r="E3910" s="5" t="s">
        <v>120</v>
      </c>
      <c r="F3910" s="51" t="s">
        <v>623</v>
      </c>
      <c r="G3910" s="4">
        <v>165</v>
      </c>
      <c r="H3910" s="17" t="s">
        <v>160</v>
      </c>
      <c r="I3910" s="1">
        <v>6.666666666667</v>
      </c>
      <c r="J3910" s="1">
        <v>2.4242424242420002</v>
      </c>
      <c r="K3910" s="1">
        <v>12.121212121212</v>
      </c>
      <c r="L3910" s="1">
        <v>9.6969696969699992</v>
      </c>
      <c r="M3910" s="1">
        <v>69.090909090908994</v>
      </c>
      <c r="N3910" s="2" t="s">
        <v>160</v>
      </c>
      <c r="O3910" s="8">
        <v>30.909090909090999</v>
      </c>
    </row>
    <row r="3911" spans="4:15" x14ac:dyDescent="0.2">
      <c r="D3911" s="59"/>
      <c r="E3911" s="5" t="s">
        <v>121</v>
      </c>
      <c r="F3911" s="51" t="s">
        <v>623</v>
      </c>
      <c r="G3911" s="4">
        <v>553</v>
      </c>
      <c r="H3911" s="10">
        <v>0.18083182640100001</v>
      </c>
      <c r="I3911" s="1">
        <v>6.3291139240509997</v>
      </c>
      <c r="J3911" s="1">
        <v>1.989150090416</v>
      </c>
      <c r="K3911" s="1">
        <v>16.094032549729</v>
      </c>
      <c r="L3911" s="1">
        <v>11.030741410488</v>
      </c>
      <c r="M3911" s="1">
        <v>64.195298372514003</v>
      </c>
      <c r="N3911" s="1">
        <v>0.18083182640100001</v>
      </c>
      <c r="O3911" s="8">
        <v>35.623869801085</v>
      </c>
    </row>
    <row r="3912" spans="4:15" x14ac:dyDescent="0.2">
      <c r="D3912" s="59"/>
      <c r="E3912" s="5" t="s">
        <v>122</v>
      </c>
      <c r="F3912" s="51" t="s">
        <v>623</v>
      </c>
      <c r="G3912" s="4">
        <v>471</v>
      </c>
      <c r="H3912" s="10">
        <v>0.42462845010599998</v>
      </c>
      <c r="I3912" s="1">
        <v>6.369426751592</v>
      </c>
      <c r="J3912" s="1">
        <v>1.9108280254779999</v>
      </c>
      <c r="K3912" s="1">
        <v>12.951167728238</v>
      </c>
      <c r="L3912" s="1">
        <v>10.191082802547999</v>
      </c>
      <c r="M3912" s="1">
        <v>67.940552016984995</v>
      </c>
      <c r="N3912" s="1">
        <v>0.21231422505299999</v>
      </c>
      <c r="O3912" s="8">
        <v>31.847133757961998</v>
      </c>
    </row>
    <row r="3913" spans="4:15" x14ac:dyDescent="0.2">
      <c r="D3913" s="59"/>
      <c r="E3913" s="5" t="s">
        <v>123</v>
      </c>
      <c r="F3913" s="51" t="s">
        <v>623</v>
      </c>
      <c r="G3913" s="4">
        <v>275</v>
      </c>
      <c r="H3913" s="10">
        <v>0.36363636363599999</v>
      </c>
      <c r="I3913" s="1">
        <v>10.181818181818</v>
      </c>
      <c r="J3913" s="1">
        <v>4</v>
      </c>
      <c r="K3913" s="1">
        <v>16</v>
      </c>
      <c r="L3913" s="1">
        <v>13.818181818182</v>
      </c>
      <c r="M3913" s="1">
        <v>55.272727272727003</v>
      </c>
      <c r="N3913" s="1">
        <v>0.36363636363599999</v>
      </c>
      <c r="O3913" s="8">
        <v>44.363636363635997</v>
      </c>
    </row>
    <row r="3914" spans="4:15" x14ac:dyDescent="0.2">
      <c r="D3914" s="59"/>
      <c r="E3914" s="5" t="s">
        <v>124</v>
      </c>
      <c r="F3914" s="51" t="s">
        <v>623</v>
      </c>
      <c r="G3914" s="4">
        <v>647</v>
      </c>
      <c r="H3914" s="10">
        <v>0.46367851622900003</v>
      </c>
      <c r="I3914" s="1">
        <v>6.9551777434310003</v>
      </c>
      <c r="J3914" s="1">
        <v>2.4729520865530001</v>
      </c>
      <c r="K3914" s="1">
        <v>14.064914992272</v>
      </c>
      <c r="L3914" s="1">
        <v>9.5826893353940008</v>
      </c>
      <c r="M3914" s="1">
        <v>66.306027820710995</v>
      </c>
      <c r="N3914" s="1">
        <v>0.15455950540999999</v>
      </c>
      <c r="O3914" s="8">
        <v>33.539412673878999</v>
      </c>
    </row>
    <row r="3915" spans="4:15" x14ac:dyDescent="0.2">
      <c r="D3915" s="59"/>
      <c r="E3915" s="5" t="s">
        <v>125</v>
      </c>
      <c r="F3915" s="51" t="s">
        <v>623</v>
      </c>
      <c r="G3915" s="4">
        <v>249</v>
      </c>
      <c r="H3915" s="10">
        <v>0.40160642570299998</v>
      </c>
      <c r="I3915" s="1">
        <v>7.6305220883529996</v>
      </c>
      <c r="J3915" s="1">
        <v>2.0080321285139999</v>
      </c>
      <c r="K3915" s="1">
        <v>8.8353413654619999</v>
      </c>
      <c r="L3915" s="1">
        <v>10.441767068273</v>
      </c>
      <c r="M3915" s="1">
        <v>70.682730923695004</v>
      </c>
      <c r="N3915" s="2" t="s">
        <v>160</v>
      </c>
      <c r="O3915" s="8">
        <v>29.317269076304999</v>
      </c>
    </row>
    <row r="3916" spans="4:15" x14ac:dyDescent="0.2">
      <c r="D3916" s="59"/>
      <c r="E3916" s="5" t="s">
        <v>126</v>
      </c>
      <c r="F3916" s="51" t="s">
        <v>623</v>
      </c>
      <c r="G3916" s="4">
        <v>279</v>
      </c>
      <c r="H3916" s="17" t="s">
        <v>160</v>
      </c>
      <c r="I3916" s="1">
        <v>5.3763440860219998</v>
      </c>
      <c r="J3916" s="1">
        <v>1.7921146953410001</v>
      </c>
      <c r="K3916" s="1">
        <v>12.186379928315</v>
      </c>
      <c r="L3916" s="1">
        <v>10.752688172042999</v>
      </c>
      <c r="M3916" s="1">
        <v>69.892473118279995</v>
      </c>
      <c r="N3916" s="2" t="s">
        <v>160</v>
      </c>
      <c r="O3916" s="8">
        <v>30.107526881719998</v>
      </c>
    </row>
    <row r="3917" spans="4:15" ht="26" x14ac:dyDescent="0.2">
      <c r="D3917" s="59"/>
      <c r="E3917" s="5" t="s">
        <v>127</v>
      </c>
      <c r="F3917" s="51" t="s">
        <v>623</v>
      </c>
      <c r="G3917" s="4">
        <v>195</v>
      </c>
      <c r="H3917" s="10">
        <v>2.051282051282</v>
      </c>
      <c r="I3917" s="1">
        <v>9.7435897435900003</v>
      </c>
      <c r="J3917" s="1">
        <v>2.051282051282</v>
      </c>
      <c r="K3917" s="1">
        <v>14.871794871795</v>
      </c>
      <c r="L3917" s="1">
        <v>7.6923076923079998</v>
      </c>
      <c r="M3917" s="1">
        <v>63.589743589744003</v>
      </c>
      <c r="N3917" s="2" t="s">
        <v>160</v>
      </c>
      <c r="O3917" s="8">
        <v>36.410256410255997</v>
      </c>
    </row>
    <row r="3918" spans="4:15" x14ac:dyDescent="0.2">
      <c r="D3918" s="59"/>
      <c r="E3918" s="5" t="s">
        <v>36</v>
      </c>
      <c r="F3918" s="51" t="s">
        <v>624</v>
      </c>
      <c r="G3918" s="4">
        <v>24</v>
      </c>
      <c r="H3918" s="10">
        <v>8.333333333333</v>
      </c>
      <c r="I3918" s="2" t="s">
        <v>160</v>
      </c>
      <c r="J3918" s="1">
        <v>4.166666666667</v>
      </c>
      <c r="K3918" s="1">
        <v>8.333333333333</v>
      </c>
      <c r="L3918" s="1">
        <v>8.333333333333</v>
      </c>
      <c r="M3918" s="1">
        <v>70.833333333333002</v>
      </c>
      <c r="N3918" s="2" t="s">
        <v>160</v>
      </c>
      <c r="O3918" s="8">
        <v>29.166666666666998</v>
      </c>
    </row>
    <row r="3919" spans="4:15" x14ac:dyDescent="0.2">
      <c r="D3919" s="59"/>
      <c r="E3919" s="5" t="s">
        <v>128</v>
      </c>
      <c r="F3919" s="51" t="s">
        <v>624</v>
      </c>
      <c r="G3919" s="4">
        <v>14</v>
      </c>
      <c r="H3919" s="17" t="s">
        <v>160</v>
      </c>
      <c r="I3919" s="2" t="s">
        <v>160</v>
      </c>
      <c r="J3919" s="2" t="s">
        <v>160</v>
      </c>
      <c r="K3919" s="1">
        <v>14.285714285714</v>
      </c>
      <c r="L3919" s="1">
        <v>7.1428571428570002</v>
      </c>
      <c r="M3919" s="1">
        <v>78.571428571428996</v>
      </c>
      <c r="N3919" s="2" t="s">
        <v>160</v>
      </c>
      <c r="O3919" s="8">
        <v>21.428571428571001</v>
      </c>
    </row>
    <row r="3920" spans="4:15" x14ac:dyDescent="0.2">
      <c r="D3920" s="59"/>
      <c r="E3920" s="5" t="s">
        <v>23</v>
      </c>
      <c r="F3920" s="51" t="s">
        <v>624</v>
      </c>
      <c r="G3920" s="4">
        <v>4</v>
      </c>
      <c r="H3920" s="10">
        <v>25</v>
      </c>
      <c r="I3920" s="2" t="s">
        <v>160</v>
      </c>
      <c r="J3920" s="2" t="s">
        <v>160</v>
      </c>
      <c r="K3920" s="1">
        <v>50</v>
      </c>
      <c r="L3920" s="2" t="s">
        <v>160</v>
      </c>
      <c r="M3920" s="1">
        <v>25</v>
      </c>
      <c r="N3920" s="2" t="s">
        <v>160</v>
      </c>
      <c r="O3920" s="8">
        <v>75</v>
      </c>
    </row>
    <row r="3921" spans="4:15" x14ac:dyDescent="0.2">
      <c r="D3921" s="58" t="s">
        <v>129</v>
      </c>
      <c r="E3921" s="7" t="s">
        <v>130</v>
      </c>
      <c r="F3921" s="50" t="s">
        <v>623</v>
      </c>
      <c r="G3921" s="6">
        <v>544</v>
      </c>
      <c r="H3921" s="14">
        <v>0.183823529412</v>
      </c>
      <c r="I3921" s="3">
        <v>6.25</v>
      </c>
      <c r="J3921" s="3">
        <v>2.3897058823530002</v>
      </c>
      <c r="K3921" s="3">
        <v>14.705882352941</v>
      </c>
      <c r="L3921" s="3">
        <v>7.9044117647060004</v>
      </c>
      <c r="M3921" s="3">
        <v>68.382352941175995</v>
      </c>
      <c r="N3921" s="3">
        <v>0.183823529412</v>
      </c>
      <c r="O3921" s="13">
        <v>31.433823529411999</v>
      </c>
    </row>
    <row r="3922" spans="4:15" x14ac:dyDescent="0.2">
      <c r="D3922" s="59"/>
      <c r="E3922" s="5" t="s">
        <v>131</v>
      </c>
      <c r="F3922" s="51" t="s">
        <v>623</v>
      </c>
      <c r="G3922" s="4">
        <v>411</v>
      </c>
      <c r="H3922" s="10">
        <v>1.2165450121650001</v>
      </c>
      <c r="I3922" s="1">
        <v>5.8394160583939998</v>
      </c>
      <c r="J3922" s="1">
        <v>1.2165450121650001</v>
      </c>
      <c r="K3922" s="1">
        <v>12.895377128953999</v>
      </c>
      <c r="L3922" s="1">
        <v>9.0024330900240006</v>
      </c>
      <c r="M3922" s="1">
        <v>69.586374695863995</v>
      </c>
      <c r="N3922" s="1">
        <v>0.24330900243299999</v>
      </c>
      <c r="O3922" s="8">
        <v>30.170316301703</v>
      </c>
    </row>
    <row r="3923" spans="4:15" x14ac:dyDescent="0.2">
      <c r="D3923" s="59"/>
      <c r="E3923" s="5" t="s">
        <v>132</v>
      </c>
      <c r="F3923" s="51" t="s">
        <v>623</v>
      </c>
      <c r="G3923" s="4">
        <v>65</v>
      </c>
      <c r="H3923" s="10">
        <v>3.0769230769229998</v>
      </c>
      <c r="I3923" s="1">
        <v>4.6153846153850004</v>
      </c>
      <c r="J3923" s="2" t="s">
        <v>160</v>
      </c>
      <c r="K3923" s="1">
        <v>18.461538461538002</v>
      </c>
      <c r="L3923" s="1">
        <v>4.6153846153850004</v>
      </c>
      <c r="M3923" s="1">
        <v>69.230769230768999</v>
      </c>
      <c r="N3923" s="2" t="s">
        <v>160</v>
      </c>
      <c r="O3923" s="8">
        <v>30.769230769231001</v>
      </c>
    </row>
    <row r="3924" spans="4:15" x14ac:dyDescent="0.2">
      <c r="D3924" s="59"/>
      <c r="E3924" s="5" t="s">
        <v>133</v>
      </c>
      <c r="F3924" s="51" t="s">
        <v>624</v>
      </c>
      <c r="G3924" s="4">
        <v>21</v>
      </c>
      <c r="H3924" s="17" t="s">
        <v>160</v>
      </c>
      <c r="I3924" s="2" t="s">
        <v>160</v>
      </c>
      <c r="J3924" s="2" t="s">
        <v>160</v>
      </c>
      <c r="K3924" s="1">
        <v>9.5238095238099998</v>
      </c>
      <c r="L3924" s="1">
        <v>4.7619047619049999</v>
      </c>
      <c r="M3924" s="1">
        <v>85.714285714286007</v>
      </c>
      <c r="N3924" s="2" t="s">
        <v>160</v>
      </c>
      <c r="O3924" s="8">
        <v>14.285714285714</v>
      </c>
    </row>
    <row r="3925" spans="4:15" x14ac:dyDescent="0.2">
      <c r="D3925" s="59"/>
      <c r="E3925" s="5" t="s">
        <v>23</v>
      </c>
      <c r="F3925" s="51" t="s">
        <v>624</v>
      </c>
      <c r="G3925" s="4">
        <v>2</v>
      </c>
      <c r="H3925" s="17" t="s">
        <v>160</v>
      </c>
      <c r="I3925" s="2" t="s">
        <v>160</v>
      </c>
      <c r="J3925" s="2" t="s">
        <v>160</v>
      </c>
      <c r="K3925" s="2" t="s">
        <v>160</v>
      </c>
      <c r="L3925" s="1">
        <v>50</v>
      </c>
      <c r="M3925" s="1">
        <v>50</v>
      </c>
      <c r="N3925" s="2" t="s">
        <v>160</v>
      </c>
      <c r="O3925" s="8">
        <v>50</v>
      </c>
    </row>
    <row r="3926" spans="4:15" x14ac:dyDescent="0.2">
      <c r="D3926" s="59"/>
      <c r="E3926" s="5" t="s">
        <v>134</v>
      </c>
      <c r="F3926" s="51" t="s">
        <v>623</v>
      </c>
      <c r="G3926" s="4">
        <v>955</v>
      </c>
      <c r="H3926" s="10">
        <v>0.628272251309</v>
      </c>
      <c r="I3926" s="1">
        <v>6.0732984293190002</v>
      </c>
      <c r="J3926" s="1">
        <v>1.884816753927</v>
      </c>
      <c r="K3926" s="1">
        <v>13.926701570681001</v>
      </c>
      <c r="L3926" s="1">
        <v>8.3769633507849992</v>
      </c>
      <c r="M3926" s="1">
        <v>68.900523560208995</v>
      </c>
      <c r="N3926" s="1">
        <v>0.20942408376999999</v>
      </c>
      <c r="O3926" s="8">
        <v>30.890052356020998</v>
      </c>
    </row>
    <row r="3927" spans="4:15" x14ac:dyDescent="0.2">
      <c r="D3927" s="59"/>
      <c r="E3927" s="5" t="s">
        <v>135</v>
      </c>
      <c r="F3927" s="51" t="s">
        <v>623</v>
      </c>
      <c r="G3927" s="4">
        <v>86</v>
      </c>
      <c r="H3927" s="10">
        <v>2.3255813953489999</v>
      </c>
      <c r="I3927" s="1">
        <v>3.488372093023</v>
      </c>
      <c r="J3927" s="2" t="s">
        <v>160</v>
      </c>
      <c r="K3927" s="1">
        <v>16.279069767442</v>
      </c>
      <c r="L3927" s="1">
        <v>4.6511627906979998</v>
      </c>
      <c r="M3927" s="1">
        <v>73.255813953488001</v>
      </c>
      <c r="N3927" s="2" t="s">
        <v>160</v>
      </c>
      <c r="O3927" s="8">
        <v>26.744186046511999</v>
      </c>
    </row>
    <row r="3928" spans="4:15" x14ac:dyDescent="0.2">
      <c r="D3928" s="58" t="s">
        <v>136</v>
      </c>
      <c r="E3928" s="7" t="s">
        <v>137</v>
      </c>
      <c r="F3928" s="50" t="s">
        <v>623</v>
      </c>
      <c r="G3928" s="6">
        <v>421</v>
      </c>
      <c r="H3928" s="14">
        <v>0.475059382423</v>
      </c>
      <c r="I3928" s="3">
        <v>4.2755344418050001</v>
      </c>
      <c r="J3928" s="3">
        <v>0.71258907363400004</v>
      </c>
      <c r="K3928" s="3">
        <v>15.201900237529999</v>
      </c>
      <c r="L3928" s="3">
        <v>6.888361045131</v>
      </c>
      <c r="M3928" s="3">
        <v>72.209026128266004</v>
      </c>
      <c r="N3928" s="3">
        <v>0.23752969121100001</v>
      </c>
      <c r="O3928" s="13">
        <v>27.553444180523002</v>
      </c>
    </row>
    <row r="3929" spans="4:15" x14ac:dyDescent="0.2">
      <c r="D3929" s="59"/>
      <c r="E3929" s="5" t="s">
        <v>138</v>
      </c>
      <c r="F3929" s="51" t="s">
        <v>623</v>
      </c>
      <c r="G3929" s="4">
        <v>362</v>
      </c>
      <c r="H3929" s="10">
        <v>1.1049723756909999</v>
      </c>
      <c r="I3929" s="1">
        <v>6.0773480662979997</v>
      </c>
      <c r="J3929" s="1">
        <v>2.4861878453039998</v>
      </c>
      <c r="K3929" s="1">
        <v>13.812154696133</v>
      </c>
      <c r="L3929" s="1">
        <v>8.8397790055249992</v>
      </c>
      <c r="M3929" s="1">
        <v>67.679558011050005</v>
      </c>
      <c r="N3929" s="2" t="s">
        <v>160</v>
      </c>
      <c r="O3929" s="8">
        <v>32.320441988950002</v>
      </c>
    </row>
    <row r="3930" spans="4:15" x14ac:dyDescent="0.2">
      <c r="D3930" s="59"/>
      <c r="E3930" s="5" t="s">
        <v>139</v>
      </c>
      <c r="F3930" s="51" t="s">
        <v>623</v>
      </c>
      <c r="G3930" s="4">
        <v>175</v>
      </c>
      <c r="H3930" s="17" t="s">
        <v>160</v>
      </c>
      <c r="I3930" s="1">
        <v>9.7142857142859995</v>
      </c>
      <c r="J3930" s="1">
        <v>2.8571428571430002</v>
      </c>
      <c r="K3930" s="1">
        <v>9.7142857142859995</v>
      </c>
      <c r="L3930" s="1">
        <v>8</v>
      </c>
      <c r="M3930" s="1">
        <v>69.714285714286007</v>
      </c>
      <c r="N3930" s="2" t="s">
        <v>160</v>
      </c>
      <c r="O3930" s="8">
        <v>30.285714285714</v>
      </c>
    </row>
    <row r="3931" spans="4:15" x14ac:dyDescent="0.2">
      <c r="D3931" s="59"/>
      <c r="E3931" s="5" t="s">
        <v>128</v>
      </c>
      <c r="F3931" s="51" t="s">
        <v>623</v>
      </c>
      <c r="G3931" s="4">
        <v>60</v>
      </c>
      <c r="H3931" s="10">
        <v>3.333333333333</v>
      </c>
      <c r="I3931" s="1">
        <v>3.333333333333</v>
      </c>
      <c r="J3931" s="2" t="s">
        <v>160</v>
      </c>
      <c r="K3931" s="1">
        <v>20</v>
      </c>
      <c r="L3931" s="1">
        <v>8.333333333333</v>
      </c>
      <c r="M3931" s="1">
        <v>63.333333333333002</v>
      </c>
      <c r="N3931" s="1">
        <v>1.666666666667</v>
      </c>
      <c r="O3931" s="8">
        <v>35</v>
      </c>
    </row>
    <row r="3932" spans="4:15" x14ac:dyDescent="0.2">
      <c r="D3932" s="59"/>
      <c r="E3932" s="5" t="s">
        <v>23</v>
      </c>
      <c r="F3932" s="51" t="s">
        <v>624</v>
      </c>
      <c r="G3932" s="4">
        <v>25</v>
      </c>
      <c r="H3932" s="17" t="s">
        <v>160</v>
      </c>
      <c r="I3932" s="1">
        <v>8</v>
      </c>
      <c r="J3932" s="1">
        <v>4</v>
      </c>
      <c r="K3932" s="1">
        <v>16</v>
      </c>
      <c r="L3932" s="1">
        <v>20</v>
      </c>
      <c r="M3932" s="1">
        <v>52</v>
      </c>
      <c r="N3932" s="2" t="s">
        <v>160</v>
      </c>
      <c r="O3932" s="8">
        <v>48</v>
      </c>
    </row>
    <row r="3933" spans="4:15" ht="26" x14ac:dyDescent="0.2">
      <c r="D3933" s="58" t="s">
        <v>140</v>
      </c>
      <c r="E3933" s="7" t="s">
        <v>141</v>
      </c>
      <c r="F3933" s="50" t="s">
        <v>624</v>
      </c>
      <c r="G3933" s="6">
        <v>12</v>
      </c>
      <c r="H3933" s="32" t="s">
        <v>160</v>
      </c>
      <c r="I3933" s="3">
        <v>8.333333333333</v>
      </c>
      <c r="J3933" s="9" t="s">
        <v>160</v>
      </c>
      <c r="K3933" s="9" t="s">
        <v>160</v>
      </c>
      <c r="L3933" s="3">
        <v>8.333333333333</v>
      </c>
      <c r="M3933" s="3">
        <v>75</v>
      </c>
      <c r="N3933" s="3">
        <v>8.333333333333</v>
      </c>
      <c r="O3933" s="13">
        <v>16.666666666666998</v>
      </c>
    </row>
    <row r="3934" spans="4:15" ht="26" x14ac:dyDescent="0.2">
      <c r="D3934" s="59"/>
      <c r="E3934" s="5" t="s">
        <v>142</v>
      </c>
      <c r="F3934" s="51" t="s">
        <v>623</v>
      </c>
      <c r="G3934" s="4">
        <v>87</v>
      </c>
      <c r="H3934" s="17" t="s">
        <v>160</v>
      </c>
      <c r="I3934" s="1">
        <v>31.034482758620999</v>
      </c>
      <c r="J3934" s="1">
        <v>2.2988505747130001</v>
      </c>
      <c r="K3934" s="1">
        <v>33.333333333333002</v>
      </c>
      <c r="L3934" s="1">
        <v>28.735632183907999</v>
      </c>
      <c r="M3934" s="1">
        <v>3.4482758620689999</v>
      </c>
      <c r="N3934" s="1">
        <v>1.149425287356</v>
      </c>
      <c r="O3934" s="8">
        <v>95.402298850574994</v>
      </c>
    </row>
    <row r="3935" spans="4:15" ht="26" x14ac:dyDescent="0.2">
      <c r="D3935" s="59"/>
      <c r="E3935" s="5" t="s">
        <v>143</v>
      </c>
      <c r="F3935" s="51" t="s">
        <v>623</v>
      </c>
      <c r="G3935" s="4">
        <v>67</v>
      </c>
      <c r="H3935" s="17" t="s">
        <v>160</v>
      </c>
      <c r="I3935" s="1">
        <v>8.9552238805969999</v>
      </c>
      <c r="J3935" s="1">
        <v>1.492537313433</v>
      </c>
      <c r="K3935" s="1">
        <v>10.447761194030001</v>
      </c>
      <c r="L3935" s="1">
        <v>11.940298507463</v>
      </c>
      <c r="M3935" s="1">
        <v>67.164179104477995</v>
      </c>
      <c r="N3935" s="2" t="s">
        <v>160</v>
      </c>
      <c r="O3935" s="8">
        <v>32.835820895521998</v>
      </c>
    </row>
    <row r="3936" spans="4:15" ht="26" x14ac:dyDescent="0.2">
      <c r="D3936" s="59"/>
      <c r="E3936" s="5" t="s">
        <v>144</v>
      </c>
      <c r="F3936" s="51" t="s">
        <v>623</v>
      </c>
      <c r="G3936" s="4">
        <v>78</v>
      </c>
      <c r="H3936" s="17" t="s">
        <v>160</v>
      </c>
      <c r="I3936" s="1">
        <v>5.1282051282049999</v>
      </c>
      <c r="J3936" s="2" t="s">
        <v>160</v>
      </c>
      <c r="K3936" s="1">
        <v>17.948717948717999</v>
      </c>
      <c r="L3936" s="1">
        <v>14.102564102563999</v>
      </c>
      <c r="M3936" s="1">
        <v>62.820512820513002</v>
      </c>
      <c r="N3936" s="2" t="s">
        <v>160</v>
      </c>
      <c r="O3936" s="8">
        <v>37.179487179486998</v>
      </c>
    </row>
    <row r="3937" spans="4:15" ht="26" x14ac:dyDescent="0.2">
      <c r="D3937" s="59"/>
      <c r="E3937" s="5" t="s">
        <v>145</v>
      </c>
      <c r="F3937" s="51" t="s">
        <v>623</v>
      </c>
      <c r="G3937" s="4">
        <v>735</v>
      </c>
      <c r="H3937" s="10">
        <v>0.54421768707499996</v>
      </c>
      <c r="I3937" s="1">
        <v>6.2585034013609997</v>
      </c>
      <c r="J3937" s="1">
        <v>1.496598639456</v>
      </c>
      <c r="K3937" s="1">
        <v>13.061224489796</v>
      </c>
      <c r="L3937" s="1">
        <v>8.2993197278909996</v>
      </c>
      <c r="M3937" s="1">
        <v>70.204081632653001</v>
      </c>
      <c r="N3937" s="1">
        <v>0.13605442176900001</v>
      </c>
      <c r="O3937" s="8">
        <v>29.659863945578</v>
      </c>
    </row>
    <row r="3938" spans="4:15" ht="26" x14ac:dyDescent="0.2">
      <c r="D3938" s="59"/>
      <c r="E3938" s="5" t="s">
        <v>146</v>
      </c>
      <c r="F3938" s="51" t="s">
        <v>623</v>
      </c>
      <c r="G3938" s="4">
        <v>751</v>
      </c>
      <c r="H3938" s="10">
        <v>0.53262316910800001</v>
      </c>
      <c r="I3938" s="1">
        <v>6.3914780292940003</v>
      </c>
      <c r="J3938" s="1">
        <v>1.5978695073239999</v>
      </c>
      <c r="K3938" s="1">
        <v>13.981358189081</v>
      </c>
      <c r="L3938" s="1">
        <v>7.8561917443410003</v>
      </c>
      <c r="M3938" s="1">
        <v>69.507323568575003</v>
      </c>
      <c r="N3938" s="1">
        <v>0.133155792277</v>
      </c>
      <c r="O3938" s="8">
        <v>30.359520639147998</v>
      </c>
    </row>
    <row r="3939" spans="4:15" ht="26" x14ac:dyDescent="0.2">
      <c r="D3939" s="59"/>
      <c r="E3939" s="5" t="s">
        <v>147</v>
      </c>
      <c r="F3939" s="51" t="s">
        <v>623</v>
      </c>
      <c r="G3939" s="4">
        <v>587</v>
      </c>
      <c r="H3939" s="10">
        <v>0.51107325383299995</v>
      </c>
      <c r="I3939" s="1">
        <v>6.132879045997</v>
      </c>
      <c r="J3939" s="1">
        <v>1.533219761499</v>
      </c>
      <c r="K3939" s="1">
        <v>14.650766609881</v>
      </c>
      <c r="L3939" s="1">
        <v>7.1550255536630001</v>
      </c>
      <c r="M3939" s="1">
        <v>69.846678023850004</v>
      </c>
      <c r="N3939" s="1">
        <v>0.17035775127800001</v>
      </c>
      <c r="O3939" s="8">
        <v>29.982964224871999</v>
      </c>
    </row>
    <row r="3940" spans="4:15" x14ac:dyDescent="0.2">
      <c r="D3940" s="59"/>
      <c r="E3940" s="5" t="s">
        <v>148</v>
      </c>
      <c r="F3940" s="51" t="s">
        <v>623</v>
      </c>
      <c r="G3940" s="4">
        <v>187</v>
      </c>
      <c r="H3940" s="17" t="s">
        <v>160</v>
      </c>
      <c r="I3940" s="1">
        <v>5.8823529411760003</v>
      </c>
      <c r="J3940" s="1">
        <v>2.673796791444</v>
      </c>
      <c r="K3940" s="1">
        <v>15.508021390373999</v>
      </c>
      <c r="L3940" s="1">
        <v>10.160427807487</v>
      </c>
      <c r="M3940" s="1">
        <v>65.775401069519006</v>
      </c>
      <c r="N3940" s="2" t="s">
        <v>160</v>
      </c>
      <c r="O3940" s="8">
        <v>34.224598930481001</v>
      </c>
    </row>
    <row r="3941" spans="4:15" ht="26" x14ac:dyDescent="0.2">
      <c r="D3941" s="59"/>
      <c r="E3941" s="5" t="s">
        <v>149</v>
      </c>
      <c r="F3941" s="51" t="s">
        <v>623</v>
      </c>
      <c r="G3941" s="4">
        <v>75</v>
      </c>
      <c r="H3941" s="17" t="s">
        <v>160</v>
      </c>
      <c r="I3941" s="1">
        <v>5.333333333333</v>
      </c>
      <c r="J3941" s="2" t="s">
        <v>160</v>
      </c>
      <c r="K3941" s="1">
        <v>16</v>
      </c>
      <c r="L3941" s="1">
        <v>5.333333333333</v>
      </c>
      <c r="M3941" s="1">
        <v>73.333333333333002</v>
      </c>
      <c r="N3941" s="2" t="s">
        <v>160</v>
      </c>
      <c r="O3941" s="8">
        <v>26.666666666666998</v>
      </c>
    </row>
    <row r="3942" spans="4:15" ht="26" x14ac:dyDescent="0.2">
      <c r="D3942" s="59"/>
      <c r="E3942" s="5" t="s">
        <v>150</v>
      </c>
      <c r="F3942" s="51" t="s">
        <v>623</v>
      </c>
      <c r="G3942" s="4">
        <v>66</v>
      </c>
      <c r="H3942" s="10">
        <v>3.0303030303030001</v>
      </c>
      <c r="I3942" s="1">
        <v>4.5454545454549997</v>
      </c>
      <c r="J3942" s="1">
        <v>1.5151515151520001</v>
      </c>
      <c r="K3942" s="1">
        <v>16.666666666666998</v>
      </c>
      <c r="L3942" s="1">
        <v>9.0909090909089993</v>
      </c>
      <c r="M3942" s="1">
        <v>65.151515151515</v>
      </c>
      <c r="N3942" s="2" t="s">
        <v>160</v>
      </c>
      <c r="O3942" s="8">
        <v>34.848484848485</v>
      </c>
    </row>
    <row r="3943" spans="4:15" ht="26" x14ac:dyDescent="0.2">
      <c r="D3943" s="59"/>
      <c r="E3943" s="5" t="s">
        <v>151</v>
      </c>
      <c r="F3943" s="51" t="s">
        <v>624</v>
      </c>
      <c r="G3943" s="4">
        <v>12</v>
      </c>
      <c r="H3943" s="10">
        <v>16.666666666666998</v>
      </c>
      <c r="I3943" s="1">
        <v>8.333333333333</v>
      </c>
      <c r="J3943" s="2" t="s">
        <v>160</v>
      </c>
      <c r="K3943" s="1">
        <v>8.333333333333</v>
      </c>
      <c r="L3943" s="1">
        <v>16.666666666666998</v>
      </c>
      <c r="M3943" s="1">
        <v>50</v>
      </c>
      <c r="N3943" s="2" t="s">
        <v>160</v>
      </c>
      <c r="O3943" s="8">
        <v>50</v>
      </c>
    </row>
    <row r="3944" spans="4:15" ht="26" x14ac:dyDescent="0.2">
      <c r="D3944" s="59"/>
      <c r="E3944" s="5" t="s">
        <v>152</v>
      </c>
      <c r="F3944" s="51" t="s">
        <v>623</v>
      </c>
      <c r="G3944" s="4">
        <v>443</v>
      </c>
      <c r="H3944" s="10">
        <v>0.45146726862300002</v>
      </c>
      <c r="I3944" s="1">
        <v>6.5462753950339998</v>
      </c>
      <c r="J3944" s="1">
        <v>1.5801354401809999</v>
      </c>
      <c r="K3944" s="1">
        <v>15.349887133183</v>
      </c>
      <c r="L3944" s="1">
        <v>9.7065462753950005</v>
      </c>
      <c r="M3944" s="1">
        <v>66.139954853272997</v>
      </c>
      <c r="N3944" s="1">
        <v>0.225733634312</v>
      </c>
      <c r="O3944" s="8">
        <v>33.634311512415003</v>
      </c>
    </row>
    <row r="3945" spans="4:15" x14ac:dyDescent="0.2">
      <c r="D3945" s="59"/>
      <c r="E3945" s="5" t="s">
        <v>153</v>
      </c>
      <c r="F3945" s="51" t="s">
        <v>623</v>
      </c>
      <c r="G3945" s="4">
        <v>80</v>
      </c>
      <c r="H3945" s="10">
        <v>1.25</v>
      </c>
      <c r="I3945" s="1">
        <v>8.75</v>
      </c>
      <c r="J3945" s="2" t="s">
        <v>160</v>
      </c>
      <c r="K3945" s="1">
        <v>12.5</v>
      </c>
      <c r="L3945" s="1">
        <v>13.75</v>
      </c>
      <c r="M3945" s="1">
        <v>63.75</v>
      </c>
      <c r="N3945" s="2" t="s">
        <v>160</v>
      </c>
      <c r="O3945" s="8">
        <v>36.25</v>
      </c>
    </row>
    <row r="3946" spans="4:15" ht="26" x14ac:dyDescent="0.2">
      <c r="D3946" s="59"/>
      <c r="E3946" s="5" t="s">
        <v>154</v>
      </c>
      <c r="F3946" s="51" t="s">
        <v>623</v>
      </c>
      <c r="G3946" s="4">
        <v>123</v>
      </c>
      <c r="H3946" s="10">
        <v>1.6260162601629999</v>
      </c>
      <c r="I3946" s="1">
        <v>3.2520325203249998</v>
      </c>
      <c r="J3946" s="1">
        <v>3.2520325203249998</v>
      </c>
      <c r="K3946" s="1">
        <v>12.195121951220001</v>
      </c>
      <c r="L3946" s="1">
        <v>7.3170731707319998</v>
      </c>
      <c r="M3946" s="1">
        <v>71.544715447154005</v>
      </c>
      <c r="N3946" s="1">
        <v>0.81300813008100004</v>
      </c>
      <c r="O3946" s="8">
        <v>27.642276422763999</v>
      </c>
    </row>
    <row r="3947" spans="4:15" x14ac:dyDescent="0.2">
      <c r="D3947" s="59"/>
      <c r="E3947" s="5" t="s">
        <v>23</v>
      </c>
      <c r="F3947" s="51" t="s">
        <v>624</v>
      </c>
      <c r="G3947" s="4">
        <v>10</v>
      </c>
      <c r="H3947" s="17" t="s">
        <v>160</v>
      </c>
      <c r="I3947" s="2" t="s">
        <v>160</v>
      </c>
      <c r="J3947" s="1">
        <v>10</v>
      </c>
      <c r="K3947" s="1">
        <v>10</v>
      </c>
      <c r="L3947" s="1">
        <v>10</v>
      </c>
      <c r="M3947" s="1">
        <v>70</v>
      </c>
      <c r="N3947" s="2" t="s">
        <v>160</v>
      </c>
      <c r="O3947" s="8">
        <v>30</v>
      </c>
    </row>
    <row r="3948" spans="4:15" ht="26" x14ac:dyDescent="0.2">
      <c r="D3948" s="59"/>
      <c r="E3948" s="5" t="s">
        <v>155</v>
      </c>
      <c r="F3948" s="51" t="s">
        <v>623</v>
      </c>
      <c r="G3948" s="4">
        <v>910</v>
      </c>
      <c r="H3948" s="10">
        <v>0.65934065934099995</v>
      </c>
      <c r="I3948" s="1">
        <v>6.2637362637359999</v>
      </c>
      <c r="J3948" s="1">
        <v>1.4285714285710001</v>
      </c>
      <c r="K3948" s="1">
        <v>14.395604395604</v>
      </c>
      <c r="L3948" s="1">
        <v>8.2417582417579993</v>
      </c>
      <c r="M3948" s="1">
        <v>68.901098901099004</v>
      </c>
      <c r="N3948" s="1">
        <v>0.10989010989</v>
      </c>
      <c r="O3948" s="8">
        <v>30.989010989011</v>
      </c>
    </row>
    <row r="3949" spans="4:15" ht="26" x14ac:dyDescent="0.2">
      <c r="D3949" s="59"/>
      <c r="E3949" s="5" t="s">
        <v>156</v>
      </c>
      <c r="F3949" s="51" t="s">
        <v>623</v>
      </c>
      <c r="G3949" s="4">
        <v>98</v>
      </c>
      <c r="H3949" s="17" t="s">
        <v>160</v>
      </c>
      <c r="I3949" s="1">
        <v>28.571428571428999</v>
      </c>
      <c r="J3949" s="1">
        <v>2.040816326531</v>
      </c>
      <c r="K3949" s="1">
        <v>29.591836734693999</v>
      </c>
      <c r="L3949" s="1">
        <v>26.530612244897998</v>
      </c>
      <c r="M3949" s="1">
        <v>12.244897959184</v>
      </c>
      <c r="N3949" s="1">
        <v>1.0204081632649999</v>
      </c>
      <c r="O3949" s="8">
        <v>86.734693877550995</v>
      </c>
    </row>
    <row r="3950" spans="4:15" ht="26" x14ac:dyDescent="0.2">
      <c r="D3950" s="59"/>
      <c r="E3950" s="5" t="s">
        <v>157</v>
      </c>
      <c r="F3950" s="51" t="s">
        <v>623</v>
      </c>
      <c r="G3950" s="4">
        <v>134</v>
      </c>
      <c r="H3950" s="17" t="s">
        <v>160</v>
      </c>
      <c r="I3950" s="1">
        <v>5.9701492537309999</v>
      </c>
      <c r="J3950" s="1">
        <v>0.74626865671599996</v>
      </c>
      <c r="K3950" s="1">
        <v>14.925373134328</v>
      </c>
      <c r="L3950" s="1">
        <v>12.686567164178999</v>
      </c>
      <c r="M3950" s="1">
        <v>65.671641791045005</v>
      </c>
      <c r="N3950" s="2" t="s">
        <v>160</v>
      </c>
      <c r="O3950" s="8">
        <v>34.328358208955002</v>
      </c>
    </row>
    <row r="3951" spans="4:15" ht="26" x14ac:dyDescent="0.2">
      <c r="D3951" s="59"/>
      <c r="E3951" s="5" t="s">
        <v>158</v>
      </c>
      <c r="F3951" s="51" t="s">
        <v>623</v>
      </c>
      <c r="G3951" s="4">
        <v>812</v>
      </c>
      <c r="H3951" s="10">
        <v>0.49261083743799999</v>
      </c>
      <c r="I3951" s="1">
        <v>5.9113300492610001</v>
      </c>
      <c r="J3951" s="1">
        <v>1.477832512315</v>
      </c>
      <c r="K3951" s="1">
        <v>13.916256157635001</v>
      </c>
      <c r="L3951" s="1">
        <v>8.0049261083740006</v>
      </c>
      <c r="M3951" s="1">
        <v>70.073891625616</v>
      </c>
      <c r="N3951" s="1">
        <v>0.12315270936</v>
      </c>
      <c r="O3951" s="8">
        <v>29.802955665024999</v>
      </c>
    </row>
    <row r="3952" spans="4:15" ht="26" x14ac:dyDescent="0.2">
      <c r="D3952" s="60"/>
      <c r="E3952" s="30" t="s">
        <v>159</v>
      </c>
      <c r="F3952" s="52" t="s">
        <v>623</v>
      </c>
      <c r="G3952" s="21">
        <v>136</v>
      </c>
      <c r="H3952" s="36">
        <v>1.4705882352940001</v>
      </c>
      <c r="I3952" s="18">
        <v>5.8823529411760003</v>
      </c>
      <c r="J3952" s="18">
        <v>0.73529411764700003</v>
      </c>
      <c r="K3952" s="18">
        <v>15.441176470587999</v>
      </c>
      <c r="L3952" s="18">
        <v>7.352941176471</v>
      </c>
      <c r="M3952" s="18">
        <v>69.117647058824005</v>
      </c>
      <c r="N3952" s="37" t="s">
        <v>160</v>
      </c>
      <c r="O3952" s="35">
        <v>30.882352941175998</v>
      </c>
    </row>
    <row r="3953" spans="2:22" x14ac:dyDescent="0.2">
      <c r="D3953" s="45" t="s">
        <v>625</v>
      </c>
    </row>
    <row r="3954" spans="2:22" x14ac:dyDescent="0.2">
      <c r="B3954" s="24" t="str">
        <f xml:space="preserve"> HYPERLINK("#'目次'!B32", "[26]")</f>
        <v>[26]</v>
      </c>
      <c r="C3954" s="61" t="s">
        <v>373</v>
      </c>
      <c r="D3954" s="62"/>
      <c r="E3954" s="62"/>
      <c r="F3954" s="62"/>
      <c r="G3954" s="62"/>
      <c r="H3954" s="62"/>
      <c r="I3954" s="62"/>
      <c r="J3954" s="62"/>
      <c r="K3954" s="62"/>
      <c r="L3954" s="62"/>
      <c r="M3954" s="62"/>
      <c r="N3954" s="62"/>
      <c r="O3954" s="62"/>
      <c r="P3954" s="62"/>
      <c r="Q3954" s="62"/>
      <c r="R3954" s="62"/>
      <c r="S3954" s="62"/>
      <c r="T3954" s="62"/>
      <c r="U3954" s="62"/>
      <c r="V3954" s="62"/>
    </row>
    <row r="3957" spans="2:22" x14ac:dyDescent="0.2">
      <c r="C3957" s="61" t="s">
        <v>13</v>
      </c>
      <c r="D3957" s="62"/>
      <c r="E3957" s="62"/>
      <c r="F3957" s="62"/>
      <c r="G3957" s="62"/>
      <c r="H3957" s="62"/>
      <c r="I3957" s="62"/>
      <c r="J3957" s="62"/>
      <c r="K3957" s="62"/>
      <c r="L3957" s="62"/>
      <c r="M3957" s="62"/>
      <c r="N3957" s="62"/>
      <c r="O3957" s="62"/>
      <c r="P3957" s="62"/>
      <c r="Q3957" s="62"/>
      <c r="R3957" s="62"/>
      <c r="S3957" s="62"/>
      <c r="T3957" s="62"/>
      <c r="U3957" s="62"/>
      <c r="V3957" s="62"/>
    </row>
    <row r="3958" spans="2:22" ht="65" x14ac:dyDescent="0.2">
      <c r="D3958" s="63"/>
      <c r="E3958" s="64"/>
      <c r="F3958" s="64"/>
      <c r="G3958" s="27" t="s">
        <v>14</v>
      </c>
      <c r="H3958" s="26" t="s">
        <v>57</v>
      </c>
      <c r="I3958" s="11" t="s">
        <v>58</v>
      </c>
      <c r="J3958" s="11" t="s">
        <v>59</v>
      </c>
      <c r="K3958" s="11" t="s">
        <v>60</v>
      </c>
      <c r="L3958" s="11" t="s">
        <v>61</v>
      </c>
      <c r="M3958" s="11" t="s">
        <v>65</v>
      </c>
      <c r="N3958" s="11" t="s">
        <v>23</v>
      </c>
      <c r="O3958" s="20" t="s">
        <v>66</v>
      </c>
    </row>
    <row r="3959" spans="2:22" x14ac:dyDescent="0.2">
      <c r="D3959" s="65"/>
      <c r="E3959" s="66"/>
      <c r="F3959" s="66"/>
      <c r="G3959" s="22"/>
      <c r="H3959" s="31"/>
      <c r="I3959" s="12"/>
      <c r="J3959" s="12"/>
      <c r="K3959" s="12"/>
      <c r="L3959" s="12"/>
      <c r="M3959" s="12"/>
      <c r="N3959" s="12"/>
      <c r="O3959" s="29"/>
    </row>
    <row r="3960" spans="2:22" x14ac:dyDescent="0.2">
      <c r="D3960" s="23"/>
      <c r="E3960" s="28" t="s">
        <v>14</v>
      </c>
      <c r="F3960" s="49" t="s">
        <v>623</v>
      </c>
      <c r="G3960" s="25">
        <v>1043</v>
      </c>
      <c r="H3960" s="16">
        <v>2.0134228187919998</v>
      </c>
      <c r="I3960" s="16">
        <v>9.8753595397890006</v>
      </c>
      <c r="J3960" s="16">
        <v>4.1227229146689996</v>
      </c>
      <c r="K3960" s="16">
        <v>66.826462128475995</v>
      </c>
      <c r="L3960" s="16">
        <v>15.340364333653</v>
      </c>
      <c r="M3960" s="16">
        <v>1.5340364333650001</v>
      </c>
      <c r="N3960" s="16">
        <v>0.287631831256</v>
      </c>
      <c r="O3960" s="34">
        <v>98.178331735379004</v>
      </c>
    </row>
    <row r="3961" spans="2:22" x14ac:dyDescent="0.2">
      <c r="D3961" s="58" t="s">
        <v>18</v>
      </c>
      <c r="E3961" s="7" t="s">
        <v>19</v>
      </c>
      <c r="F3961" s="50" t="s">
        <v>623</v>
      </c>
      <c r="G3961" s="6">
        <v>342</v>
      </c>
      <c r="H3961" s="14">
        <v>2.0467836257309999</v>
      </c>
      <c r="I3961" s="3">
        <v>11.111111111111001</v>
      </c>
      <c r="J3961" s="3">
        <v>5.5555555555560003</v>
      </c>
      <c r="K3961" s="3">
        <v>62.573099415205</v>
      </c>
      <c r="L3961" s="3">
        <v>17.836257309941999</v>
      </c>
      <c r="M3961" s="3">
        <v>0.29239766081899998</v>
      </c>
      <c r="N3961" s="3">
        <v>0.58479532163699999</v>
      </c>
      <c r="O3961" s="13">
        <v>99.122807017544005</v>
      </c>
    </row>
    <row r="3962" spans="2:22" ht="26" x14ac:dyDescent="0.2">
      <c r="D3962" s="59"/>
      <c r="E3962" s="5" t="s">
        <v>20</v>
      </c>
      <c r="F3962" s="51" t="s">
        <v>623</v>
      </c>
      <c r="G3962" s="4">
        <v>620</v>
      </c>
      <c r="H3962" s="10">
        <v>1.935483870968</v>
      </c>
      <c r="I3962" s="1">
        <v>9.0322580645160002</v>
      </c>
      <c r="J3962" s="1">
        <v>3.064516129032</v>
      </c>
      <c r="K3962" s="1">
        <v>70.322580645160997</v>
      </c>
      <c r="L3962" s="1">
        <v>13.870967741935001</v>
      </c>
      <c r="M3962" s="1">
        <v>1.6129032258060001</v>
      </c>
      <c r="N3962" s="1">
        <v>0.16129032258100001</v>
      </c>
      <c r="O3962" s="8">
        <v>98.225806451612996</v>
      </c>
    </row>
    <row r="3963" spans="2:22" ht="26" x14ac:dyDescent="0.2">
      <c r="D3963" s="59"/>
      <c r="E3963" s="5" t="s">
        <v>21</v>
      </c>
      <c r="F3963" s="51" t="s">
        <v>623</v>
      </c>
      <c r="G3963" s="4">
        <v>76</v>
      </c>
      <c r="H3963" s="10">
        <v>2.6315789473679998</v>
      </c>
      <c r="I3963" s="1">
        <v>9.2105263157890001</v>
      </c>
      <c r="J3963" s="1">
        <v>5.2631578947369997</v>
      </c>
      <c r="K3963" s="1">
        <v>60.526315789473998</v>
      </c>
      <c r="L3963" s="1">
        <v>15.789473684211</v>
      </c>
      <c r="M3963" s="1">
        <v>6.5789473684209998</v>
      </c>
      <c r="N3963" s="2" t="s">
        <v>160</v>
      </c>
      <c r="O3963" s="8">
        <v>93.421052631579002</v>
      </c>
    </row>
    <row r="3964" spans="2:22" x14ac:dyDescent="0.2">
      <c r="D3964" s="59"/>
      <c r="E3964" s="5" t="s">
        <v>22</v>
      </c>
      <c r="F3964" s="51" t="s">
        <v>624</v>
      </c>
      <c r="G3964" s="4">
        <v>2</v>
      </c>
      <c r="H3964" s="17" t="s">
        <v>160</v>
      </c>
      <c r="I3964" s="1">
        <v>50</v>
      </c>
      <c r="J3964" s="2" t="s">
        <v>160</v>
      </c>
      <c r="K3964" s="2" t="s">
        <v>160</v>
      </c>
      <c r="L3964" s="1">
        <v>50</v>
      </c>
      <c r="M3964" s="2" t="s">
        <v>160</v>
      </c>
      <c r="N3964" s="2" t="s">
        <v>160</v>
      </c>
      <c r="O3964" s="8">
        <v>100</v>
      </c>
    </row>
    <row r="3965" spans="2:22" x14ac:dyDescent="0.2">
      <c r="D3965" s="59"/>
      <c r="E3965" s="5" t="s">
        <v>23</v>
      </c>
      <c r="F3965" s="51" t="s">
        <v>624</v>
      </c>
      <c r="G3965" s="4">
        <v>3</v>
      </c>
      <c r="H3965" s="17" t="s">
        <v>160</v>
      </c>
      <c r="I3965" s="1">
        <v>33.333333333333002</v>
      </c>
      <c r="J3965" s="1">
        <v>33.333333333333002</v>
      </c>
      <c r="K3965" s="1">
        <v>33.333333333333002</v>
      </c>
      <c r="L3965" s="2" t="s">
        <v>160</v>
      </c>
      <c r="M3965" s="2" t="s">
        <v>160</v>
      </c>
      <c r="N3965" s="2" t="s">
        <v>160</v>
      </c>
      <c r="O3965" s="8">
        <v>100</v>
      </c>
    </row>
    <row r="3966" spans="2:22" x14ac:dyDescent="0.2">
      <c r="D3966" s="58" t="s">
        <v>24</v>
      </c>
      <c r="E3966" s="7" t="s">
        <v>25</v>
      </c>
      <c r="F3966" s="50" t="s">
        <v>623</v>
      </c>
      <c r="G3966" s="6">
        <v>765</v>
      </c>
      <c r="H3966" s="14">
        <v>1.9607843137250001</v>
      </c>
      <c r="I3966" s="3">
        <v>9.8039215686270005</v>
      </c>
      <c r="J3966" s="3">
        <v>3.660130718954</v>
      </c>
      <c r="K3966" s="3">
        <v>66.405228758169997</v>
      </c>
      <c r="L3966" s="3">
        <v>16.470588235293999</v>
      </c>
      <c r="M3966" s="3">
        <v>1.3071895424840001</v>
      </c>
      <c r="N3966" s="3">
        <v>0.392156862745</v>
      </c>
      <c r="O3966" s="13">
        <v>98.300653594771006</v>
      </c>
    </row>
    <row r="3967" spans="2:22" x14ac:dyDescent="0.2">
      <c r="D3967" s="59"/>
      <c r="E3967" s="5" t="s">
        <v>26</v>
      </c>
      <c r="F3967" s="51" t="s">
        <v>623</v>
      </c>
      <c r="G3967" s="4">
        <v>796</v>
      </c>
      <c r="H3967" s="10">
        <v>1.758793969849</v>
      </c>
      <c r="I3967" s="1">
        <v>9.4221105527639999</v>
      </c>
      <c r="J3967" s="1">
        <v>4.3969849246230002</v>
      </c>
      <c r="K3967" s="1">
        <v>67.211055276381998</v>
      </c>
      <c r="L3967" s="1">
        <v>15.577889447236</v>
      </c>
      <c r="M3967" s="1">
        <v>1.2562814070349999</v>
      </c>
      <c r="N3967" s="1">
        <v>0.37688442211099998</v>
      </c>
      <c r="O3967" s="8">
        <v>98.366834170854005</v>
      </c>
    </row>
    <row r="3968" spans="2:22" ht="26" x14ac:dyDescent="0.2">
      <c r="D3968" s="59"/>
      <c r="E3968" s="5" t="s">
        <v>27</v>
      </c>
      <c r="F3968" s="51" t="s">
        <v>623</v>
      </c>
      <c r="G3968" s="4">
        <v>683</v>
      </c>
      <c r="H3968" s="10">
        <v>2.0497803806729999</v>
      </c>
      <c r="I3968" s="1">
        <v>9.2240117130310004</v>
      </c>
      <c r="J3968" s="1">
        <v>4.8316251830160004</v>
      </c>
      <c r="K3968" s="1">
        <v>66.910688140556005</v>
      </c>
      <c r="L3968" s="1">
        <v>15.373352855050999</v>
      </c>
      <c r="M3968" s="1">
        <v>1.171303074671</v>
      </c>
      <c r="N3968" s="1">
        <v>0.43923865300100001</v>
      </c>
      <c r="O3968" s="8">
        <v>98.389458272328</v>
      </c>
    </row>
    <row r="3969" spans="4:15" x14ac:dyDescent="0.2">
      <c r="D3969" s="59"/>
      <c r="E3969" s="5" t="s">
        <v>28</v>
      </c>
      <c r="F3969" s="51" t="s">
        <v>623</v>
      </c>
      <c r="G3969" s="4">
        <v>438</v>
      </c>
      <c r="H3969" s="10">
        <v>2.054794520548</v>
      </c>
      <c r="I3969" s="1">
        <v>8.9041095890409991</v>
      </c>
      <c r="J3969" s="1">
        <v>5.0228310502279996</v>
      </c>
      <c r="K3969" s="1">
        <v>64.840182648402006</v>
      </c>
      <c r="L3969" s="1">
        <v>16.89497716895</v>
      </c>
      <c r="M3969" s="1">
        <v>1.826484018265</v>
      </c>
      <c r="N3969" s="1">
        <v>0.45662100456600002</v>
      </c>
      <c r="O3969" s="8">
        <v>97.716894977169005</v>
      </c>
    </row>
    <row r="3970" spans="4:15" ht="26" x14ac:dyDescent="0.2">
      <c r="D3970" s="59"/>
      <c r="E3970" s="5" t="s">
        <v>29</v>
      </c>
      <c r="F3970" s="51" t="s">
        <v>623</v>
      </c>
      <c r="G3970" s="4">
        <v>680</v>
      </c>
      <c r="H3970" s="10">
        <v>2.352941176471</v>
      </c>
      <c r="I3970" s="1">
        <v>8.8235294117649996</v>
      </c>
      <c r="J3970" s="1">
        <v>4.5588235294119999</v>
      </c>
      <c r="K3970" s="1">
        <v>67.5</v>
      </c>
      <c r="L3970" s="1">
        <v>14.852941176471001</v>
      </c>
      <c r="M3970" s="1">
        <v>1.4705882352940001</v>
      </c>
      <c r="N3970" s="1">
        <v>0.44117647058800002</v>
      </c>
      <c r="O3970" s="8">
        <v>98.088235294117993</v>
      </c>
    </row>
    <row r="3971" spans="4:15" x14ac:dyDescent="0.2">
      <c r="D3971" s="59"/>
      <c r="E3971" s="5" t="s">
        <v>30</v>
      </c>
      <c r="F3971" s="51" t="s">
        <v>623</v>
      </c>
      <c r="G3971" s="4">
        <v>242</v>
      </c>
      <c r="H3971" s="10">
        <v>2.8925619834709999</v>
      </c>
      <c r="I3971" s="1">
        <v>9.0909090909089993</v>
      </c>
      <c r="J3971" s="1">
        <v>4.1322314049589997</v>
      </c>
      <c r="K3971" s="1">
        <v>71.487603305785001</v>
      </c>
      <c r="L3971" s="1">
        <v>11.157024793388</v>
      </c>
      <c r="M3971" s="1">
        <v>1.239669421488</v>
      </c>
      <c r="N3971" s="2" t="s">
        <v>160</v>
      </c>
      <c r="O3971" s="8">
        <v>98.760330578511997</v>
      </c>
    </row>
    <row r="3972" spans="4:15" x14ac:dyDescent="0.2">
      <c r="D3972" s="59"/>
      <c r="E3972" s="5" t="s">
        <v>31</v>
      </c>
      <c r="F3972" s="51" t="s">
        <v>623</v>
      </c>
      <c r="G3972" s="4">
        <v>609</v>
      </c>
      <c r="H3972" s="10">
        <v>1.149425287356</v>
      </c>
      <c r="I3972" s="1">
        <v>8.8669950738919994</v>
      </c>
      <c r="J3972" s="1">
        <v>4.4334975369459997</v>
      </c>
      <c r="K3972" s="1">
        <v>69.293924466337998</v>
      </c>
      <c r="L3972" s="1">
        <v>15.435139573071</v>
      </c>
      <c r="M3972" s="1">
        <v>0.32840722495899999</v>
      </c>
      <c r="N3972" s="1">
        <v>0.49261083743799999</v>
      </c>
      <c r="O3972" s="8">
        <v>99.178981937602998</v>
      </c>
    </row>
    <row r="3973" spans="4:15" x14ac:dyDescent="0.2">
      <c r="D3973" s="59"/>
      <c r="E3973" s="5" t="s">
        <v>32</v>
      </c>
      <c r="F3973" s="51" t="s">
        <v>623</v>
      </c>
      <c r="G3973" s="4">
        <v>343</v>
      </c>
      <c r="H3973" s="10">
        <v>1.4577259475219999</v>
      </c>
      <c r="I3973" s="1">
        <v>9.9125364431489995</v>
      </c>
      <c r="J3973" s="1">
        <v>5.5393586005830002</v>
      </c>
      <c r="K3973" s="1">
        <v>66.180758017493005</v>
      </c>
      <c r="L3973" s="1">
        <v>15.743440233236001</v>
      </c>
      <c r="M3973" s="1">
        <v>0.87463556851299995</v>
      </c>
      <c r="N3973" s="1">
        <v>0.29154518950399999</v>
      </c>
      <c r="O3973" s="8">
        <v>98.833819241982994</v>
      </c>
    </row>
    <row r="3974" spans="4:15" x14ac:dyDescent="0.2">
      <c r="D3974" s="59"/>
      <c r="E3974" s="5" t="s">
        <v>33</v>
      </c>
      <c r="F3974" s="51" t="s">
        <v>623</v>
      </c>
      <c r="G3974" s="4">
        <v>754</v>
      </c>
      <c r="H3974" s="10">
        <v>1.8567639257290001</v>
      </c>
      <c r="I3974" s="1">
        <v>9.9469496021220003</v>
      </c>
      <c r="J3974" s="1">
        <v>4.6419098143240003</v>
      </c>
      <c r="K3974" s="1">
        <v>66.578249336870002</v>
      </c>
      <c r="L3974" s="1">
        <v>15.517241379310001</v>
      </c>
      <c r="M3974" s="1">
        <v>1.06100795756</v>
      </c>
      <c r="N3974" s="1">
        <v>0.39787798408500002</v>
      </c>
      <c r="O3974" s="8">
        <v>98.541114058355006</v>
      </c>
    </row>
    <row r="3975" spans="4:15" x14ac:dyDescent="0.2">
      <c r="D3975" s="59"/>
      <c r="E3975" s="5" t="s">
        <v>34</v>
      </c>
      <c r="F3975" s="51" t="s">
        <v>623</v>
      </c>
      <c r="G3975" s="4">
        <v>525</v>
      </c>
      <c r="H3975" s="10">
        <v>1.9047619047619999</v>
      </c>
      <c r="I3975" s="1">
        <v>10.857142857143</v>
      </c>
      <c r="J3975" s="1">
        <v>4</v>
      </c>
      <c r="K3975" s="1">
        <v>68.571428571428996</v>
      </c>
      <c r="L3975" s="1">
        <v>13.52380952381</v>
      </c>
      <c r="M3975" s="1">
        <v>0.76190476190500001</v>
      </c>
      <c r="N3975" s="1">
        <v>0.38095238095200001</v>
      </c>
      <c r="O3975" s="8">
        <v>98.857142857143003</v>
      </c>
    </row>
    <row r="3976" spans="4:15" x14ac:dyDescent="0.2">
      <c r="D3976" s="59"/>
      <c r="E3976" s="5" t="s">
        <v>35</v>
      </c>
      <c r="F3976" s="51" t="s">
        <v>623</v>
      </c>
      <c r="G3976" s="4">
        <v>142</v>
      </c>
      <c r="H3976" s="10">
        <v>2.112676056338</v>
      </c>
      <c r="I3976" s="1">
        <v>14.788732394366001</v>
      </c>
      <c r="J3976" s="1">
        <v>2.8169014084509998</v>
      </c>
      <c r="K3976" s="1">
        <v>59.154929577464998</v>
      </c>
      <c r="L3976" s="1">
        <v>20.422535211267999</v>
      </c>
      <c r="M3976" s="1">
        <v>0.70422535211299997</v>
      </c>
      <c r="N3976" s="2" t="s">
        <v>160</v>
      </c>
      <c r="O3976" s="8">
        <v>99.295774647887001</v>
      </c>
    </row>
    <row r="3977" spans="4:15" x14ac:dyDescent="0.2">
      <c r="D3977" s="59"/>
      <c r="E3977" s="5" t="s">
        <v>36</v>
      </c>
      <c r="F3977" s="51" t="s">
        <v>624</v>
      </c>
      <c r="G3977" s="4">
        <v>18</v>
      </c>
      <c r="H3977" s="10">
        <v>11.111111111111001</v>
      </c>
      <c r="I3977" s="1">
        <v>5.5555555555560003</v>
      </c>
      <c r="J3977" s="2" t="s">
        <v>160</v>
      </c>
      <c r="K3977" s="1">
        <v>66.666666666666998</v>
      </c>
      <c r="L3977" s="1">
        <v>16.666666666666998</v>
      </c>
      <c r="M3977" s="2" t="s">
        <v>160</v>
      </c>
      <c r="N3977" s="2" t="s">
        <v>160</v>
      </c>
      <c r="O3977" s="8">
        <v>100</v>
      </c>
    </row>
    <row r="3978" spans="4:15" x14ac:dyDescent="0.2">
      <c r="D3978" s="59"/>
      <c r="E3978" s="5" t="s">
        <v>37</v>
      </c>
      <c r="F3978" s="51" t="s">
        <v>624</v>
      </c>
      <c r="G3978" s="4">
        <v>39</v>
      </c>
      <c r="H3978" s="10">
        <v>2.564102564103</v>
      </c>
      <c r="I3978" s="1">
        <v>10.25641025641</v>
      </c>
      <c r="J3978" s="1">
        <v>2.564102564103</v>
      </c>
      <c r="K3978" s="1">
        <v>71.794871794871995</v>
      </c>
      <c r="L3978" s="1">
        <v>7.6923076923079998</v>
      </c>
      <c r="M3978" s="1">
        <v>5.1282051282049999</v>
      </c>
      <c r="N3978" s="2" t="s">
        <v>160</v>
      </c>
      <c r="O3978" s="8">
        <v>94.871794871795004</v>
      </c>
    </row>
    <row r="3979" spans="4:15" x14ac:dyDescent="0.2">
      <c r="D3979" s="59"/>
      <c r="E3979" s="5" t="s">
        <v>23</v>
      </c>
      <c r="F3979" s="51" t="s">
        <v>624</v>
      </c>
      <c r="G3979" s="4">
        <v>4</v>
      </c>
      <c r="H3979" s="17" t="s">
        <v>160</v>
      </c>
      <c r="I3979" s="2" t="s">
        <v>160</v>
      </c>
      <c r="J3979" s="2" t="s">
        <v>160</v>
      </c>
      <c r="K3979" s="1">
        <v>75</v>
      </c>
      <c r="L3979" s="2" t="s">
        <v>160</v>
      </c>
      <c r="M3979" s="1">
        <v>25</v>
      </c>
      <c r="N3979" s="2" t="s">
        <v>160</v>
      </c>
      <c r="O3979" s="8">
        <v>75</v>
      </c>
    </row>
    <row r="3980" spans="4:15" ht="26" x14ac:dyDescent="0.2">
      <c r="D3980" s="59"/>
      <c r="E3980" s="5" t="s">
        <v>38</v>
      </c>
      <c r="F3980" s="51" t="s">
        <v>623</v>
      </c>
      <c r="G3980" s="4">
        <v>1000</v>
      </c>
      <c r="H3980" s="10">
        <v>2</v>
      </c>
      <c r="I3980" s="1">
        <v>9.9</v>
      </c>
      <c r="J3980" s="1">
        <v>4.2</v>
      </c>
      <c r="K3980" s="1">
        <v>66.599999999999994</v>
      </c>
      <c r="L3980" s="1">
        <v>15.7</v>
      </c>
      <c r="M3980" s="1">
        <v>1.3</v>
      </c>
      <c r="N3980" s="1">
        <v>0.3</v>
      </c>
      <c r="O3980" s="8">
        <v>98.4</v>
      </c>
    </row>
    <row r="3981" spans="4:15" ht="26" x14ac:dyDescent="0.2">
      <c r="D3981" s="58" t="s">
        <v>39</v>
      </c>
      <c r="E3981" s="7" t="s">
        <v>40</v>
      </c>
      <c r="F3981" s="50" t="s">
        <v>624</v>
      </c>
      <c r="G3981" s="6">
        <v>4</v>
      </c>
      <c r="H3981" s="32" t="s">
        <v>160</v>
      </c>
      <c r="I3981" s="9" t="s">
        <v>160</v>
      </c>
      <c r="J3981" s="9" t="s">
        <v>160</v>
      </c>
      <c r="K3981" s="3">
        <v>25</v>
      </c>
      <c r="L3981" s="3">
        <v>75</v>
      </c>
      <c r="M3981" s="9" t="s">
        <v>160</v>
      </c>
      <c r="N3981" s="9" t="s">
        <v>160</v>
      </c>
      <c r="O3981" s="13">
        <v>100</v>
      </c>
    </row>
    <row r="3982" spans="4:15" ht="26" x14ac:dyDescent="0.2">
      <c r="D3982" s="59"/>
      <c r="E3982" s="5" t="s">
        <v>41</v>
      </c>
      <c r="F3982" s="51" t="s">
        <v>624</v>
      </c>
      <c r="G3982" s="4">
        <v>45</v>
      </c>
      <c r="H3982" s="10">
        <v>8.8888888888889994</v>
      </c>
      <c r="I3982" s="1">
        <v>6.666666666667</v>
      </c>
      <c r="J3982" s="1">
        <v>2.2222222222219998</v>
      </c>
      <c r="K3982" s="1">
        <v>42.222222222222001</v>
      </c>
      <c r="L3982" s="1">
        <v>33.333333333333002</v>
      </c>
      <c r="M3982" s="1">
        <v>4.4444444444439997</v>
      </c>
      <c r="N3982" s="1">
        <v>2.2222222222219998</v>
      </c>
      <c r="O3982" s="8">
        <v>93.333333333333002</v>
      </c>
    </row>
    <row r="3983" spans="4:15" ht="26" x14ac:dyDescent="0.2">
      <c r="D3983" s="59"/>
      <c r="E3983" s="5" t="s">
        <v>42</v>
      </c>
      <c r="F3983" s="51" t="s">
        <v>623</v>
      </c>
      <c r="G3983" s="4">
        <v>275</v>
      </c>
      <c r="H3983" s="10">
        <v>3.2727272727269998</v>
      </c>
      <c r="I3983" s="1">
        <v>6.1818181818179996</v>
      </c>
      <c r="J3983" s="1">
        <v>1.4545454545450001</v>
      </c>
      <c r="K3983" s="1">
        <v>72.363636363636004</v>
      </c>
      <c r="L3983" s="1">
        <v>14.545454545455</v>
      </c>
      <c r="M3983" s="1">
        <v>2.181818181818</v>
      </c>
      <c r="N3983" s="2" t="s">
        <v>160</v>
      </c>
      <c r="O3983" s="8">
        <v>97.818181818181998</v>
      </c>
    </row>
    <row r="3984" spans="4:15" ht="26" x14ac:dyDescent="0.2">
      <c r="D3984" s="59"/>
      <c r="E3984" s="5" t="s">
        <v>43</v>
      </c>
      <c r="F3984" s="51" t="s">
        <v>623</v>
      </c>
      <c r="G3984" s="4">
        <v>245</v>
      </c>
      <c r="H3984" s="10">
        <v>0.816326530612</v>
      </c>
      <c r="I3984" s="1">
        <v>9.3877551020409999</v>
      </c>
      <c r="J3984" s="1">
        <v>2.8571428571430002</v>
      </c>
      <c r="K3984" s="1">
        <v>71.020408163265003</v>
      </c>
      <c r="L3984" s="1">
        <v>14.69387755102</v>
      </c>
      <c r="M3984" s="1">
        <v>1.2244897959179999</v>
      </c>
      <c r="N3984" s="2" t="s">
        <v>160</v>
      </c>
      <c r="O3984" s="8">
        <v>98.775510204081996</v>
      </c>
    </row>
    <row r="3985" spans="4:15" ht="26" x14ac:dyDescent="0.2">
      <c r="D3985" s="59"/>
      <c r="E3985" s="5" t="s">
        <v>44</v>
      </c>
      <c r="F3985" s="51" t="s">
        <v>623</v>
      </c>
      <c r="G3985" s="4">
        <v>167</v>
      </c>
      <c r="H3985" s="10">
        <v>1.1976047904189999</v>
      </c>
      <c r="I3985" s="1">
        <v>11.377245508982</v>
      </c>
      <c r="J3985" s="1">
        <v>7.1856287425150001</v>
      </c>
      <c r="K3985" s="1">
        <v>67.664670658682994</v>
      </c>
      <c r="L3985" s="1">
        <v>10.778443113771999</v>
      </c>
      <c r="M3985" s="1">
        <v>1.796407185629</v>
      </c>
      <c r="N3985" s="2" t="s">
        <v>160</v>
      </c>
      <c r="O3985" s="8">
        <v>98.203592814371007</v>
      </c>
    </row>
    <row r="3986" spans="4:15" ht="26" x14ac:dyDescent="0.2">
      <c r="D3986" s="59"/>
      <c r="E3986" s="5" t="s">
        <v>45</v>
      </c>
      <c r="F3986" s="51" t="s">
        <v>623</v>
      </c>
      <c r="G3986" s="4">
        <v>90</v>
      </c>
      <c r="H3986" s="17" t="s">
        <v>160</v>
      </c>
      <c r="I3986" s="1">
        <v>8.8888888888889994</v>
      </c>
      <c r="J3986" s="1">
        <v>6.666666666667</v>
      </c>
      <c r="K3986" s="1">
        <v>65.555555555555998</v>
      </c>
      <c r="L3986" s="1">
        <v>17.777777777777999</v>
      </c>
      <c r="M3986" s="1">
        <v>1.1111111111109999</v>
      </c>
      <c r="N3986" s="2" t="s">
        <v>160</v>
      </c>
      <c r="O3986" s="8">
        <v>98.888888888888999</v>
      </c>
    </row>
    <row r="3987" spans="4:15" ht="26" x14ac:dyDescent="0.2">
      <c r="D3987" s="59"/>
      <c r="E3987" s="5" t="s">
        <v>46</v>
      </c>
      <c r="F3987" s="51" t="s">
        <v>624</v>
      </c>
      <c r="G3987" s="4">
        <v>46</v>
      </c>
      <c r="H3987" s="10">
        <v>4.3478260869570002</v>
      </c>
      <c r="I3987" s="1">
        <v>10.869565217390999</v>
      </c>
      <c r="J3987" s="1">
        <v>8.6956521739130004</v>
      </c>
      <c r="K3987" s="1">
        <v>69.565217391304003</v>
      </c>
      <c r="L3987" s="1">
        <v>4.3478260869570002</v>
      </c>
      <c r="M3987" s="2" t="s">
        <v>160</v>
      </c>
      <c r="N3987" s="1">
        <v>2.1739130434780001</v>
      </c>
      <c r="O3987" s="8">
        <v>97.826086956522005</v>
      </c>
    </row>
    <row r="3988" spans="4:15" ht="26" x14ac:dyDescent="0.2">
      <c r="D3988" s="59"/>
      <c r="E3988" s="5" t="s">
        <v>47</v>
      </c>
      <c r="F3988" s="51" t="s">
        <v>623</v>
      </c>
      <c r="G3988" s="4">
        <v>68</v>
      </c>
      <c r="H3988" s="10">
        <v>1.4705882352940001</v>
      </c>
      <c r="I3988" s="1">
        <v>19.117647058824002</v>
      </c>
      <c r="J3988" s="1">
        <v>13.235294117646999</v>
      </c>
      <c r="K3988" s="1">
        <v>54.411764705882</v>
      </c>
      <c r="L3988" s="1">
        <v>11.764705882353001</v>
      </c>
      <c r="M3988" s="2" t="s">
        <v>160</v>
      </c>
      <c r="N3988" s="2" t="s">
        <v>160</v>
      </c>
      <c r="O3988" s="8">
        <v>100</v>
      </c>
    </row>
    <row r="3989" spans="4:15" x14ac:dyDescent="0.2">
      <c r="D3989" s="59"/>
      <c r="E3989" s="5" t="s">
        <v>48</v>
      </c>
      <c r="F3989" s="51" t="s">
        <v>624</v>
      </c>
      <c r="G3989" s="4">
        <v>4</v>
      </c>
      <c r="H3989" s="17" t="s">
        <v>160</v>
      </c>
      <c r="I3989" s="2" t="s">
        <v>160</v>
      </c>
      <c r="J3989" s="2" t="s">
        <v>160</v>
      </c>
      <c r="K3989" s="1">
        <v>50</v>
      </c>
      <c r="L3989" s="1">
        <v>50</v>
      </c>
      <c r="M3989" s="2" t="s">
        <v>160</v>
      </c>
      <c r="N3989" s="2" t="s">
        <v>160</v>
      </c>
      <c r="O3989" s="8">
        <v>100</v>
      </c>
    </row>
    <row r="3990" spans="4:15" x14ac:dyDescent="0.2">
      <c r="D3990" s="59"/>
      <c r="E3990" s="5" t="s">
        <v>23</v>
      </c>
      <c r="F3990" s="51" t="s">
        <v>623</v>
      </c>
      <c r="G3990" s="4">
        <v>99</v>
      </c>
      <c r="H3990" s="10">
        <v>1.010101010101</v>
      </c>
      <c r="I3990" s="1">
        <v>15.151515151515</v>
      </c>
      <c r="J3990" s="2" t="s">
        <v>160</v>
      </c>
      <c r="K3990" s="1">
        <v>61.616161616162003</v>
      </c>
      <c r="L3990" s="1">
        <v>20.202020202020002</v>
      </c>
      <c r="M3990" s="1">
        <v>1.010101010101</v>
      </c>
      <c r="N3990" s="1">
        <v>1.010101010101</v>
      </c>
      <c r="O3990" s="8">
        <v>97.979797979797993</v>
      </c>
    </row>
    <row r="3991" spans="4:15" x14ac:dyDescent="0.2">
      <c r="D3991" s="58" t="s">
        <v>49</v>
      </c>
      <c r="E3991" s="7" t="s">
        <v>50</v>
      </c>
      <c r="F3991" s="50" t="s">
        <v>624</v>
      </c>
      <c r="G3991" s="6">
        <v>39</v>
      </c>
      <c r="H3991" s="14">
        <v>7.6923076923079998</v>
      </c>
      <c r="I3991" s="3">
        <v>12.820512820513001</v>
      </c>
      <c r="J3991" s="3">
        <v>2.564102564103</v>
      </c>
      <c r="K3991" s="3">
        <v>48.717948717949</v>
      </c>
      <c r="L3991" s="3">
        <v>28.205128205127998</v>
      </c>
      <c r="M3991" s="9" t="s">
        <v>160</v>
      </c>
      <c r="N3991" s="9" t="s">
        <v>160</v>
      </c>
      <c r="O3991" s="13">
        <v>100</v>
      </c>
    </row>
    <row r="3992" spans="4:15" x14ac:dyDescent="0.2">
      <c r="D3992" s="59"/>
      <c r="E3992" s="5" t="s">
        <v>51</v>
      </c>
      <c r="F3992" s="51" t="s">
        <v>623</v>
      </c>
      <c r="G3992" s="4">
        <v>185</v>
      </c>
      <c r="H3992" s="10">
        <v>3.783783783784</v>
      </c>
      <c r="I3992" s="1">
        <v>11.351351351350999</v>
      </c>
      <c r="J3992" s="1">
        <v>1.6216216216220001</v>
      </c>
      <c r="K3992" s="1">
        <v>66.486486486486001</v>
      </c>
      <c r="L3992" s="1">
        <v>15.135135135135</v>
      </c>
      <c r="M3992" s="1">
        <v>1.6216216216220001</v>
      </c>
      <c r="N3992" s="2" t="s">
        <v>160</v>
      </c>
      <c r="O3992" s="8">
        <v>98.378378378378002</v>
      </c>
    </row>
    <row r="3993" spans="4:15" x14ac:dyDescent="0.2">
      <c r="D3993" s="59"/>
      <c r="E3993" s="5" t="s">
        <v>52</v>
      </c>
      <c r="F3993" s="51" t="s">
        <v>623</v>
      </c>
      <c r="G3993" s="4">
        <v>324</v>
      </c>
      <c r="H3993" s="10">
        <v>1.2345679012349999</v>
      </c>
      <c r="I3993" s="1">
        <v>8.333333333333</v>
      </c>
      <c r="J3993" s="1">
        <v>1.543209876543</v>
      </c>
      <c r="K3993" s="1">
        <v>70.679012345678998</v>
      </c>
      <c r="L3993" s="1">
        <v>15.123456790123001</v>
      </c>
      <c r="M3993" s="1">
        <v>2.4691358024690002</v>
      </c>
      <c r="N3993" s="1">
        <v>0.61728395061700003</v>
      </c>
      <c r="O3993" s="8">
        <v>96.913580246913995</v>
      </c>
    </row>
    <row r="3994" spans="4:15" x14ac:dyDescent="0.2">
      <c r="D3994" s="59"/>
      <c r="E3994" s="5" t="s">
        <v>53</v>
      </c>
      <c r="F3994" s="51" t="s">
        <v>623</v>
      </c>
      <c r="G3994" s="4">
        <v>491</v>
      </c>
      <c r="H3994" s="10">
        <v>1.42566191446</v>
      </c>
      <c r="I3994" s="1">
        <v>10.183299389002</v>
      </c>
      <c r="J3994" s="1">
        <v>6.9246435845210002</v>
      </c>
      <c r="K3994" s="1">
        <v>65.784114052953001</v>
      </c>
      <c r="L3994" s="1">
        <v>14.460285132383</v>
      </c>
      <c r="M3994" s="1">
        <v>1.0183299389</v>
      </c>
      <c r="N3994" s="1">
        <v>0.20366598778</v>
      </c>
      <c r="O3994" s="8">
        <v>98.778004073320005</v>
      </c>
    </row>
    <row r="3995" spans="4:15" x14ac:dyDescent="0.2">
      <c r="D3995" s="59"/>
      <c r="E3995" s="5" t="s">
        <v>23</v>
      </c>
      <c r="F3995" s="51" t="s">
        <v>624</v>
      </c>
      <c r="G3995" s="4">
        <v>4</v>
      </c>
      <c r="H3995" s="17" t="s">
        <v>160</v>
      </c>
      <c r="I3995" s="2" t="s">
        <v>160</v>
      </c>
      <c r="J3995" s="2" t="s">
        <v>160</v>
      </c>
      <c r="K3995" s="1">
        <v>75</v>
      </c>
      <c r="L3995" s="1">
        <v>25</v>
      </c>
      <c r="M3995" s="2" t="s">
        <v>160</v>
      </c>
      <c r="N3995" s="2" t="s">
        <v>160</v>
      </c>
      <c r="O3995" s="8">
        <v>100</v>
      </c>
    </row>
    <row r="3996" spans="4:15" x14ac:dyDescent="0.2">
      <c r="D3996" s="59"/>
      <c r="E3996" s="5" t="s">
        <v>54</v>
      </c>
      <c r="F3996" s="51" t="s">
        <v>623</v>
      </c>
      <c r="G3996" s="4">
        <v>224</v>
      </c>
      <c r="H3996" s="10">
        <v>4.4642857142860004</v>
      </c>
      <c r="I3996" s="1">
        <v>11.607142857143</v>
      </c>
      <c r="J3996" s="1">
        <v>1.785714285714</v>
      </c>
      <c r="K3996" s="1">
        <v>63.392857142856997</v>
      </c>
      <c r="L3996" s="1">
        <v>17.410714285714</v>
      </c>
      <c r="M3996" s="1">
        <v>1.339285714286</v>
      </c>
      <c r="N3996" s="2" t="s">
        <v>160</v>
      </c>
      <c r="O3996" s="8">
        <v>98.660714285713993</v>
      </c>
    </row>
    <row r="3997" spans="4:15" x14ac:dyDescent="0.2">
      <c r="D3997" s="59"/>
      <c r="E3997" s="5" t="s">
        <v>55</v>
      </c>
      <c r="F3997" s="51" t="s">
        <v>623</v>
      </c>
      <c r="G3997" s="4">
        <v>815</v>
      </c>
      <c r="H3997" s="10">
        <v>1.3496932515340001</v>
      </c>
      <c r="I3997" s="1">
        <v>9.4478527607359997</v>
      </c>
      <c r="J3997" s="1">
        <v>4.7852760736200004</v>
      </c>
      <c r="K3997" s="1">
        <v>67.730061349693003</v>
      </c>
      <c r="L3997" s="1">
        <v>14.723926380368001</v>
      </c>
      <c r="M3997" s="1">
        <v>1.59509202454</v>
      </c>
      <c r="N3997" s="1">
        <v>0.36809815950899999</v>
      </c>
      <c r="O3997" s="8">
        <v>98.036809815951003</v>
      </c>
    </row>
    <row r="3998" spans="4:15" ht="26" x14ac:dyDescent="0.2">
      <c r="D3998" s="58" t="s">
        <v>56</v>
      </c>
      <c r="E3998" s="7" t="s">
        <v>57</v>
      </c>
      <c r="F3998" s="50" t="s">
        <v>624</v>
      </c>
      <c r="G3998" s="6">
        <v>8</v>
      </c>
      <c r="H3998" s="14">
        <v>87.5</v>
      </c>
      <c r="I3998" s="9" t="s">
        <v>160</v>
      </c>
      <c r="J3998" s="9" t="s">
        <v>160</v>
      </c>
      <c r="K3998" s="3">
        <v>12.5</v>
      </c>
      <c r="L3998" s="9" t="s">
        <v>160</v>
      </c>
      <c r="M3998" s="9" t="s">
        <v>160</v>
      </c>
      <c r="N3998" s="9" t="s">
        <v>160</v>
      </c>
      <c r="O3998" s="13">
        <v>100</v>
      </c>
    </row>
    <row r="3999" spans="4:15" ht="26" x14ac:dyDescent="0.2">
      <c r="D3999" s="59"/>
      <c r="E3999" s="5" t="s">
        <v>58</v>
      </c>
      <c r="F3999" s="51" t="s">
        <v>623</v>
      </c>
      <c r="G3999" s="4">
        <v>61</v>
      </c>
      <c r="H3999" s="10">
        <v>1.6393442622950001</v>
      </c>
      <c r="I3999" s="1">
        <v>67.213114754098001</v>
      </c>
      <c r="J3999" s="1">
        <v>3.2786885245900002</v>
      </c>
      <c r="K3999" s="1">
        <v>24.590163934425998</v>
      </c>
      <c r="L3999" s="1">
        <v>3.2786885245900002</v>
      </c>
      <c r="M3999" s="2" t="s">
        <v>160</v>
      </c>
      <c r="N3999" s="2" t="s">
        <v>160</v>
      </c>
      <c r="O3999" s="8">
        <v>100</v>
      </c>
    </row>
    <row r="4000" spans="4:15" x14ac:dyDescent="0.2">
      <c r="D4000" s="59"/>
      <c r="E4000" s="5" t="s">
        <v>59</v>
      </c>
      <c r="F4000" s="51" t="s">
        <v>624</v>
      </c>
      <c r="G4000" s="4">
        <v>18</v>
      </c>
      <c r="H4000" s="17" t="s">
        <v>160</v>
      </c>
      <c r="I4000" s="1">
        <v>16.666666666666998</v>
      </c>
      <c r="J4000" s="1">
        <v>66.666666666666998</v>
      </c>
      <c r="K4000" s="1">
        <v>16.666666666666998</v>
      </c>
      <c r="L4000" s="2" t="s">
        <v>160</v>
      </c>
      <c r="M4000" s="2" t="s">
        <v>160</v>
      </c>
      <c r="N4000" s="2" t="s">
        <v>160</v>
      </c>
      <c r="O4000" s="8">
        <v>100</v>
      </c>
    </row>
    <row r="4001" spans="4:15" x14ac:dyDescent="0.2">
      <c r="D4001" s="59"/>
      <c r="E4001" s="5" t="s">
        <v>60</v>
      </c>
      <c r="F4001" s="51" t="s">
        <v>623</v>
      </c>
      <c r="G4001" s="4">
        <v>147</v>
      </c>
      <c r="H4001" s="17" t="s">
        <v>160</v>
      </c>
      <c r="I4001" s="1">
        <v>0.68027210884400002</v>
      </c>
      <c r="J4001" s="2" t="s">
        <v>160</v>
      </c>
      <c r="K4001" s="1">
        <v>96.598639455782006</v>
      </c>
      <c r="L4001" s="1">
        <v>2.7210884353739999</v>
      </c>
      <c r="M4001" s="2" t="s">
        <v>160</v>
      </c>
      <c r="N4001" s="2" t="s">
        <v>160</v>
      </c>
      <c r="O4001" s="8">
        <v>100</v>
      </c>
    </row>
    <row r="4002" spans="4:15" ht="26" x14ac:dyDescent="0.2">
      <c r="D4002" s="59"/>
      <c r="E4002" s="5" t="s">
        <v>61</v>
      </c>
      <c r="F4002" s="51" t="s">
        <v>623</v>
      </c>
      <c r="G4002" s="4">
        <v>85</v>
      </c>
      <c r="H4002" s="17" t="s">
        <v>160</v>
      </c>
      <c r="I4002" s="1">
        <v>8.2352941176469994</v>
      </c>
      <c r="J4002" s="1">
        <v>1.1764705882349999</v>
      </c>
      <c r="K4002" s="1">
        <v>50.588235294118</v>
      </c>
      <c r="L4002" s="1">
        <v>38.823529411765001</v>
      </c>
      <c r="M4002" s="2" t="s">
        <v>160</v>
      </c>
      <c r="N4002" s="1">
        <v>1.1764705882349999</v>
      </c>
      <c r="O4002" s="8">
        <v>98.823529411764994</v>
      </c>
    </row>
    <row r="4003" spans="4:15" x14ac:dyDescent="0.2">
      <c r="D4003" s="59"/>
      <c r="E4003" s="5" t="s">
        <v>62</v>
      </c>
      <c r="F4003" s="51" t="s">
        <v>623</v>
      </c>
      <c r="G4003" s="4">
        <v>722</v>
      </c>
      <c r="H4003" s="10">
        <v>1.662049861496</v>
      </c>
      <c r="I4003" s="1">
        <v>7.0637119113570002</v>
      </c>
      <c r="J4003" s="1">
        <v>3.8781163434899999</v>
      </c>
      <c r="K4003" s="1">
        <v>68.14404432133</v>
      </c>
      <c r="L4003" s="1">
        <v>16.759002770083001</v>
      </c>
      <c r="M4003" s="1">
        <v>2.2160664819939999</v>
      </c>
      <c r="N4003" s="1">
        <v>0.27700831024900002</v>
      </c>
      <c r="O4003" s="8">
        <v>97.506925207755998</v>
      </c>
    </row>
    <row r="4004" spans="4:15" x14ac:dyDescent="0.2">
      <c r="D4004" s="59"/>
      <c r="E4004" s="5" t="s">
        <v>23</v>
      </c>
      <c r="F4004" s="51" t="s">
        <v>624</v>
      </c>
      <c r="G4004" s="4">
        <v>2</v>
      </c>
      <c r="H4004" s="10">
        <v>50</v>
      </c>
      <c r="I4004" s="2" t="s">
        <v>160</v>
      </c>
      <c r="J4004" s="2" t="s">
        <v>160</v>
      </c>
      <c r="K4004" s="1">
        <v>50</v>
      </c>
      <c r="L4004" s="2" t="s">
        <v>160</v>
      </c>
      <c r="M4004" s="2" t="s">
        <v>160</v>
      </c>
      <c r="N4004" s="2" t="s">
        <v>160</v>
      </c>
      <c r="O4004" s="8">
        <v>100</v>
      </c>
    </row>
    <row r="4005" spans="4:15" ht="26" x14ac:dyDescent="0.2">
      <c r="D4005" s="59"/>
      <c r="E4005" s="5" t="s">
        <v>63</v>
      </c>
      <c r="F4005" s="51" t="s">
        <v>623</v>
      </c>
      <c r="G4005" s="4">
        <v>319</v>
      </c>
      <c r="H4005" s="10">
        <v>2.5078369905960001</v>
      </c>
      <c r="I4005" s="1">
        <v>16.300940438870999</v>
      </c>
      <c r="J4005" s="1">
        <v>4.7021943573670004</v>
      </c>
      <c r="K4005" s="1">
        <v>63.949843260187997</v>
      </c>
      <c r="L4005" s="1">
        <v>12.225705329154</v>
      </c>
      <c r="M4005" s="2" t="s">
        <v>160</v>
      </c>
      <c r="N4005" s="1">
        <v>0.31347962382400002</v>
      </c>
      <c r="O4005" s="8">
        <v>99.686520376176006</v>
      </c>
    </row>
    <row r="4006" spans="4:15" ht="26" x14ac:dyDescent="0.2">
      <c r="D4006" s="58" t="s">
        <v>64</v>
      </c>
      <c r="E4006" s="7" t="s">
        <v>57</v>
      </c>
      <c r="F4006" s="50" t="s">
        <v>624</v>
      </c>
      <c r="G4006" s="6">
        <v>21</v>
      </c>
      <c r="H4006" s="14">
        <v>100</v>
      </c>
      <c r="I4006" s="9" t="s">
        <v>160</v>
      </c>
      <c r="J4006" s="9" t="s">
        <v>160</v>
      </c>
      <c r="K4006" s="9" t="s">
        <v>160</v>
      </c>
      <c r="L4006" s="9" t="s">
        <v>160</v>
      </c>
      <c r="M4006" s="9" t="s">
        <v>160</v>
      </c>
      <c r="N4006" s="9" t="s">
        <v>160</v>
      </c>
      <c r="O4006" s="13">
        <v>100</v>
      </c>
    </row>
    <row r="4007" spans="4:15" ht="26" x14ac:dyDescent="0.2">
      <c r="D4007" s="59"/>
      <c r="E4007" s="5" t="s">
        <v>58</v>
      </c>
      <c r="F4007" s="51" t="s">
        <v>623</v>
      </c>
      <c r="G4007" s="4">
        <v>103</v>
      </c>
      <c r="H4007" s="17" t="s">
        <v>160</v>
      </c>
      <c r="I4007" s="1">
        <v>100</v>
      </c>
      <c r="J4007" s="2" t="s">
        <v>160</v>
      </c>
      <c r="K4007" s="2" t="s">
        <v>160</v>
      </c>
      <c r="L4007" s="2" t="s">
        <v>160</v>
      </c>
      <c r="M4007" s="2" t="s">
        <v>160</v>
      </c>
      <c r="N4007" s="2" t="s">
        <v>160</v>
      </c>
      <c r="O4007" s="8">
        <v>100</v>
      </c>
    </row>
    <row r="4008" spans="4:15" x14ac:dyDescent="0.2">
      <c r="D4008" s="59"/>
      <c r="E4008" s="5" t="s">
        <v>59</v>
      </c>
      <c r="F4008" s="51" t="s">
        <v>624</v>
      </c>
      <c r="G4008" s="4">
        <v>43</v>
      </c>
      <c r="H4008" s="17" t="s">
        <v>160</v>
      </c>
      <c r="I4008" s="2" t="s">
        <v>160</v>
      </c>
      <c r="J4008" s="1">
        <v>100</v>
      </c>
      <c r="K4008" s="2" t="s">
        <v>160</v>
      </c>
      <c r="L4008" s="2" t="s">
        <v>160</v>
      </c>
      <c r="M4008" s="2" t="s">
        <v>160</v>
      </c>
      <c r="N4008" s="2" t="s">
        <v>160</v>
      </c>
      <c r="O4008" s="8">
        <v>100</v>
      </c>
    </row>
    <row r="4009" spans="4:15" x14ac:dyDescent="0.2">
      <c r="D4009" s="59"/>
      <c r="E4009" s="5" t="s">
        <v>60</v>
      </c>
      <c r="F4009" s="51" t="s">
        <v>623</v>
      </c>
      <c r="G4009" s="4">
        <v>697</v>
      </c>
      <c r="H4009" s="17" t="s">
        <v>160</v>
      </c>
      <c r="I4009" s="2" t="s">
        <v>160</v>
      </c>
      <c r="J4009" s="2" t="s">
        <v>160</v>
      </c>
      <c r="K4009" s="1">
        <v>100</v>
      </c>
      <c r="L4009" s="2" t="s">
        <v>160</v>
      </c>
      <c r="M4009" s="2" t="s">
        <v>160</v>
      </c>
      <c r="N4009" s="2" t="s">
        <v>160</v>
      </c>
      <c r="O4009" s="8">
        <v>100</v>
      </c>
    </row>
    <row r="4010" spans="4:15" ht="26" x14ac:dyDescent="0.2">
      <c r="D4010" s="59"/>
      <c r="E4010" s="5" t="s">
        <v>61</v>
      </c>
      <c r="F4010" s="51" t="s">
        <v>623</v>
      </c>
      <c r="G4010" s="4">
        <v>160</v>
      </c>
      <c r="H4010" s="17" t="s">
        <v>160</v>
      </c>
      <c r="I4010" s="2" t="s">
        <v>160</v>
      </c>
      <c r="J4010" s="2" t="s">
        <v>160</v>
      </c>
      <c r="K4010" s="2" t="s">
        <v>160</v>
      </c>
      <c r="L4010" s="1">
        <v>100</v>
      </c>
      <c r="M4010" s="2" t="s">
        <v>160</v>
      </c>
      <c r="N4010" s="2" t="s">
        <v>160</v>
      </c>
      <c r="O4010" s="8">
        <v>100</v>
      </c>
    </row>
    <row r="4011" spans="4:15" ht="26" x14ac:dyDescent="0.2">
      <c r="D4011" s="59"/>
      <c r="E4011" s="5" t="s">
        <v>65</v>
      </c>
      <c r="F4011" s="51" t="s">
        <v>624</v>
      </c>
      <c r="G4011" s="4">
        <v>16</v>
      </c>
      <c r="H4011" s="17" t="s">
        <v>160</v>
      </c>
      <c r="I4011" s="2" t="s">
        <v>160</v>
      </c>
      <c r="J4011" s="2" t="s">
        <v>160</v>
      </c>
      <c r="K4011" s="2" t="s">
        <v>160</v>
      </c>
      <c r="L4011" s="2" t="s">
        <v>160</v>
      </c>
      <c r="M4011" s="1">
        <v>100</v>
      </c>
      <c r="N4011" s="2" t="s">
        <v>160</v>
      </c>
      <c r="O4011" s="15" t="s">
        <v>160</v>
      </c>
    </row>
    <row r="4012" spans="4:15" x14ac:dyDescent="0.2">
      <c r="D4012" s="59"/>
      <c r="E4012" s="5" t="s">
        <v>23</v>
      </c>
      <c r="F4012" s="51" t="s">
        <v>624</v>
      </c>
      <c r="G4012" s="4">
        <v>3</v>
      </c>
      <c r="H4012" s="17" t="s">
        <v>160</v>
      </c>
      <c r="I4012" s="2" t="s">
        <v>160</v>
      </c>
      <c r="J4012" s="2" t="s">
        <v>160</v>
      </c>
      <c r="K4012" s="2" t="s">
        <v>160</v>
      </c>
      <c r="L4012" s="2" t="s">
        <v>160</v>
      </c>
      <c r="M4012" s="2" t="s">
        <v>160</v>
      </c>
      <c r="N4012" s="1">
        <v>100</v>
      </c>
      <c r="O4012" s="15" t="s">
        <v>160</v>
      </c>
    </row>
    <row r="4013" spans="4:15" ht="26" x14ac:dyDescent="0.2">
      <c r="D4013" s="59"/>
      <c r="E4013" s="5" t="s">
        <v>66</v>
      </c>
      <c r="F4013" s="51" t="s">
        <v>623</v>
      </c>
      <c r="G4013" s="4">
        <v>1024</v>
      </c>
      <c r="H4013" s="10">
        <v>2.05078125</v>
      </c>
      <c r="I4013" s="1">
        <v>10.05859375</v>
      </c>
      <c r="J4013" s="1">
        <v>4.19921875</v>
      </c>
      <c r="K4013" s="1">
        <v>68.06640625</v>
      </c>
      <c r="L4013" s="1">
        <v>15.625</v>
      </c>
      <c r="M4013" s="2" t="s">
        <v>160</v>
      </c>
      <c r="N4013" s="2" t="s">
        <v>160</v>
      </c>
      <c r="O4013" s="8">
        <v>100</v>
      </c>
    </row>
    <row r="4014" spans="4:15" x14ac:dyDescent="0.2">
      <c r="D4014" s="58" t="s">
        <v>67</v>
      </c>
      <c r="E4014" s="7" t="s">
        <v>68</v>
      </c>
      <c r="F4014" s="50" t="s">
        <v>623</v>
      </c>
      <c r="G4014" s="6">
        <v>483</v>
      </c>
      <c r="H4014" s="14">
        <v>2.0703933747410002</v>
      </c>
      <c r="I4014" s="3">
        <v>10.144927536232</v>
      </c>
      <c r="J4014" s="3">
        <v>4.1407867494820003</v>
      </c>
      <c r="K4014" s="3">
        <v>67.494824016563001</v>
      </c>
      <c r="L4014" s="3">
        <v>14.699792960663</v>
      </c>
      <c r="M4014" s="3">
        <v>1.242236024845</v>
      </c>
      <c r="N4014" s="3">
        <v>0.207039337474</v>
      </c>
      <c r="O4014" s="13">
        <v>98.550724637681</v>
      </c>
    </row>
    <row r="4015" spans="4:15" x14ac:dyDescent="0.2">
      <c r="D4015" s="59"/>
      <c r="E4015" s="5" t="s">
        <v>69</v>
      </c>
      <c r="F4015" s="51" t="s">
        <v>623</v>
      </c>
      <c r="G4015" s="4">
        <v>168</v>
      </c>
      <c r="H4015" s="10">
        <v>2.9761904761900002</v>
      </c>
      <c r="I4015" s="1">
        <v>7.7380952380950001</v>
      </c>
      <c r="J4015" s="1">
        <v>8.333333333333</v>
      </c>
      <c r="K4015" s="1">
        <v>70.238095238094999</v>
      </c>
      <c r="L4015" s="1">
        <v>10.714285714286</v>
      </c>
      <c r="M4015" s="2" t="s">
        <v>160</v>
      </c>
      <c r="N4015" s="2" t="s">
        <v>160</v>
      </c>
      <c r="O4015" s="8">
        <v>100</v>
      </c>
    </row>
    <row r="4016" spans="4:15" ht="26" x14ac:dyDescent="0.2">
      <c r="D4016" s="59"/>
      <c r="E4016" s="5" t="s">
        <v>70</v>
      </c>
      <c r="F4016" s="51" t="s">
        <v>623</v>
      </c>
      <c r="G4016" s="4">
        <v>470</v>
      </c>
      <c r="H4016" s="10">
        <v>1.2765957446809999</v>
      </c>
      <c r="I4016" s="1">
        <v>10.212765957447001</v>
      </c>
      <c r="J4016" s="1">
        <v>3.8297872340430001</v>
      </c>
      <c r="K4016" s="1">
        <v>69.574468085106005</v>
      </c>
      <c r="L4016" s="1">
        <v>13.829787234043</v>
      </c>
      <c r="M4016" s="1">
        <v>0.85106382978700001</v>
      </c>
      <c r="N4016" s="1">
        <v>0.425531914894</v>
      </c>
      <c r="O4016" s="8">
        <v>98.723404255318997</v>
      </c>
    </row>
    <row r="4017" spans="4:15" ht="26" x14ac:dyDescent="0.2">
      <c r="D4017" s="59"/>
      <c r="E4017" s="5" t="s">
        <v>71</v>
      </c>
      <c r="F4017" s="51" t="s">
        <v>623</v>
      </c>
      <c r="G4017" s="4">
        <v>67</v>
      </c>
      <c r="H4017" s="10">
        <v>1.492537313433</v>
      </c>
      <c r="I4017" s="1">
        <v>8.9552238805969999</v>
      </c>
      <c r="J4017" s="1">
        <v>1.492537313433</v>
      </c>
      <c r="K4017" s="1">
        <v>76.119402985074998</v>
      </c>
      <c r="L4017" s="1">
        <v>11.940298507463</v>
      </c>
      <c r="M4017" s="2" t="s">
        <v>160</v>
      </c>
      <c r="N4017" s="2" t="s">
        <v>160</v>
      </c>
      <c r="O4017" s="8">
        <v>100</v>
      </c>
    </row>
    <row r="4018" spans="4:15" x14ac:dyDescent="0.2">
      <c r="D4018" s="59"/>
      <c r="E4018" s="5" t="s">
        <v>72</v>
      </c>
      <c r="F4018" s="51" t="s">
        <v>623</v>
      </c>
      <c r="G4018" s="4">
        <v>314</v>
      </c>
      <c r="H4018" s="10">
        <v>0.95541401273899995</v>
      </c>
      <c r="I4018" s="1">
        <v>7.6433121019110004</v>
      </c>
      <c r="J4018" s="1">
        <v>4.7770700636939996</v>
      </c>
      <c r="K4018" s="1">
        <v>67.834394904459003</v>
      </c>
      <c r="L4018" s="1">
        <v>17.197452229299</v>
      </c>
      <c r="M4018" s="1">
        <v>1.592356687898</v>
      </c>
      <c r="N4018" s="2" t="s">
        <v>160</v>
      </c>
      <c r="O4018" s="8">
        <v>98.407643312101996</v>
      </c>
    </row>
    <row r="4019" spans="4:15" x14ac:dyDescent="0.2">
      <c r="D4019" s="59"/>
      <c r="E4019" s="5" t="s">
        <v>73</v>
      </c>
      <c r="F4019" s="51" t="s">
        <v>623</v>
      </c>
      <c r="G4019" s="4">
        <v>187</v>
      </c>
      <c r="H4019" s="10">
        <v>1.069518716578</v>
      </c>
      <c r="I4019" s="1">
        <v>10.695187165775</v>
      </c>
      <c r="J4019" s="1">
        <v>6.4171122994649998</v>
      </c>
      <c r="K4019" s="1">
        <v>67.914438502674003</v>
      </c>
      <c r="L4019" s="1">
        <v>12.83422459893</v>
      </c>
      <c r="M4019" s="1">
        <v>1.069518716578</v>
      </c>
      <c r="N4019" s="2" t="s">
        <v>160</v>
      </c>
      <c r="O4019" s="8">
        <v>98.930481283421997</v>
      </c>
    </row>
    <row r="4020" spans="4:15" ht="26" x14ac:dyDescent="0.2">
      <c r="D4020" s="59"/>
      <c r="E4020" s="5" t="s">
        <v>74</v>
      </c>
      <c r="F4020" s="51" t="s">
        <v>623</v>
      </c>
      <c r="G4020" s="4">
        <v>472</v>
      </c>
      <c r="H4020" s="10">
        <v>2.3305084745759999</v>
      </c>
      <c r="I4020" s="1">
        <v>9.957627118644</v>
      </c>
      <c r="J4020" s="1">
        <v>4.4491525423729996</v>
      </c>
      <c r="K4020" s="1">
        <v>65.254237288135997</v>
      </c>
      <c r="L4020" s="1">
        <v>15.466101694915</v>
      </c>
      <c r="M4020" s="1">
        <v>2.1186440677970002</v>
      </c>
      <c r="N4020" s="1">
        <v>0.42372881355899999</v>
      </c>
      <c r="O4020" s="8">
        <v>97.457627118643998</v>
      </c>
    </row>
    <row r="4021" spans="4:15" x14ac:dyDescent="0.2">
      <c r="D4021" s="59"/>
      <c r="E4021" s="5" t="s">
        <v>36</v>
      </c>
      <c r="F4021" s="51" t="s">
        <v>624</v>
      </c>
      <c r="G4021" s="4">
        <v>28</v>
      </c>
      <c r="H4021" s="17" t="s">
        <v>160</v>
      </c>
      <c r="I4021" s="1">
        <v>10.714285714286</v>
      </c>
      <c r="J4021" s="2" t="s">
        <v>160</v>
      </c>
      <c r="K4021" s="1">
        <v>57.142857142856997</v>
      </c>
      <c r="L4021" s="1">
        <v>28.571428571428999</v>
      </c>
      <c r="M4021" s="1">
        <v>3.5714285714290002</v>
      </c>
      <c r="N4021" s="2" t="s">
        <v>160</v>
      </c>
      <c r="O4021" s="8">
        <v>96.428571428571004</v>
      </c>
    </row>
    <row r="4022" spans="4:15" x14ac:dyDescent="0.2">
      <c r="D4022" s="59"/>
      <c r="E4022" s="5" t="s">
        <v>23</v>
      </c>
      <c r="F4022" s="51" t="s">
        <v>624</v>
      </c>
      <c r="G4022" s="4">
        <v>6</v>
      </c>
      <c r="H4022" s="10">
        <v>33.333333333333002</v>
      </c>
      <c r="I4022" s="2" t="s">
        <v>160</v>
      </c>
      <c r="J4022" s="2" t="s">
        <v>160</v>
      </c>
      <c r="K4022" s="1">
        <v>33.333333333333002</v>
      </c>
      <c r="L4022" s="1">
        <v>33.333333333333002</v>
      </c>
      <c r="M4022" s="2" t="s">
        <v>160</v>
      </c>
      <c r="N4022" s="2" t="s">
        <v>160</v>
      </c>
      <c r="O4022" s="8">
        <v>100</v>
      </c>
    </row>
    <row r="4023" spans="4:15" ht="26" x14ac:dyDescent="0.2">
      <c r="D4023" s="58" t="s">
        <v>75</v>
      </c>
      <c r="E4023" s="7" t="s">
        <v>76</v>
      </c>
      <c r="F4023" s="50" t="s">
        <v>624</v>
      </c>
      <c r="G4023" s="6">
        <v>32</v>
      </c>
      <c r="H4023" s="32" t="s">
        <v>160</v>
      </c>
      <c r="I4023" s="9" t="s">
        <v>160</v>
      </c>
      <c r="J4023" s="3">
        <v>3.125</v>
      </c>
      <c r="K4023" s="3">
        <v>75</v>
      </c>
      <c r="L4023" s="3">
        <v>18.75</v>
      </c>
      <c r="M4023" s="3">
        <v>3.125</v>
      </c>
      <c r="N4023" s="9" t="s">
        <v>160</v>
      </c>
      <c r="O4023" s="13">
        <v>96.875</v>
      </c>
    </row>
    <row r="4024" spans="4:15" x14ac:dyDescent="0.2">
      <c r="D4024" s="59"/>
      <c r="E4024" s="5" t="s">
        <v>77</v>
      </c>
      <c r="F4024" s="51" t="s">
        <v>623</v>
      </c>
      <c r="G4024" s="4">
        <v>60</v>
      </c>
      <c r="H4024" s="10">
        <v>3.333333333333</v>
      </c>
      <c r="I4024" s="1">
        <v>13.333333333333</v>
      </c>
      <c r="J4024" s="1">
        <v>6.666666666667</v>
      </c>
      <c r="K4024" s="1">
        <v>70</v>
      </c>
      <c r="L4024" s="1">
        <v>5</v>
      </c>
      <c r="M4024" s="2" t="s">
        <v>160</v>
      </c>
      <c r="N4024" s="1">
        <v>1.666666666667</v>
      </c>
      <c r="O4024" s="8">
        <v>98.333333333333002</v>
      </c>
    </row>
    <row r="4025" spans="4:15" x14ac:dyDescent="0.2">
      <c r="D4025" s="59"/>
      <c r="E4025" s="5" t="s">
        <v>78</v>
      </c>
      <c r="F4025" s="51" t="s">
        <v>623</v>
      </c>
      <c r="G4025" s="4">
        <v>82</v>
      </c>
      <c r="H4025" s="10">
        <v>1.219512195122</v>
      </c>
      <c r="I4025" s="1">
        <v>4.8780487804880002</v>
      </c>
      <c r="J4025" s="1">
        <v>4.8780487804880002</v>
      </c>
      <c r="K4025" s="1">
        <v>75.609756097561004</v>
      </c>
      <c r="L4025" s="1">
        <v>12.195121951220001</v>
      </c>
      <c r="M4025" s="1">
        <v>1.219512195122</v>
      </c>
      <c r="N4025" s="2" t="s">
        <v>160</v>
      </c>
      <c r="O4025" s="8">
        <v>98.780487804878007</v>
      </c>
    </row>
    <row r="4026" spans="4:15" ht="26" x14ac:dyDescent="0.2">
      <c r="D4026" s="59"/>
      <c r="E4026" s="5" t="s">
        <v>79</v>
      </c>
      <c r="F4026" s="51" t="s">
        <v>624</v>
      </c>
      <c r="G4026" s="4">
        <v>11</v>
      </c>
      <c r="H4026" s="17" t="s">
        <v>160</v>
      </c>
      <c r="I4026" s="1">
        <v>9.0909090909089993</v>
      </c>
      <c r="J4026" s="2" t="s">
        <v>160</v>
      </c>
      <c r="K4026" s="1">
        <v>54.545454545455001</v>
      </c>
      <c r="L4026" s="1">
        <v>27.272727272727</v>
      </c>
      <c r="M4026" s="1">
        <v>9.0909090909089993</v>
      </c>
      <c r="N4026" s="2" t="s">
        <v>160</v>
      </c>
      <c r="O4026" s="8">
        <v>90.909090909091006</v>
      </c>
    </row>
    <row r="4027" spans="4:15" ht="26" x14ac:dyDescent="0.2">
      <c r="D4027" s="59"/>
      <c r="E4027" s="5" t="s">
        <v>80</v>
      </c>
      <c r="F4027" s="51" t="s">
        <v>624</v>
      </c>
      <c r="G4027" s="4">
        <v>35</v>
      </c>
      <c r="H4027" s="17" t="s">
        <v>160</v>
      </c>
      <c r="I4027" s="1">
        <v>8.5714285714289993</v>
      </c>
      <c r="J4027" s="1">
        <v>5.7142857142860004</v>
      </c>
      <c r="K4027" s="1">
        <v>68.571428571428996</v>
      </c>
      <c r="L4027" s="1">
        <v>17.142857142857</v>
      </c>
      <c r="M4027" s="2" t="s">
        <v>160</v>
      </c>
      <c r="N4027" s="2" t="s">
        <v>160</v>
      </c>
      <c r="O4027" s="8">
        <v>100</v>
      </c>
    </row>
    <row r="4028" spans="4:15" ht="26" x14ac:dyDescent="0.2">
      <c r="D4028" s="59"/>
      <c r="E4028" s="5" t="s">
        <v>81</v>
      </c>
      <c r="F4028" s="51" t="s">
        <v>624</v>
      </c>
      <c r="G4028" s="4">
        <v>48</v>
      </c>
      <c r="H4028" s="17" t="s">
        <v>160</v>
      </c>
      <c r="I4028" s="1">
        <v>14.583333333333</v>
      </c>
      <c r="J4028" s="1">
        <v>4.166666666667</v>
      </c>
      <c r="K4028" s="1">
        <v>68.75</v>
      </c>
      <c r="L4028" s="1">
        <v>12.5</v>
      </c>
      <c r="M4028" s="2" t="s">
        <v>160</v>
      </c>
      <c r="N4028" s="2" t="s">
        <v>160</v>
      </c>
      <c r="O4028" s="8">
        <v>100</v>
      </c>
    </row>
    <row r="4029" spans="4:15" ht="26" x14ac:dyDescent="0.2">
      <c r="D4029" s="59"/>
      <c r="E4029" s="5" t="s">
        <v>82</v>
      </c>
      <c r="F4029" s="51" t="s">
        <v>624</v>
      </c>
      <c r="G4029" s="4">
        <v>39</v>
      </c>
      <c r="H4029" s="10">
        <v>2.564102564103</v>
      </c>
      <c r="I4029" s="1">
        <v>7.6923076923079998</v>
      </c>
      <c r="J4029" s="2" t="s">
        <v>160</v>
      </c>
      <c r="K4029" s="1">
        <v>69.230769230768999</v>
      </c>
      <c r="L4029" s="1">
        <v>17.948717948717999</v>
      </c>
      <c r="M4029" s="1">
        <v>2.564102564103</v>
      </c>
      <c r="N4029" s="2" t="s">
        <v>160</v>
      </c>
      <c r="O4029" s="8">
        <v>97.435897435897004</v>
      </c>
    </row>
    <row r="4030" spans="4:15" ht="26" x14ac:dyDescent="0.2">
      <c r="D4030" s="59"/>
      <c r="E4030" s="5" t="s">
        <v>83</v>
      </c>
      <c r="F4030" s="51" t="s">
        <v>624</v>
      </c>
      <c r="G4030" s="4">
        <v>12</v>
      </c>
      <c r="H4030" s="17" t="s">
        <v>160</v>
      </c>
      <c r="I4030" s="1">
        <v>16.666666666666998</v>
      </c>
      <c r="J4030" s="1">
        <v>8.333333333333</v>
      </c>
      <c r="K4030" s="1">
        <v>58.333333333333002</v>
      </c>
      <c r="L4030" s="1">
        <v>8.333333333333</v>
      </c>
      <c r="M4030" s="1">
        <v>8.333333333333</v>
      </c>
      <c r="N4030" s="2" t="s">
        <v>160</v>
      </c>
      <c r="O4030" s="8">
        <v>91.666666666666998</v>
      </c>
    </row>
    <row r="4031" spans="4:15" x14ac:dyDescent="0.2">
      <c r="D4031" s="59"/>
      <c r="E4031" s="5" t="s">
        <v>84</v>
      </c>
      <c r="F4031" s="51" t="s">
        <v>624</v>
      </c>
      <c r="G4031" s="4">
        <v>15</v>
      </c>
      <c r="H4031" s="17" t="s">
        <v>160</v>
      </c>
      <c r="I4031" s="1">
        <v>20</v>
      </c>
      <c r="J4031" s="2" t="s">
        <v>160</v>
      </c>
      <c r="K4031" s="1">
        <v>66.666666666666998</v>
      </c>
      <c r="L4031" s="1">
        <v>13.333333333333</v>
      </c>
      <c r="M4031" s="2" t="s">
        <v>160</v>
      </c>
      <c r="N4031" s="2" t="s">
        <v>160</v>
      </c>
      <c r="O4031" s="8">
        <v>100</v>
      </c>
    </row>
    <row r="4032" spans="4:15" x14ac:dyDescent="0.2">
      <c r="D4032" s="59"/>
      <c r="E4032" s="5" t="s">
        <v>85</v>
      </c>
      <c r="F4032" s="51" t="s">
        <v>624</v>
      </c>
      <c r="G4032" s="4">
        <v>5</v>
      </c>
      <c r="H4032" s="17" t="s">
        <v>160</v>
      </c>
      <c r="I4032" s="2" t="s">
        <v>160</v>
      </c>
      <c r="J4032" s="1">
        <v>20</v>
      </c>
      <c r="K4032" s="1">
        <v>60</v>
      </c>
      <c r="L4032" s="2" t="s">
        <v>160</v>
      </c>
      <c r="M4032" s="1">
        <v>20</v>
      </c>
      <c r="N4032" s="2" t="s">
        <v>160</v>
      </c>
      <c r="O4032" s="8">
        <v>80</v>
      </c>
    </row>
    <row r="4033" spans="4:15" x14ac:dyDescent="0.2">
      <c r="D4033" s="59"/>
      <c r="E4033" s="5" t="s">
        <v>86</v>
      </c>
      <c r="F4033" s="51" t="s">
        <v>623</v>
      </c>
      <c r="G4033" s="4">
        <v>87</v>
      </c>
      <c r="H4033" s="10">
        <v>1.149425287356</v>
      </c>
      <c r="I4033" s="1">
        <v>10.344827586207</v>
      </c>
      <c r="J4033" s="1">
        <v>2.2988505747130001</v>
      </c>
      <c r="K4033" s="1">
        <v>64.367816091953998</v>
      </c>
      <c r="L4033" s="1">
        <v>19.540229885056998</v>
      </c>
      <c r="M4033" s="1">
        <v>2.2988505747130001</v>
      </c>
      <c r="N4033" s="2" t="s">
        <v>160</v>
      </c>
      <c r="O4033" s="8">
        <v>97.701149425286999</v>
      </c>
    </row>
    <row r="4034" spans="4:15" ht="26" x14ac:dyDescent="0.2">
      <c r="D4034" s="59"/>
      <c r="E4034" s="5" t="s">
        <v>87</v>
      </c>
      <c r="F4034" s="51" t="s">
        <v>623</v>
      </c>
      <c r="G4034" s="4">
        <v>118</v>
      </c>
      <c r="H4034" s="10">
        <v>0.84745762711899997</v>
      </c>
      <c r="I4034" s="1">
        <v>9.3220338983049995</v>
      </c>
      <c r="J4034" s="1">
        <v>5.9322033898309998</v>
      </c>
      <c r="K4034" s="1">
        <v>67.796610169491998</v>
      </c>
      <c r="L4034" s="1">
        <v>14.406779661017</v>
      </c>
      <c r="M4034" s="1">
        <v>1.6949152542370001</v>
      </c>
      <c r="N4034" s="2" t="s">
        <v>160</v>
      </c>
      <c r="O4034" s="8">
        <v>98.305084745762997</v>
      </c>
    </row>
    <row r="4035" spans="4:15" x14ac:dyDescent="0.2">
      <c r="D4035" s="59"/>
      <c r="E4035" s="5" t="s">
        <v>36</v>
      </c>
      <c r="F4035" s="51" t="s">
        <v>624</v>
      </c>
      <c r="G4035" s="4">
        <v>47</v>
      </c>
      <c r="H4035" s="10">
        <v>6.3829787234040003</v>
      </c>
      <c r="I4035" s="1">
        <v>6.3829787234040003</v>
      </c>
      <c r="J4035" s="1">
        <v>12.765957446809001</v>
      </c>
      <c r="K4035" s="1">
        <v>61.702127659574003</v>
      </c>
      <c r="L4035" s="1">
        <v>8.5106382978719992</v>
      </c>
      <c r="M4035" s="1">
        <v>2.1276595744679998</v>
      </c>
      <c r="N4035" s="1">
        <v>2.1276595744679998</v>
      </c>
      <c r="O4035" s="8">
        <v>95.744680851064004</v>
      </c>
    </row>
    <row r="4036" spans="4:15" ht="26" x14ac:dyDescent="0.2">
      <c r="D4036" s="59"/>
      <c r="E4036" s="5" t="s">
        <v>88</v>
      </c>
      <c r="F4036" s="51" t="s">
        <v>623</v>
      </c>
      <c r="G4036" s="4">
        <v>255</v>
      </c>
      <c r="H4036" s="10">
        <v>2.7450980392159998</v>
      </c>
      <c r="I4036" s="1">
        <v>10.980392156862999</v>
      </c>
      <c r="J4036" s="1">
        <v>3.1372549019610001</v>
      </c>
      <c r="K4036" s="1">
        <v>68.235294117647001</v>
      </c>
      <c r="L4036" s="1">
        <v>14.509803921569</v>
      </c>
      <c r="M4036" s="1">
        <v>0.392156862745</v>
      </c>
      <c r="N4036" s="2" t="s">
        <v>160</v>
      </c>
      <c r="O4036" s="8">
        <v>99.607843137255003</v>
      </c>
    </row>
    <row r="4037" spans="4:15" x14ac:dyDescent="0.2">
      <c r="D4037" s="59"/>
      <c r="E4037" s="5" t="s">
        <v>89</v>
      </c>
      <c r="F4037" s="51" t="s">
        <v>623</v>
      </c>
      <c r="G4037" s="4">
        <v>434</v>
      </c>
      <c r="H4037" s="10">
        <v>1.3824884792629999</v>
      </c>
      <c r="I4037" s="1">
        <v>9.6774193548389995</v>
      </c>
      <c r="J4037" s="1">
        <v>3.6866359446999999</v>
      </c>
      <c r="K4037" s="1">
        <v>67.050691244239999</v>
      </c>
      <c r="L4037" s="1">
        <v>15.437788018433</v>
      </c>
      <c r="M4037" s="1">
        <v>2.5345622119820002</v>
      </c>
      <c r="N4037" s="1">
        <v>0.23041474654399999</v>
      </c>
      <c r="O4037" s="8">
        <v>97.235023041475003</v>
      </c>
    </row>
    <row r="4038" spans="4:15" x14ac:dyDescent="0.2">
      <c r="D4038" s="59"/>
      <c r="E4038" s="5" t="s">
        <v>23</v>
      </c>
      <c r="F4038" s="51" t="s">
        <v>624</v>
      </c>
      <c r="G4038" s="4">
        <v>9</v>
      </c>
      <c r="H4038" s="10">
        <v>22.222222222222001</v>
      </c>
      <c r="I4038" s="2" t="s">
        <v>160</v>
      </c>
      <c r="J4038" s="2" t="s">
        <v>160</v>
      </c>
      <c r="K4038" s="1">
        <v>44.444444444444002</v>
      </c>
      <c r="L4038" s="1">
        <v>33.333333333333002</v>
      </c>
      <c r="M4038" s="2" t="s">
        <v>160</v>
      </c>
      <c r="N4038" s="2" t="s">
        <v>160</v>
      </c>
      <c r="O4038" s="8">
        <v>100</v>
      </c>
    </row>
    <row r="4039" spans="4:15" ht="26" x14ac:dyDescent="0.2">
      <c r="D4039" s="59"/>
      <c r="E4039" s="5" t="s">
        <v>90</v>
      </c>
      <c r="F4039" s="51" t="s">
        <v>623</v>
      </c>
      <c r="G4039" s="4">
        <v>345</v>
      </c>
      <c r="H4039" s="10">
        <v>1.7391304347829999</v>
      </c>
      <c r="I4039" s="1">
        <v>9.5652173913039995</v>
      </c>
      <c r="J4039" s="1">
        <v>5.5072463768119997</v>
      </c>
      <c r="K4039" s="1">
        <v>66.086956521738998</v>
      </c>
      <c r="L4039" s="1">
        <v>15.36231884058</v>
      </c>
      <c r="M4039" s="1">
        <v>1.1594202898549999</v>
      </c>
      <c r="N4039" s="1">
        <v>0.57971014492799999</v>
      </c>
      <c r="O4039" s="8">
        <v>98.260869565217007</v>
      </c>
    </row>
    <row r="4040" spans="4:15" ht="26" x14ac:dyDescent="0.2">
      <c r="D4040" s="58" t="s">
        <v>91</v>
      </c>
      <c r="E4040" s="7" t="s">
        <v>92</v>
      </c>
      <c r="F4040" s="50" t="s">
        <v>623</v>
      </c>
      <c r="G4040" s="6">
        <v>70</v>
      </c>
      <c r="H4040" s="32" t="s">
        <v>160</v>
      </c>
      <c r="I4040" s="3">
        <v>15.714285714286</v>
      </c>
      <c r="J4040" s="3">
        <v>4.2857142857139996</v>
      </c>
      <c r="K4040" s="3">
        <v>65.714285714286007</v>
      </c>
      <c r="L4040" s="3">
        <v>12.857142857143</v>
      </c>
      <c r="M4040" s="3">
        <v>1.4285714285710001</v>
      </c>
      <c r="N4040" s="9" t="s">
        <v>160</v>
      </c>
      <c r="O4040" s="13">
        <v>98.571428571428996</v>
      </c>
    </row>
    <row r="4041" spans="4:15" ht="39" x14ac:dyDescent="0.2">
      <c r="D4041" s="59"/>
      <c r="E4041" s="5" t="s">
        <v>93</v>
      </c>
      <c r="F4041" s="51" t="s">
        <v>623</v>
      </c>
      <c r="G4041" s="4">
        <v>430</v>
      </c>
      <c r="H4041" s="10">
        <v>0.46511627907000003</v>
      </c>
      <c r="I4041" s="1">
        <v>13.255813953488</v>
      </c>
      <c r="J4041" s="1">
        <v>6.511627906977</v>
      </c>
      <c r="K4041" s="1">
        <v>64.418604651162994</v>
      </c>
      <c r="L4041" s="1">
        <v>14.883720930233</v>
      </c>
      <c r="M4041" s="2" t="s">
        <v>160</v>
      </c>
      <c r="N4041" s="1">
        <v>0.46511627907000003</v>
      </c>
      <c r="O4041" s="8">
        <v>99.534883720929997</v>
      </c>
    </row>
    <row r="4042" spans="4:15" ht="39" x14ac:dyDescent="0.2">
      <c r="D4042" s="59"/>
      <c r="E4042" s="5" t="s">
        <v>94</v>
      </c>
      <c r="F4042" s="51" t="s">
        <v>623</v>
      </c>
      <c r="G4042" s="4">
        <v>824</v>
      </c>
      <c r="H4042" s="10">
        <v>1.456310679612</v>
      </c>
      <c r="I4042" s="1">
        <v>10.800970873786</v>
      </c>
      <c r="J4042" s="1">
        <v>4.3689320388350001</v>
      </c>
      <c r="K4042" s="1">
        <v>68.325242718447001</v>
      </c>
      <c r="L4042" s="1">
        <v>13.834951456311</v>
      </c>
      <c r="M4042" s="1">
        <v>0.84951456310700002</v>
      </c>
      <c r="N4042" s="1">
        <v>0.364077669903</v>
      </c>
      <c r="O4042" s="8">
        <v>98.786407766989996</v>
      </c>
    </row>
    <row r="4043" spans="4:15" ht="39" x14ac:dyDescent="0.2">
      <c r="D4043" s="59"/>
      <c r="E4043" s="5" t="s">
        <v>95</v>
      </c>
      <c r="F4043" s="51" t="s">
        <v>623</v>
      </c>
      <c r="G4043" s="4">
        <v>593</v>
      </c>
      <c r="H4043" s="10">
        <v>0.84317032040499995</v>
      </c>
      <c r="I4043" s="1">
        <v>11.635750421585</v>
      </c>
      <c r="J4043" s="1">
        <v>5.5649241146710002</v>
      </c>
      <c r="K4043" s="1">
        <v>67.453625632378007</v>
      </c>
      <c r="L4043" s="1">
        <v>13.490725126476001</v>
      </c>
      <c r="M4043" s="1">
        <v>0.67453625632400005</v>
      </c>
      <c r="N4043" s="1">
        <v>0.33726812816200002</v>
      </c>
      <c r="O4043" s="8">
        <v>98.988195615514002</v>
      </c>
    </row>
    <row r="4044" spans="4:15" ht="39" x14ac:dyDescent="0.2">
      <c r="D4044" s="59"/>
      <c r="E4044" s="5" t="s">
        <v>96</v>
      </c>
      <c r="F4044" s="51" t="s">
        <v>623</v>
      </c>
      <c r="G4044" s="4">
        <v>261</v>
      </c>
      <c r="H4044" s="10">
        <v>1.149425287356</v>
      </c>
      <c r="I4044" s="1">
        <v>11.111111111111001</v>
      </c>
      <c r="J4044" s="1">
        <v>4.5977011494250002</v>
      </c>
      <c r="K4044" s="1">
        <v>68.965517241379004</v>
      </c>
      <c r="L4044" s="1">
        <v>13.026819923372001</v>
      </c>
      <c r="M4044" s="1">
        <v>0.38314176245199999</v>
      </c>
      <c r="N4044" s="1">
        <v>0.76628352490399998</v>
      </c>
      <c r="O4044" s="8">
        <v>98.850574712644004</v>
      </c>
    </row>
    <row r="4045" spans="4:15" ht="39" x14ac:dyDescent="0.2">
      <c r="D4045" s="59"/>
      <c r="E4045" s="5" t="s">
        <v>97</v>
      </c>
      <c r="F4045" s="51" t="s">
        <v>623</v>
      </c>
      <c r="G4045" s="4">
        <v>63</v>
      </c>
      <c r="H4045" s="17" t="s">
        <v>160</v>
      </c>
      <c r="I4045" s="1">
        <v>17.460317460317</v>
      </c>
      <c r="J4045" s="1">
        <v>6.3492063492059998</v>
      </c>
      <c r="K4045" s="1">
        <v>63.492063492062996</v>
      </c>
      <c r="L4045" s="1">
        <v>11.111111111111001</v>
      </c>
      <c r="M4045" s="2" t="s">
        <v>160</v>
      </c>
      <c r="N4045" s="1">
        <v>1.587301587302</v>
      </c>
      <c r="O4045" s="8">
        <v>98.412698412698006</v>
      </c>
    </row>
    <row r="4046" spans="4:15" ht="39" x14ac:dyDescent="0.2">
      <c r="D4046" s="59"/>
      <c r="E4046" s="5" t="s">
        <v>98</v>
      </c>
      <c r="F4046" s="51" t="s">
        <v>623</v>
      </c>
      <c r="G4046" s="4">
        <v>345</v>
      </c>
      <c r="H4046" s="10">
        <v>0.57971014492799999</v>
      </c>
      <c r="I4046" s="1">
        <v>15.36231884058</v>
      </c>
      <c r="J4046" s="1">
        <v>4.9275362318839999</v>
      </c>
      <c r="K4046" s="1">
        <v>68.405797101448997</v>
      </c>
      <c r="L4046" s="1">
        <v>10.434782608696</v>
      </c>
      <c r="M4046" s="1">
        <v>0.289855072464</v>
      </c>
      <c r="N4046" s="2" t="s">
        <v>160</v>
      </c>
      <c r="O4046" s="8">
        <v>99.710144927536007</v>
      </c>
    </row>
    <row r="4047" spans="4:15" ht="39" x14ac:dyDescent="0.2">
      <c r="D4047" s="59"/>
      <c r="E4047" s="5" t="s">
        <v>99</v>
      </c>
      <c r="F4047" s="51" t="s">
        <v>623</v>
      </c>
      <c r="G4047" s="4">
        <v>202</v>
      </c>
      <c r="H4047" s="10">
        <v>0.49504950495</v>
      </c>
      <c r="I4047" s="1">
        <v>15.346534653465</v>
      </c>
      <c r="J4047" s="1">
        <v>6.4356435643559999</v>
      </c>
      <c r="K4047" s="1">
        <v>69.306930693069006</v>
      </c>
      <c r="L4047" s="1">
        <v>8.4158415841580005</v>
      </c>
      <c r="M4047" s="2" t="s">
        <v>160</v>
      </c>
      <c r="N4047" s="2" t="s">
        <v>160</v>
      </c>
      <c r="O4047" s="8">
        <v>100</v>
      </c>
    </row>
    <row r="4048" spans="4:15" x14ac:dyDescent="0.2">
      <c r="D4048" s="59"/>
      <c r="E4048" s="5" t="s">
        <v>100</v>
      </c>
      <c r="F4048" s="51" t="s">
        <v>623</v>
      </c>
      <c r="G4048" s="4">
        <v>143</v>
      </c>
      <c r="H4048" s="10">
        <v>5.594405594406</v>
      </c>
      <c r="I4048" s="1">
        <v>6.2937062937060002</v>
      </c>
      <c r="J4048" s="1">
        <v>3.4965034965030002</v>
      </c>
      <c r="K4048" s="1">
        <v>60.839160839161003</v>
      </c>
      <c r="L4048" s="1">
        <v>18.881118881119001</v>
      </c>
      <c r="M4048" s="1">
        <v>4.8951048951049998</v>
      </c>
      <c r="N4048" s="2" t="s">
        <v>160</v>
      </c>
      <c r="O4048" s="8">
        <v>95.104895104894993</v>
      </c>
    </row>
    <row r="4049" spans="4:15" x14ac:dyDescent="0.2">
      <c r="D4049" s="59"/>
      <c r="E4049" s="5" t="s">
        <v>23</v>
      </c>
      <c r="F4049" s="51" t="s">
        <v>624</v>
      </c>
      <c r="G4049" s="4">
        <v>5</v>
      </c>
      <c r="H4049" s="10">
        <v>20</v>
      </c>
      <c r="I4049" s="1">
        <v>20</v>
      </c>
      <c r="J4049" s="2" t="s">
        <v>160</v>
      </c>
      <c r="K4049" s="1">
        <v>20</v>
      </c>
      <c r="L4049" s="1">
        <v>40</v>
      </c>
      <c r="M4049" s="2" t="s">
        <v>160</v>
      </c>
      <c r="N4049" s="2" t="s">
        <v>160</v>
      </c>
      <c r="O4049" s="8">
        <v>100</v>
      </c>
    </row>
    <row r="4050" spans="4:15" ht="26" x14ac:dyDescent="0.2">
      <c r="D4050" s="59"/>
      <c r="E4050" s="5" t="s">
        <v>101</v>
      </c>
      <c r="F4050" s="51" t="s">
        <v>623</v>
      </c>
      <c r="G4050" s="4">
        <v>883</v>
      </c>
      <c r="H4050" s="10">
        <v>1.359003397508</v>
      </c>
      <c r="I4050" s="1">
        <v>10.532276330690999</v>
      </c>
      <c r="J4050" s="1">
        <v>4.3035107587769996</v>
      </c>
      <c r="K4050" s="1">
        <v>67.950169875425004</v>
      </c>
      <c r="L4050" s="1">
        <v>14.496036240091</v>
      </c>
      <c r="M4050" s="1">
        <v>1.019252548131</v>
      </c>
      <c r="N4050" s="1">
        <v>0.33975084937700001</v>
      </c>
      <c r="O4050" s="8">
        <v>98.640996602491995</v>
      </c>
    </row>
    <row r="4051" spans="4:15" ht="26" x14ac:dyDescent="0.2">
      <c r="D4051" s="59"/>
      <c r="E4051" s="5" t="s">
        <v>102</v>
      </c>
      <c r="F4051" s="51" t="s">
        <v>623</v>
      </c>
      <c r="G4051" s="4">
        <v>453</v>
      </c>
      <c r="H4051" s="10">
        <v>0.883002207506</v>
      </c>
      <c r="I4051" s="1">
        <v>13.245033112583</v>
      </c>
      <c r="J4051" s="1">
        <v>4.6357615894039998</v>
      </c>
      <c r="K4051" s="1">
        <v>67.770419426049003</v>
      </c>
      <c r="L4051" s="1">
        <v>12.80353200883</v>
      </c>
      <c r="M4051" s="1">
        <v>0.22075055187600001</v>
      </c>
      <c r="N4051" s="1">
        <v>0.441501103753</v>
      </c>
      <c r="O4051" s="8">
        <v>99.337748344370993</v>
      </c>
    </row>
    <row r="4052" spans="4:15" x14ac:dyDescent="0.2">
      <c r="D4052" s="58" t="s">
        <v>103</v>
      </c>
      <c r="E4052" s="7" t="s">
        <v>104</v>
      </c>
      <c r="F4052" s="50" t="s">
        <v>623</v>
      </c>
      <c r="G4052" s="6">
        <v>265</v>
      </c>
      <c r="H4052" s="14">
        <v>1.5094339622640001</v>
      </c>
      <c r="I4052" s="3">
        <v>11.320754716981</v>
      </c>
      <c r="J4052" s="3">
        <v>7.1698113207549996</v>
      </c>
      <c r="K4052" s="3">
        <v>65.283018867924994</v>
      </c>
      <c r="L4052" s="3">
        <v>13.584905660377</v>
      </c>
      <c r="M4052" s="3">
        <v>1.1320754716979999</v>
      </c>
      <c r="N4052" s="9" t="s">
        <v>160</v>
      </c>
      <c r="O4052" s="13">
        <v>98.867924528301998</v>
      </c>
    </row>
    <row r="4053" spans="4:15" x14ac:dyDescent="0.2">
      <c r="D4053" s="59"/>
      <c r="E4053" s="5" t="s">
        <v>105</v>
      </c>
      <c r="F4053" s="51" t="s">
        <v>623</v>
      </c>
      <c r="G4053" s="4">
        <v>314</v>
      </c>
      <c r="H4053" s="10">
        <v>1.592356687898</v>
      </c>
      <c r="I4053" s="1">
        <v>10.828025477707</v>
      </c>
      <c r="J4053" s="1">
        <v>3.5031847133760001</v>
      </c>
      <c r="K4053" s="1">
        <v>67.515923566878996</v>
      </c>
      <c r="L4053" s="1">
        <v>16.242038216560999</v>
      </c>
      <c r="M4053" s="2" t="s">
        <v>160</v>
      </c>
      <c r="N4053" s="1">
        <v>0.31847133758000001</v>
      </c>
      <c r="O4053" s="8">
        <v>99.681528662420007</v>
      </c>
    </row>
    <row r="4054" spans="4:15" x14ac:dyDescent="0.2">
      <c r="D4054" s="59"/>
      <c r="E4054" s="5" t="s">
        <v>106</v>
      </c>
      <c r="F4054" s="51" t="s">
        <v>623</v>
      </c>
      <c r="G4054" s="4">
        <v>333</v>
      </c>
      <c r="H4054" s="10">
        <v>2.7027027027030002</v>
      </c>
      <c r="I4054" s="1">
        <v>8.4084084084080004</v>
      </c>
      <c r="J4054" s="1">
        <v>2.7027027027030002</v>
      </c>
      <c r="K4054" s="1">
        <v>69.069069069069002</v>
      </c>
      <c r="L4054" s="1">
        <v>14.714714714715001</v>
      </c>
      <c r="M4054" s="1">
        <v>2.4024024024020001</v>
      </c>
      <c r="N4054" s="2" t="s">
        <v>160</v>
      </c>
      <c r="O4054" s="8">
        <v>97.597597597597996</v>
      </c>
    </row>
    <row r="4055" spans="4:15" x14ac:dyDescent="0.2">
      <c r="D4055" s="59"/>
      <c r="E4055" s="5" t="s">
        <v>107</v>
      </c>
      <c r="F4055" s="51" t="s">
        <v>623</v>
      </c>
      <c r="G4055" s="4">
        <v>108</v>
      </c>
      <c r="H4055" s="10">
        <v>2.7777777777780002</v>
      </c>
      <c r="I4055" s="1">
        <v>7.4074074074069998</v>
      </c>
      <c r="J4055" s="1">
        <v>3.7037037037039999</v>
      </c>
      <c r="K4055" s="1">
        <v>63.888888888888999</v>
      </c>
      <c r="L4055" s="1">
        <v>17.592592592593</v>
      </c>
      <c r="M4055" s="1">
        <v>4.6296296296300001</v>
      </c>
      <c r="N4055" s="2" t="s">
        <v>160</v>
      </c>
      <c r="O4055" s="8">
        <v>95.370370370369997</v>
      </c>
    </row>
    <row r="4056" spans="4:15" x14ac:dyDescent="0.2">
      <c r="D4056" s="59"/>
      <c r="E4056" s="5" t="s">
        <v>108</v>
      </c>
      <c r="F4056" s="51" t="s">
        <v>624</v>
      </c>
      <c r="G4056" s="4">
        <v>21</v>
      </c>
      <c r="H4056" s="17" t="s">
        <v>160</v>
      </c>
      <c r="I4056" s="1">
        <v>9.5238095238099998</v>
      </c>
      <c r="J4056" s="2" t="s">
        <v>160</v>
      </c>
      <c r="K4056" s="1">
        <v>61.904761904761997</v>
      </c>
      <c r="L4056" s="1">
        <v>23.809523809523998</v>
      </c>
      <c r="M4056" s="2" t="s">
        <v>160</v>
      </c>
      <c r="N4056" s="1">
        <v>4.7619047619049999</v>
      </c>
      <c r="O4056" s="8">
        <v>95.238095238094999</v>
      </c>
    </row>
    <row r="4057" spans="4:15" x14ac:dyDescent="0.2">
      <c r="D4057" s="59"/>
      <c r="E4057" s="5" t="s">
        <v>23</v>
      </c>
      <c r="F4057" s="51" t="s">
        <v>624</v>
      </c>
      <c r="G4057" s="4">
        <v>2</v>
      </c>
      <c r="H4057" s="17" t="s">
        <v>160</v>
      </c>
      <c r="I4057" s="1">
        <v>50</v>
      </c>
      <c r="J4057" s="2" t="s">
        <v>160</v>
      </c>
      <c r="K4057" s="2" t="s">
        <v>160</v>
      </c>
      <c r="L4057" s="2" t="s">
        <v>160</v>
      </c>
      <c r="M4057" s="2" t="s">
        <v>160</v>
      </c>
      <c r="N4057" s="1">
        <v>50</v>
      </c>
      <c r="O4057" s="8">
        <v>50</v>
      </c>
    </row>
    <row r="4058" spans="4:15" x14ac:dyDescent="0.2">
      <c r="D4058" s="59"/>
      <c r="E4058" s="5" t="s">
        <v>109</v>
      </c>
      <c r="F4058" s="51" t="s">
        <v>623</v>
      </c>
      <c r="G4058" s="4">
        <v>579</v>
      </c>
      <c r="H4058" s="10">
        <v>1.554404145078</v>
      </c>
      <c r="I4058" s="1">
        <v>11.053540587219</v>
      </c>
      <c r="J4058" s="1">
        <v>5.1813471502589996</v>
      </c>
      <c r="K4058" s="1">
        <v>66.493955094990994</v>
      </c>
      <c r="L4058" s="1">
        <v>15.025906735751001</v>
      </c>
      <c r="M4058" s="1">
        <v>0.51813471502599995</v>
      </c>
      <c r="N4058" s="1">
        <v>0.17271157167500001</v>
      </c>
      <c r="O4058" s="8">
        <v>99.309153713298997</v>
      </c>
    </row>
    <row r="4059" spans="4:15" x14ac:dyDescent="0.2">
      <c r="D4059" s="59"/>
      <c r="E4059" s="5" t="s">
        <v>110</v>
      </c>
      <c r="F4059" s="51" t="s">
        <v>623</v>
      </c>
      <c r="G4059" s="4">
        <v>129</v>
      </c>
      <c r="H4059" s="10">
        <v>2.3255813953489999</v>
      </c>
      <c r="I4059" s="1">
        <v>7.7519379844960001</v>
      </c>
      <c r="J4059" s="1">
        <v>3.1007751937979999</v>
      </c>
      <c r="K4059" s="1">
        <v>63.565891472868003</v>
      </c>
      <c r="L4059" s="1">
        <v>18.604651162791001</v>
      </c>
      <c r="M4059" s="1">
        <v>3.8759689922480001</v>
      </c>
      <c r="N4059" s="1">
        <v>0.77519379845000003</v>
      </c>
      <c r="O4059" s="8">
        <v>95.348837209302005</v>
      </c>
    </row>
    <row r="4060" spans="4:15" x14ac:dyDescent="0.2">
      <c r="D4060" s="58" t="s">
        <v>111</v>
      </c>
      <c r="E4060" s="7" t="s">
        <v>112</v>
      </c>
      <c r="F4060" s="50" t="s">
        <v>623</v>
      </c>
      <c r="G4060" s="6">
        <v>192</v>
      </c>
      <c r="H4060" s="14">
        <v>1.041666666667</v>
      </c>
      <c r="I4060" s="3">
        <v>19.270833333333002</v>
      </c>
      <c r="J4060" s="3">
        <v>4.6875</v>
      </c>
      <c r="K4060" s="3">
        <v>64.0625</v>
      </c>
      <c r="L4060" s="3">
        <v>10.9375</v>
      </c>
      <c r="M4060" s="9" t="s">
        <v>160</v>
      </c>
      <c r="N4060" s="9" t="s">
        <v>160</v>
      </c>
      <c r="O4060" s="13">
        <v>100</v>
      </c>
    </row>
    <row r="4061" spans="4:15" ht="26" x14ac:dyDescent="0.2">
      <c r="D4061" s="59"/>
      <c r="E4061" s="5" t="s">
        <v>113</v>
      </c>
      <c r="F4061" s="51" t="s">
        <v>623</v>
      </c>
      <c r="G4061" s="4">
        <v>149</v>
      </c>
      <c r="H4061" s="17" t="s">
        <v>160</v>
      </c>
      <c r="I4061" s="1">
        <v>11.409395973154</v>
      </c>
      <c r="J4061" s="1">
        <v>4.6979865771810001</v>
      </c>
      <c r="K4061" s="1">
        <v>68.456375838925993</v>
      </c>
      <c r="L4061" s="1">
        <v>14.765100671141001</v>
      </c>
      <c r="M4061" s="2" t="s">
        <v>160</v>
      </c>
      <c r="N4061" s="1">
        <v>0.67114093959700005</v>
      </c>
      <c r="O4061" s="8">
        <v>99.328859060403005</v>
      </c>
    </row>
    <row r="4062" spans="4:15" x14ac:dyDescent="0.2">
      <c r="D4062" s="59"/>
      <c r="E4062" s="5" t="s">
        <v>114</v>
      </c>
      <c r="F4062" s="51" t="s">
        <v>623</v>
      </c>
      <c r="G4062" s="4">
        <v>530</v>
      </c>
      <c r="H4062" s="10">
        <v>1.698113207547</v>
      </c>
      <c r="I4062" s="1">
        <v>10</v>
      </c>
      <c r="J4062" s="1">
        <v>4.7169811320750004</v>
      </c>
      <c r="K4062" s="1">
        <v>69.811320754717002</v>
      </c>
      <c r="L4062" s="1">
        <v>13.018867924527999</v>
      </c>
      <c r="M4062" s="1">
        <v>0.56603773584899997</v>
      </c>
      <c r="N4062" s="1">
        <v>0.18867924528300001</v>
      </c>
      <c r="O4062" s="8">
        <v>99.245283018867994</v>
      </c>
    </row>
    <row r="4063" spans="4:15" x14ac:dyDescent="0.2">
      <c r="D4063" s="59"/>
      <c r="E4063" s="5" t="s">
        <v>115</v>
      </c>
      <c r="F4063" s="51" t="s">
        <v>623</v>
      </c>
      <c r="G4063" s="4">
        <v>225</v>
      </c>
      <c r="H4063" s="10">
        <v>0.88888888888899997</v>
      </c>
      <c r="I4063" s="1">
        <v>9.7777777777780006</v>
      </c>
      <c r="J4063" s="1">
        <v>5.333333333333</v>
      </c>
      <c r="K4063" s="1">
        <v>67.111111111111001</v>
      </c>
      <c r="L4063" s="1">
        <v>15.111111111111001</v>
      </c>
      <c r="M4063" s="1">
        <v>0.88888888888899997</v>
      </c>
      <c r="N4063" s="1">
        <v>0.88888888888899997</v>
      </c>
      <c r="O4063" s="8">
        <v>98.222222222222001</v>
      </c>
    </row>
    <row r="4064" spans="4:15" x14ac:dyDescent="0.2">
      <c r="D4064" s="59"/>
      <c r="E4064" s="5" t="s">
        <v>116</v>
      </c>
      <c r="F4064" s="51" t="s">
        <v>623</v>
      </c>
      <c r="G4064" s="4">
        <v>467</v>
      </c>
      <c r="H4064" s="10">
        <v>1.0706638115630001</v>
      </c>
      <c r="I4064" s="1">
        <v>11.991434689507001</v>
      </c>
      <c r="J4064" s="1">
        <v>4.9250535331909999</v>
      </c>
      <c r="K4064" s="1">
        <v>65.952890792291001</v>
      </c>
      <c r="L4064" s="1">
        <v>14.561027837258999</v>
      </c>
      <c r="M4064" s="1">
        <v>0.85653104925099999</v>
      </c>
      <c r="N4064" s="1">
        <v>0.64239828693800005</v>
      </c>
      <c r="O4064" s="8">
        <v>98.501070663812001</v>
      </c>
    </row>
    <row r="4065" spans="4:15" ht="26" x14ac:dyDescent="0.2">
      <c r="D4065" s="59"/>
      <c r="E4065" s="5" t="s">
        <v>117</v>
      </c>
      <c r="F4065" s="51" t="s">
        <v>623</v>
      </c>
      <c r="G4065" s="4">
        <v>732</v>
      </c>
      <c r="H4065" s="10">
        <v>1.502732240437</v>
      </c>
      <c r="I4065" s="1">
        <v>10.792349726775999</v>
      </c>
      <c r="J4065" s="1">
        <v>3.415300546448</v>
      </c>
      <c r="K4065" s="1">
        <v>65.16393442623</v>
      </c>
      <c r="L4065" s="1">
        <v>17.213114754098001</v>
      </c>
      <c r="M4065" s="1">
        <v>1.502732240437</v>
      </c>
      <c r="N4065" s="1">
        <v>0.40983606557399999</v>
      </c>
      <c r="O4065" s="8">
        <v>98.087431693989004</v>
      </c>
    </row>
    <row r="4066" spans="4:15" ht="26" x14ac:dyDescent="0.2">
      <c r="D4066" s="59"/>
      <c r="E4066" s="5" t="s">
        <v>118</v>
      </c>
      <c r="F4066" s="51" t="s">
        <v>623</v>
      </c>
      <c r="G4066" s="4">
        <v>662</v>
      </c>
      <c r="H4066" s="10">
        <v>1.2084592145019999</v>
      </c>
      <c r="I4066" s="1">
        <v>11.480362537764</v>
      </c>
      <c r="J4066" s="1">
        <v>4.2296072507550004</v>
      </c>
      <c r="K4066" s="1">
        <v>66.012084592145001</v>
      </c>
      <c r="L4066" s="1">
        <v>15.407854984894</v>
      </c>
      <c r="M4066" s="1">
        <v>1.2084592145019999</v>
      </c>
      <c r="N4066" s="1">
        <v>0.45317220543800002</v>
      </c>
      <c r="O4066" s="8">
        <v>98.338368580060006</v>
      </c>
    </row>
    <row r="4067" spans="4:15" ht="26" x14ac:dyDescent="0.2">
      <c r="D4067" s="59"/>
      <c r="E4067" s="5" t="s">
        <v>119</v>
      </c>
      <c r="F4067" s="51" t="s">
        <v>623</v>
      </c>
      <c r="G4067" s="4">
        <v>471</v>
      </c>
      <c r="H4067" s="10">
        <v>1.9108280254779999</v>
      </c>
      <c r="I4067" s="1">
        <v>8.9171974522290007</v>
      </c>
      <c r="J4067" s="1">
        <v>2.9723991507430001</v>
      </c>
      <c r="K4067" s="1">
        <v>67.940552016984995</v>
      </c>
      <c r="L4067" s="1">
        <v>16.985138004246</v>
      </c>
      <c r="M4067" s="1">
        <v>1.061571125265</v>
      </c>
      <c r="N4067" s="1">
        <v>0.21231422505299999</v>
      </c>
      <c r="O4067" s="8">
        <v>98.726114649682003</v>
      </c>
    </row>
    <row r="4068" spans="4:15" ht="26" x14ac:dyDescent="0.2">
      <c r="D4068" s="59"/>
      <c r="E4068" s="5" t="s">
        <v>120</v>
      </c>
      <c r="F4068" s="51" t="s">
        <v>623</v>
      </c>
      <c r="G4068" s="4">
        <v>165</v>
      </c>
      <c r="H4068" s="10">
        <v>0.60606060606099998</v>
      </c>
      <c r="I4068" s="1">
        <v>10.909090909091001</v>
      </c>
      <c r="J4068" s="1">
        <v>4.8484848484849996</v>
      </c>
      <c r="K4068" s="1">
        <v>65.454545454544999</v>
      </c>
      <c r="L4068" s="1">
        <v>15.757575757575999</v>
      </c>
      <c r="M4068" s="1">
        <v>1.818181818182</v>
      </c>
      <c r="N4068" s="1">
        <v>0.60606060606099998</v>
      </c>
      <c r="O4068" s="8">
        <v>97.575757575758004</v>
      </c>
    </row>
    <row r="4069" spans="4:15" x14ac:dyDescent="0.2">
      <c r="D4069" s="59"/>
      <c r="E4069" s="5" t="s">
        <v>121</v>
      </c>
      <c r="F4069" s="51" t="s">
        <v>623</v>
      </c>
      <c r="G4069" s="4">
        <v>553</v>
      </c>
      <c r="H4069" s="10">
        <v>0.723327305606</v>
      </c>
      <c r="I4069" s="1">
        <v>11.030741410488</v>
      </c>
      <c r="J4069" s="1">
        <v>4.7016274864380003</v>
      </c>
      <c r="K4069" s="1">
        <v>68.716094032550004</v>
      </c>
      <c r="L4069" s="1">
        <v>13.924050632910999</v>
      </c>
      <c r="M4069" s="1">
        <v>0.54249547920399999</v>
      </c>
      <c r="N4069" s="1">
        <v>0.361663652803</v>
      </c>
      <c r="O4069" s="8">
        <v>99.095840867993005</v>
      </c>
    </row>
    <row r="4070" spans="4:15" x14ac:dyDescent="0.2">
      <c r="D4070" s="59"/>
      <c r="E4070" s="5" t="s">
        <v>122</v>
      </c>
      <c r="F4070" s="51" t="s">
        <v>623</v>
      </c>
      <c r="G4070" s="4">
        <v>471</v>
      </c>
      <c r="H4070" s="10">
        <v>1.2738853503180001</v>
      </c>
      <c r="I4070" s="1">
        <v>11.040339702760001</v>
      </c>
      <c r="J4070" s="1">
        <v>3.184713375796</v>
      </c>
      <c r="K4070" s="1">
        <v>66.454352441614006</v>
      </c>
      <c r="L4070" s="1">
        <v>16.560509554140001</v>
      </c>
      <c r="M4070" s="1">
        <v>0.84925690021199995</v>
      </c>
      <c r="N4070" s="1">
        <v>0.63694267515900005</v>
      </c>
      <c r="O4070" s="8">
        <v>98.513800424628002</v>
      </c>
    </row>
    <row r="4071" spans="4:15" x14ac:dyDescent="0.2">
      <c r="D4071" s="59"/>
      <c r="E4071" s="5" t="s">
        <v>123</v>
      </c>
      <c r="F4071" s="51" t="s">
        <v>623</v>
      </c>
      <c r="G4071" s="4">
        <v>275</v>
      </c>
      <c r="H4071" s="10">
        <v>1.090909090909</v>
      </c>
      <c r="I4071" s="1">
        <v>16.363636363636001</v>
      </c>
      <c r="J4071" s="1">
        <v>3.636363636364</v>
      </c>
      <c r="K4071" s="1">
        <v>66.909090909091006</v>
      </c>
      <c r="L4071" s="1">
        <v>10.909090909091001</v>
      </c>
      <c r="M4071" s="1">
        <v>1.090909090909</v>
      </c>
      <c r="N4071" s="2" t="s">
        <v>160</v>
      </c>
      <c r="O4071" s="8">
        <v>98.909090909091006</v>
      </c>
    </row>
    <row r="4072" spans="4:15" x14ac:dyDescent="0.2">
      <c r="D4072" s="59"/>
      <c r="E4072" s="5" t="s">
        <v>124</v>
      </c>
      <c r="F4072" s="51" t="s">
        <v>623</v>
      </c>
      <c r="G4072" s="4">
        <v>647</v>
      </c>
      <c r="H4072" s="10">
        <v>1.545595054096</v>
      </c>
      <c r="I4072" s="1">
        <v>11.12828438949</v>
      </c>
      <c r="J4072" s="1">
        <v>5.564142194745</v>
      </c>
      <c r="K4072" s="1">
        <v>66.924265842349001</v>
      </c>
      <c r="L4072" s="1">
        <v>13.755795981453</v>
      </c>
      <c r="M4072" s="1">
        <v>0.61823802163800001</v>
      </c>
      <c r="N4072" s="1">
        <v>0.46367851622900003</v>
      </c>
      <c r="O4072" s="8">
        <v>98.918083462132998</v>
      </c>
    </row>
    <row r="4073" spans="4:15" x14ac:dyDescent="0.2">
      <c r="D4073" s="59"/>
      <c r="E4073" s="5" t="s">
        <v>125</v>
      </c>
      <c r="F4073" s="51" t="s">
        <v>623</v>
      </c>
      <c r="G4073" s="4">
        <v>249</v>
      </c>
      <c r="H4073" s="10">
        <v>1.204819277108</v>
      </c>
      <c r="I4073" s="1">
        <v>12.851405622490001</v>
      </c>
      <c r="J4073" s="1">
        <v>4.819277108434</v>
      </c>
      <c r="K4073" s="1">
        <v>63.052208835340998</v>
      </c>
      <c r="L4073" s="1">
        <v>17.269076305220999</v>
      </c>
      <c r="M4073" s="1">
        <v>0.40160642570299998</v>
      </c>
      <c r="N4073" s="1">
        <v>0.40160642570299998</v>
      </c>
      <c r="O4073" s="8">
        <v>99.196787148593998</v>
      </c>
    </row>
    <row r="4074" spans="4:15" x14ac:dyDescent="0.2">
      <c r="D4074" s="59"/>
      <c r="E4074" s="5" t="s">
        <v>126</v>
      </c>
      <c r="F4074" s="51" t="s">
        <v>623</v>
      </c>
      <c r="G4074" s="4">
        <v>279</v>
      </c>
      <c r="H4074" s="10">
        <v>0.71684587813599998</v>
      </c>
      <c r="I4074" s="1">
        <v>9.6774193548389995</v>
      </c>
      <c r="J4074" s="1">
        <v>2.5089605734770002</v>
      </c>
      <c r="K4074" s="1">
        <v>63.799283154122001</v>
      </c>
      <c r="L4074" s="1">
        <v>22.222222222222001</v>
      </c>
      <c r="M4074" s="2" t="s">
        <v>160</v>
      </c>
      <c r="N4074" s="1">
        <v>1.0752688172039999</v>
      </c>
      <c r="O4074" s="8">
        <v>98.924731182795995</v>
      </c>
    </row>
    <row r="4075" spans="4:15" ht="26" x14ac:dyDescent="0.2">
      <c r="D4075" s="59"/>
      <c r="E4075" s="5" t="s">
        <v>127</v>
      </c>
      <c r="F4075" s="51" t="s">
        <v>623</v>
      </c>
      <c r="G4075" s="4">
        <v>195</v>
      </c>
      <c r="H4075" s="10">
        <v>2.564102564103</v>
      </c>
      <c r="I4075" s="1">
        <v>14.358974358974001</v>
      </c>
      <c r="J4075" s="1">
        <v>3.0769230769229998</v>
      </c>
      <c r="K4075" s="1">
        <v>65.641025641026005</v>
      </c>
      <c r="L4075" s="1">
        <v>13.846153846153999</v>
      </c>
      <c r="M4075" s="1">
        <v>0.51282051282100005</v>
      </c>
      <c r="N4075" s="2" t="s">
        <v>160</v>
      </c>
      <c r="O4075" s="8">
        <v>99.487179487179006</v>
      </c>
    </row>
    <row r="4076" spans="4:15" x14ac:dyDescent="0.2">
      <c r="D4076" s="59"/>
      <c r="E4076" s="5" t="s">
        <v>36</v>
      </c>
      <c r="F4076" s="51" t="s">
        <v>624</v>
      </c>
      <c r="G4076" s="4">
        <v>24</v>
      </c>
      <c r="H4076" s="10">
        <v>8.333333333333</v>
      </c>
      <c r="I4076" s="1">
        <v>16.666666666666998</v>
      </c>
      <c r="J4076" s="1">
        <v>4.166666666667</v>
      </c>
      <c r="K4076" s="1">
        <v>54.166666666666998</v>
      </c>
      <c r="L4076" s="1">
        <v>12.5</v>
      </c>
      <c r="M4076" s="1">
        <v>4.166666666667</v>
      </c>
      <c r="N4076" s="2" t="s">
        <v>160</v>
      </c>
      <c r="O4076" s="8">
        <v>95.833333333333002</v>
      </c>
    </row>
    <row r="4077" spans="4:15" x14ac:dyDescent="0.2">
      <c r="D4077" s="59"/>
      <c r="E4077" s="5" t="s">
        <v>128</v>
      </c>
      <c r="F4077" s="51" t="s">
        <v>624</v>
      </c>
      <c r="G4077" s="4">
        <v>14</v>
      </c>
      <c r="H4077" s="17" t="s">
        <v>160</v>
      </c>
      <c r="I4077" s="2" t="s">
        <v>160</v>
      </c>
      <c r="J4077" s="2" t="s">
        <v>160</v>
      </c>
      <c r="K4077" s="1">
        <v>35.714285714286</v>
      </c>
      <c r="L4077" s="1">
        <v>42.857142857143003</v>
      </c>
      <c r="M4077" s="1">
        <v>21.428571428571001</v>
      </c>
      <c r="N4077" s="2" t="s">
        <v>160</v>
      </c>
      <c r="O4077" s="8">
        <v>78.571428571428996</v>
      </c>
    </row>
    <row r="4078" spans="4:15" x14ac:dyDescent="0.2">
      <c r="D4078" s="59"/>
      <c r="E4078" s="5" t="s">
        <v>23</v>
      </c>
      <c r="F4078" s="51" t="s">
        <v>624</v>
      </c>
      <c r="G4078" s="4">
        <v>4</v>
      </c>
      <c r="H4078" s="10">
        <v>50</v>
      </c>
      <c r="I4078" s="2" t="s">
        <v>160</v>
      </c>
      <c r="J4078" s="2" t="s">
        <v>160</v>
      </c>
      <c r="K4078" s="1">
        <v>50</v>
      </c>
      <c r="L4078" s="2" t="s">
        <v>160</v>
      </c>
      <c r="M4078" s="2" t="s">
        <v>160</v>
      </c>
      <c r="N4078" s="2" t="s">
        <v>160</v>
      </c>
      <c r="O4078" s="8">
        <v>100</v>
      </c>
    </row>
    <row r="4079" spans="4:15" x14ac:dyDescent="0.2">
      <c r="D4079" s="58" t="s">
        <v>129</v>
      </c>
      <c r="E4079" s="7" t="s">
        <v>130</v>
      </c>
      <c r="F4079" s="50" t="s">
        <v>623</v>
      </c>
      <c r="G4079" s="6">
        <v>544</v>
      </c>
      <c r="H4079" s="14">
        <v>1.6544117647059999</v>
      </c>
      <c r="I4079" s="3">
        <v>10.294117647059</v>
      </c>
      <c r="J4079" s="3">
        <v>4.7794117647060004</v>
      </c>
      <c r="K4079" s="3">
        <v>67.095588235294002</v>
      </c>
      <c r="L4079" s="3">
        <v>14.705882352941</v>
      </c>
      <c r="M4079" s="3">
        <v>1.102941176471</v>
      </c>
      <c r="N4079" s="3">
        <v>0.36764705882400001</v>
      </c>
      <c r="O4079" s="13">
        <v>98.529411764705998</v>
      </c>
    </row>
    <row r="4080" spans="4:15" x14ac:dyDescent="0.2">
      <c r="D4080" s="59"/>
      <c r="E4080" s="5" t="s">
        <v>131</v>
      </c>
      <c r="F4080" s="51" t="s">
        <v>623</v>
      </c>
      <c r="G4080" s="4">
        <v>411</v>
      </c>
      <c r="H4080" s="10">
        <v>2.1897810218979998</v>
      </c>
      <c r="I4080" s="1">
        <v>9.4890510948909998</v>
      </c>
      <c r="J4080" s="1">
        <v>4.1362530413630001</v>
      </c>
      <c r="K4080" s="1">
        <v>66.180048661800001</v>
      </c>
      <c r="L4080" s="1">
        <v>16.301703163016999</v>
      </c>
      <c r="M4080" s="1">
        <v>1.459854014599</v>
      </c>
      <c r="N4080" s="1">
        <v>0.24330900243299999</v>
      </c>
      <c r="O4080" s="8">
        <v>98.296836982968003</v>
      </c>
    </row>
    <row r="4081" spans="4:15" x14ac:dyDescent="0.2">
      <c r="D4081" s="59"/>
      <c r="E4081" s="5" t="s">
        <v>132</v>
      </c>
      <c r="F4081" s="51" t="s">
        <v>623</v>
      </c>
      <c r="G4081" s="4">
        <v>65</v>
      </c>
      <c r="H4081" s="10">
        <v>4.6153846153850004</v>
      </c>
      <c r="I4081" s="1">
        <v>7.6923076923079998</v>
      </c>
      <c r="J4081" s="2" t="s">
        <v>160</v>
      </c>
      <c r="K4081" s="1">
        <v>66.153846153846004</v>
      </c>
      <c r="L4081" s="1">
        <v>18.461538461538002</v>
      </c>
      <c r="M4081" s="1">
        <v>3.0769230769229998</v>
      </c>
      <c r="N4081" s="2" t="s">
        <v>160</v>
      </c>
      <c r="O4081" s="8">
        <v>96.923076923077005</v>
      </c>
    </row>
    <row r="4082" spans="4:15" x14ac:dyDescent="0.2">
      <c r="D4082" s="59"/>
      <c r="E4082" s="5" t="s">
        <v>133</v>
      </c>
      <c r="F4082" s="51" t="s">
        <v>624</v>
      </c>
      <c r="G4082" s="4">
        <v>21</v>
      </c>
      <c r="H4082" s="17" t="s">
        <v>160</v>
      </c>
      <c r="I4082" s="1">
        <v>9.5238095238099998</v>
      </c>
      <c r="J4082" s="2" t="s">
        <v>160</v>
      </c>
      <c r="K4082" s="1">
        <v>76.190476190476005</v>
      </c>
      <c r="L4082" s="1">
        <v>4.7619047619049999</v>
      </c>
      <c r="M4082" s="1">
        <v>9.5238095238099998</v>
      </c>
      <c r="N4082" s="2" t="s">
        <v>160</v>
      </c>
      <c r="O4082" s="8">
        <v>90.476190476189998</v>
      </c>
    </row>
    <row r="4083" spans="4:15" x14ac:dyDescent="0.2">
      <c r="D4083" s="59"/>
      <c r="E4083" s="5" t="s">
        <v>23</v>
      </c>
      <c r="F4083" s="51" t="s">
        <v>624</v>
      </c>
      <c r="G4083" s="4">
        <v>2</v>
      </c>
      <c r="H4083" s="17" t="s">
        <v>160</v>
      </c>
      <c r="I4083" s="1">
        <v>50</v>
      </c>
      <c r="J4083" s="2" t="s">
        <v>160</v>
      </c>
      <c r="K4083" s="1">
        <v>50</v>
      </c>
      <c r="L4083" s="2" t="s">
        <v>160</v>
      </c>
      <c r="M4083" s="2" t="s">
        <v>160</v>
      </c>
      <c r="N4083" s="2" t="s">
        <v>160</v>
      </c>
      <c r="O4083" s="8">
        <v>100</v>
      </c>
    </row>
    <row r="4084" spans="4:15" x14ac:dyDescent="0.2">
      <c r="D4084" s="59"/>
      <c r="E4084" s="5" t="s">
        <v>134</v>
      </c>
      <c r="F4084" s="51" t="s">
        <v>623</v>
      </c>
      <c r="G4084" s="4">
        <v>955</v>
      </c>
      <c r="H4084" s="10">
        <v>1.884816753927</v>
      </c>
      <c r="I4084" s="1">
        <v>9.9476439790580002</v>
      </c>
      <c r="J4084" s="1">
        <v>4.5026178010470002</v>
      </c>
      <c r="K4084" s="1">
        <v>66.701570680627995</v>
      </c>
      <c r="L4084" s="1">
        <v>15.392670157068</v>
      </c>
      <c r="M4084" s="1">
        <v>1.256544502618</v>
      </c>
      <c r="N4084" s="1">
        <v>0.31413612565400001</v>
      </c>
      <c r="O4084" s="8">
        <v>98.429319371727999</v>
      </c>
    </row>
    <row r="4085" spans="4:15" x14ac:dyDescent="0.2">
      <c r="D4085" s="59"/>
      <c r="E4085" s="5" t="s">
        <v>135</v>
      </c>
      <c r="F4085" s="51" t="s">
        <v>623</v>
      </c>
      <c r="G4085" s="4">
        <v>86</v>
      </c>
      <c r="H4085" s="10">
        <v>3.488372093023</v>
      </c>
      <c r="I4085" s="1">
        <v>8.1395348837209998</v>
      </c>
      <c r="J4085" s="2" t="s">
        <v>160</v>
      </c>
      <c r="K4085" s="1">
        <v>68.604651162791001</v>
      </c>
      <c r="L4085" s="1">
        <v>15.116279069767</v>
      </c>
      <c r="M4085" s="1">
        <v>4.6511627906979998</v>
      </c>
      <c r="N4085" s="2" t="s">
        <v>160</v>
      </c>
      <c r="O4085" s="8">
        <v>95.348837209302005</v>
      </c>
    </row>
    <row r="4086" spans="4:15" x14ac:dyDescent="0.2">
      <c r="D4086" s="58" t="s">
        <v>136</v>
      </c>
      <c r="E4086" s="7" t="s">
        <v>137</v>
      </c>
      <c r="F4086" s="50" t="s">
        <v>623</v>
      </c>
      <c r="G4086" s="6">
        <v>421</v>
      </c>
      <c r="H4086" s="14">
        <v>1.9002375296909999</v>
      </c>
      <c r="I4086" s="3">
        <v>7.8384798099759996</v>
      </c>
      <c r="J4086" s="3">
        <v>2.8503562945369998</v>
      </c>
      <c r="K4086" s="3">
        <v>71.496437054631997</v>
      </c>
      <c r="L4086" s="3">
        <v>15.201900237529999</v>
      </c>
      <c r="M4086" s="3">
        <v>0.475059382423</v>
      </c>
      <c r="N4086" s="3">
        <v>0.23752969121100001</v>
      </c>
      <c r="O4086" s="13">
        <v>99.287410926365993</v>
      </c>
    </row>
    <row r="4087" spans="4:15" x14ac:dyDescent="0.2">
      <c r="D4087" s="59"/>
      <c r="E4087" s="5" t="s">
        <v>138</v>
      </c>
      <c r="F4087" s="51" t="s">
        <v>623</v>
      </c>
      <c r="G4087" s="4">
        <v>362</v>
      </c>
      <c r="H4087" s="10">
        <v>1.657458563536</v>
      </c>
      <c r="I4087" s="1">
        <v>11.602209944750999</v>
      </c>
      <c r="J4087" s="1">
        <v>4.6961325966849996</v>
      </c>
      <c r="K4087" s="1">
        <v>64.364640883977998</v>
      </c>
      <c r="L4087" s="1">
        <v>15.469613259669</v>
      </c>
      <c r="M4087" s="1">
        <v>2.2099447513810002</v>
      </c>
      <c r="N4087" s="2" t="s">
        <v>160</v>
      </c>
      <c r="O4087" s="8">
        <v>97.790055248618998</v>
      </c>
    </row>
    <row r="4088" spans="4:15" x14ac:dyDescent="0.2">
      <c r="D4088" s="59"/>
      <c r="E4088" s="5" t="s">
        <v>139</v>
      </c>
      <c r="F4088" s="51" t="s">
        <v>623</v>
      </c>
      <c r="G4088" s="4">
        <v>175</v>
      </c>
      <c r="H4088" s="10">
        <v>1.142857142857</v>
      </c>
      <c r="I4088" s="1">
        <v>11.428571428571001</v>
      </c>
      <c r="J4088" s="1">
        <v>8</v>
      </c>
      <c r="K4088" s="1">
        <v>61.714285714286</v>
      </c>
      <c r="L4088" s="1">
        <v>15.428571428571001</v>
      </c>
      <c r="M4088" s="1">
        <v>1.142857142857</v>
      </c>
      <c r="N4088" s="1">
        <v>1.142857142857</v>
      </c>
      <c r="O4088" s="8">
        <v>97.714285714286007</v>
      </c>
    </row>
    <row r="4089" spans="4:15" x14ac:dyDescent="0.2">
      <c r="D4089" s="59"/>
      <c r="E4089" s="5" t="s">
        <v>128</v>
      </c>
      <c r="F4089" s="51" t="s">
        <v>623</v>
      </c>
      <c r="G4089" s="4">
        <v>60</v>
      </c>
      <c r="H4089" s="10">
        <v>6.666666666667</v>
      </c>
      <c r="I4089" s="1">
        <v>3.333333333333</v>
      </c>
      <c r="J4089" s="2" t="s">
        <v>160</v>
      </c>
      <c r="K4089" s="1">
        <v>61.666666666666998</v>
      </c>
      <c r="L4089" s="1">
        <v>21.666666666666998</v>
      </c>
      <c r="M4089" s="1">
        <v>6.666666666667</v>
      </c>
      <c r="N4089" s="2" t="s">
        <v>160</v>
      </c>
      <c r="O4089" s="8">
        <v>93.333333333333002</v>
      </c>
    </row>
    <row r="4090" spans="4:15" x14ac:dyDescent="0.2">
      <c r="D4090" s="59"/>
      <c r="E4090" s="5" t="s">
        <v>23</v>
      </c>
      <c r="F4090" s="51" t="s">
        <v>624</v>
      </c>
      <c r="G4090" s="4">
        <v>25</v>
      </c>
      <c r="H4090" s="10">
        <v>4</v>
      </c>
      <c r="I4090" s="1">
        <v>24</v>
      </c>
      <c r="J4090" s="2" t="s">
        <v>160</v>
      </c>
      <c r="K4090" s="1">
        <v>72</v>
      </c>
      <c r="L4090" s="2" t="s">
        <v>160</v>
      </c>
      <c r="M4090" s="2" t="s">
        <v>160</v>
      </c>
      <c r="N4090" s="2" t="s">
        <v>160</v>
      </c>
      <c r="O4090" s="8">
        <v>100</v>
      </c>
    </row>
    <row r="4091" spans="4:15" ht="26" x14ac:dyDescent="0.2">
      <c r="D4091" s="58" t="s">
        <v>140</v>
      </c>
      <c r="E4091" s="7" t="s">
        <v>141</v>
      </c>
      <c r="F4091" s="50" t="s">
        <v>624</v>
      </c>
      <c r="G4091" s="6">
        <v>12</v>
      </c>
      <c r="H4091" s="32" t="s">
        <v>160</v>
      </c>
      <c r="I4091" s="3">
        <v>25</v>
      </c>
      <c r="J4091" s="9" t="s">
        <v>160</v>
      </c>
      <c r="K4091" s="3">
        <v>58.333333333333002</v>
      </c>
      <c r="L4091" s="3">
        <v>16.666666666666998</v>
      </c>
      <c r="M4091" s="9" t="s">
        <v>160</v>
      </c>
      <c r="N4091" s="9" t="s">
        <v>160</v>
      </c>
      <c r="O4091" s="13">
        <v>100</v>
      </c>
    </row>
    <row r="4092" spans="4:15" ht="26" x14ac:dyDescent="0.2">
      <c r="D4092" s="59"/>
      <c r="E4092" s="5" t="s">
        <v>142</v>
      </c>
      <c r="F4092" s="51" t="s">
        <v>623</v>
      </c>
      <c r="G4092" s="4">
        <v>87</v>
      </c>
      <c r="H4092" s="17" t="s">
        <v>160</v>
      </c>
      <c r="I4092" s="1">
        <v>21.839080459769999</v>
      </c>
      <c r="J4092" s="1">
        <v>2.2988505747130001</v>
      </c>
      <c r="K4092" s="1">
        <v>59.770114942528998</v>
      </c>
      <c r="L4092" s="1">
        <v>14.942528735631999</v>
      </c>
      <c r="M4092" s="2" t="s">
        <v>160</v>
      </c>
      <c r="N4092" s="1">
        <v>1.149425287356</v>
      </c>
      <c r="O4092" s="8">
        <v>98.850574712644004</v>
      </c>
    </row>
    <row r="4093" spans="4:15" ht="26" x14ac:dyDescent="0.2">
      <c r="D4093" s="59"/>
      <c r="E4093" s="5" t="s">
        <v>143</v>
      </c>
      <c r="F4093" s="51" t="s">
        <v>623</v>
      </c>
      <c r="G4093" s="4">
        <v>67</v>
      </c>
      <c r="H4093" s="10">
        <v>1.492537313433</v>
      </c>
      <c r="I4093" s="1">
        <v>5.9701492537309999</v>
      </c>
      <c r="J4093" s="1">
        <v>1.492537313433</v>
      </c>
      <c r="K4093" s="1">
        <v>65.671641791045005</v>
      </c>
      <c r="L4093" s="1">
        <v>23.880597014925002</v>
      </c>
      <c r="M4093" s="1">
        <v>1.492537313433</v>
      </c>
      <c r="N4093" s="2" t="s">
        <v>160</v>
      </c>
      <c r="O4093" s="8">
        <v>98.507462686566996</v>
      </c>
    </row>
    <row r="4094" spans="4:15" ht="26" x14ac:dyDescent="0.2">
      <c r="D4094" s="59"/>
      <c r="E4094" s="5" t="s">
        <v>144</v>
      </c>
      <c r="F4094" s="51" t="s">
        <v>623</v>
      </c>
      <c r="G4094" s="4">
        <v>78</v>
      </c>
      <c r="H4094" s="17" t="s">
        <v>160</v>
      </c>
      <c r="I4094" s="1">
        <v>8.9743589743589993</v>
      </c>
      <c r="J4094" s="1">
        <v>5.1282051282049999</v>
      </c>
      <c r="K4094" s="1">
        <v>66.666666666666998</v>
      </c>
      <c r="L4094" s="1">
        <v>17.948717948717999</v>
      </c>
      <c r="M4094" s="1">
        <v>1.2820512820509999</v>
      </c>
      <c r="N4094" s="2" t="s">
        <v>160</v>
      </c>
      <c r="O4094" s="8">
        <v>98.717948717949</v>
      </c>
    </row>
    <row r="4095" spans="4:15" ht="26" x14ac:dyDescent="0.2">
      <c r="D4095" s="59"/>
      <c r="E4095" s="5" t="s">
        <v>145</v>
      </c>
      <c r="F4095" s="51" t="s">
        <v>623</v>
      </c>
      <c r="G4095" s="4">
        <v>735</v>
      </c>
      <c r="H4095" s="10">
        <v>1.9047619047619999</v>
      </c>
      <c r="I4095" s="1">
        <v>10.340136054422</v>
      </c>
      <c r="J4095" s="1">
        <v>3.673469387755</v>
      </c>
      <c r="K4095" s="1">
        <v>65.850340136054001</v>
      </c>
      <c r="L4095" s="1">
        <v>16.462585034014001</v>
      </c>
      <c r="M4095" s="1">
        <v>1.496598639456</v>
      </c>
      <c r="N4095" s="1">
        <v>0.27210884353699999</v>
      </c>
      <c r="O4095" s="8">
        <v>98.231292517007006</v>
      </c>
    </row>
    <row r="4096" spans="4:15" ht="26" x14ac:dyDescent="0.2">
      <c r="D4096" s="59"/>
      <c r="E4096" s="5" t="s">
        <v>146</v>
      </c>
      <c r="F4096" s="51" t="s">
        <v>623</v>
      </c>
      <c r="G4096" s="4">
        <v>751</v>
      </c>
      <c r="H4096" s="10">
        <v>1.731025299601</v>
      </c>
      <c r="I4096" s="1">
        <v>9.9866844207720007</v>
      </c>
      <c r="J4096" s="1">
        <v>3.9946737683090001</v>
      </c>
      <c r="K4096" s="1">
        <v>66.045272969373997</v>
      </c>
      <c r="L4096" s="1">
        <v>16.378162450066998</v>
      </c>
      <c r="M4096" s="1">
        <v>1.464713715047</v>
      </c>
      <c r="N4096" s="1">
        <v>0.39946737683099998</v>
      </c>
      <c r="O4096" s="8">
        <v>98.135818908122999</v>
      </c>
    </row>
    <row r="4097" spans="2:22" ht="26" x14ac:dyDescent="0.2">
      <c r="D4097" s="59"/>
      <c r="E4097" s="5" t="s">
        <v>147</v>
      </c>
      <c r="F4097" s="51" t="s">
        <v>623</v>
      </c>
      <c r="G4097" s="4">
        <v>587</v>
      </c>
      <c r="H4097" s="10">
        <v>2.0442930153319998</v>
      </c>
      <c r="I4097" s="1">
        <v>9.54003407155</v>
      </c>
      <c r="J4097" s="1">
        <v>4.4293015332200003</v>
      </c>
      <c r="K4097" s="1">
        <v>67.461669505963002</v>
      </c>
      <c r="L4097" s="1">
        <v>14.139693356047999</v>
      </c>
      <c r="M4097" s="1">
        <v>1.873935264055</v>
      </c>
      <c r="N4097" s="1">
        <v>0.51107325383299995</v>
      </c>
      <c r="O4097" s="8">
        <v>97.614991482112003</v>
      </c>
    </row>
    <row r="4098" spans="2:22" x14ac:dyDescent="0.2">
      <c r="D4098" s="59"/>
      <c r="E4098" s="5" t="s">
        <v>148</v>
      </c>
      <c r="F4098" s="51" t="s">
        <v>623</v>
      </c>
      <c r="G4098" s="4">
        <v>187</v>
      </c>
      <c r="H4098" s="10">
        <v>1.069518716578</v>
      </c>
      <c r="I4098" s="1">
        <v>9.6256684491980007</v>
      </c>
      <c r="J4098" s="1">
        <v>4.8128342245990003</v>
      </c>
      <c r="K4098" s="1">
        <v>67.914438502674003</v>
      </c>
      <c r="L4098" s="1">
        <v>16.042780748662999</v>
      </c>
      <c r="M4098" s="1">
        <v>0.53475935828900001</v>
      </c>
      <c r="N4098" s="2" t="s">
        <v>160</v>
      </c>
      <c r="O4098" s="8">
        <v>99.465240641711006</v>
      </c>
    </row>
    <row r="4099" spans="2:22" ht="26" x14ac:dyDescent="0.2">
      <c r="D4099" s="59"/>
      <c r="E4099" s="5" t="s">
        <v>149</v>
      </c>
      <c r="F4099" s="51" t="s">
        <v>623</v>
      </c>
      <c r="G4099" s="4">
        <v>75</v>
      </c>
      <c r="H4099" s="10">
        <v>1.333333333333</v>
      </c>
      <c r="I4099" s="1">
        <v>5.333333333333</v>
      </c>
      <c r="J4099" s="1">
        <v>5.333333333333</v>
      </c>
      <c r="K4099" s="1">
        <v>70.666666666666998</v>
      </c>
      <c r="L4099" s="1">
        <v>14.666666666667</v>
      </c>
      <c r="M4099" s="1">
        <v>2.666666666667</v>
      </c>
      <c r="N4099" s="2" t="s">
        <v>160</v>
      </c>
      <c r="O4099" s="8">
        <v>97.333333333333002</v>
      </c>
    </row>
    <row r="4100" spans="2:22" ht="26" x14ac:dyDescent="0.2">
      <c r="D4100" s="59"/>
      <c r="E4100" s="5" t="s">
        <v>150</v>
      </c>
      <c r="F4100" s="51" t="s">
        <v>623</v>
      </c>
      <c r="G4100" s="4">
        <v>66</v>
      </c>
      <c r="H4100" s="10">
        <v>4.5454545454549997</v>
      </c>
      <c r="I4100" s="1">
        <v>9.0909090909089993</v>
      </c>
      <c r="J4100" s="1">
        <v>1.5151515151520001</v>
      </c>
      <c r="K4100" s="1">
        <v>72.727272727273004</v>
      </c>
      <c r="L4100" s="1">
        <v>12.121212121212</v>
      </c>
      <c r="M4100" s="2" t="s">
        <v>160</v>
      </c>
      <c r="N4100" s="2" t="s">
        <v>160</v>
      </c>
      <c r="O4100" s="8">
        <v>100</v>
      </c>
    </row>
    <row r="4101" spans="2:22" ht="26" x14ac:dyDescent="0.2">
      <c r="D4101" s="59"/>
      <c r="E4101" s="5" t="s">
        <v>151</v>
      </c>
      <c r="F4101" s="51" t="s">
        <v>624</v>
      </c>
      <c r="G4101" s="4">
        <v>12</v>
      </c>
      <c r="H4101" s="10">
        <v>16.666666666666998</v>
      </c>
      <c r="I4101" s="1">
        <v>8.333333333333</v>
      </c>
      <c r="J4101" s="1">
        <v>8.333333333333</v>
      </c>
      <c r="K4101" s="1">
        <v>50</v>
      </c>
      <c r="L4101" s="1">
        <v>16.666666666666998</v>
      </c>
      <c r="M4101" s="2" t="s">
        <v>160</v>
      </c>
      <c r="N4101" s="2" t="s">
        <v>160</v>
      </c>
      <c r="O4101" s="8">
        <v>100</v>
      </c>
    </row>
    <row r="4102" spans="2:22" ht="26" x14ac:dyDescent="0.2">
      <c r="D4102" s="59"/>
      <c r="E4102" s="5" t="s">
        <v>152</v>
      </c>
      <c r="F4102" s="51" t="s">
        <v>623</v>
      </c>
      <c r="G4102" s="4">
        <v>443</v>
      </c>
      <c r="H4102" s="10">
        <v>1.128668171558</v>
      </c>
      <c r="I4102" s="1">
        <v>10.383747178329999</v>
      </c>
      <c r="J4102" s="1">
        <v>4.7404063205420002</v>
      </c>
      <c r="K4102" s="1">
        <v>67.494356659141999</v>
      </c>
      <c r="L4102" s="1">
        <v>15.575620767494</v>
      </c>
      <c r="M4102" s="1">
        <v>0.45146726862300002</v>
      </c>
      <c r="N4102" s="1">
        <v>0.225733634312</v>
      </c>
      <c r="O4102" s="8">
        <v>99.322799097065001</v>
      </c>
    </row>
    <row r="4103" spans="2:22" x14ac:dyDescent="0.2">
      <c r="D4103" s="59"/>
      <c r="E4103" s="5" t="s">
        <v>153</v>
      </c>
      <c r="F4103" s="51" t="s">
        <v>623</v>
      </c>
      <c r="G4103" s="4">
        <v>80</v>
      </c>
      <c r="H4103" s="10">
        <v>1.25</v>
      </c>
      <c r="I4103" s="1">
        <v>12.5</v>
      </c>
      <c r="J4103" s="1">
        <v>3.75</v>
      </c>
      <c r="K4103" s="1">
        <v>58.75</v>
      </c>
      <c r="L4103" s="1">
        <v>23.75</v>
      </c>
      <c r="M4103" s="2" t="s">
        <v>160</v>
      </c>
      <c r="N4103" s="2" t="s">
        <v>160</v>
      </c>
      <c r="O4103" s="8">
        <v>100</v>
      </c>
    </row>
    <row r="4104" spans="2:22" ht="26" x14ac:dyDescent="0.2">
      <c r="D4104" s="59"/>
      <c r="E4104" s="5" t="s">
        <v>154</v>
      </c>
      <c r="F4104" s="51" t="s">
        <v>623</v>
      </c>
      <c r="G4104" s="4">
        <v>123</v>
      </c>
      <c r="H4104" s="10">
        <v>4.065040650407</v>
      </c>
      <c r="I4104" s="1">
        <v>8.130081300813</v>
      </c>
      <c r="J4104" s="1">
        <v>4.8780487804880002</v>
      </c>
      <c r="K4104" s="1">
        <v>68.292682926829002</v>
      </c>
      <c r="L4104" s="1">
        <v>12.195121951220001</v>
      </c>
      <c r="M4104" s="1">
        <v>2.4390243902440001</v>
      </c>
      <c r="N4104" s="2" t="s">
        <v>160</v>
      </c>
      <c r="O4104" s="8">
        <v>97.560975609755999</v>
      </c>
    </row>
    <row r="4105" spans="2:22" x14ac:dyDescent="0.2">
      <c r="D4105" s="59"/>
      <c r="E4105" s="5" t="s">
        <v>23</v>
      </c>
      <c r="F4105" s="51" t="s">
        <v>624</v>
      </c>
      <c r="G4105" s="4">
        <v>10</v>
      </c>
      <c r="H4105" s="17" t="s">
        <v>160</v>
      </c>
      <c r="I4105" s="1">
        <v>10</v>
      </c>
      <c r="J4105" s="1">
        <v>10</v>
      </c>
      <c r="K4105" s="1">
        <v>50</v>
      </c>
      <c r="L4105" s="1">
        <v>30</v>
      </c>
      <c r="M4105" s="2" t="s">
        <v>160</v>
      </c>
      <c r="N4105" s="2" t="s">
        <v>160</v>
      </c>
      <c r="O4105" s="8">
        <v>100</v>
      </c>
    </row>
    <row r="4106" spans="2:22" ht="26" x14ac:dyDescent="0.2">
      <c r="D4106" s="59"/>
      <c r="E4106" s="5" t="s">
        <v>155</v>
      </c>
      <c r="F4106" s="51" t="s">
        <v>623</v>
      </c>
      <c r="G4106" s="4">
        <v>910</v>
      </c>
      <c r="H4106" s="10">
        <v>1.758241758242</v>
      </c>
      <c r="I4106" s="1">
        <v>10.109890109889999</v>
      </c>
      <c r="J4106" s="1">
        <v>3.9560439560440002</v>
      </c>
      <c r="K4106" s="1">
        <v>66.813186813187002</v>
      </c>
      <c r="L4106" s="1">
        <v>15.604395604396</v>
      </c>
      <c r="M4106" s="1">
        <v>1.4285714285710001</v>
      </c>
      <c r="N4106" s="1">
        <v>0.32967032966999998</v>
      </c>
      <c r="O4106" s="8">
        <v>98.241758241758006</v>
      </c>
    </row>
    <row r="4107" spans="2:22" ht="26" x14ac:dyDescent="0.2">
      <c r="D4107" s="59"/>
      <c r="E4107" s="5" t="s">
        <v>156</v>
      </c>
      <c r="F4107" s="51" t="s">
        <v>623</v>
      </c>
      <c r="G4107" s="4">
        <v>98</v>
      </c>
      <c r="H4107" s="17" t="s">
        <v>160</v>
      </c>
      <c r="I4107" s="1">
        <v>22.448979591836999</v>
      </c>
      <c r="J4107" s="1">
        <v>2.040816326531</v>
      </c>
      <c r="K4107" s="1">
        <v>59.183673469387998</v>
      </c>
      <c r="L4107" s="1">
        <v>15.30612244898</v>
      </c>
      <c r="M4107" s="2" t="s">
        <v>160</v>
      </c>
      <c r="N4107" s="1">
        <v>1.0204081632649999</v>
      </c>
      <c r="O4107" s="8">
        <v>98.979591836734997</v>
      </c>
    </row>
    <row r="4108" spans="2:22" ht="26" x14ac:dyDescent="0.2">
      <c r="D4108" s="59"/>
      <c r="E4108" s="5" t="s">
        <v>157</v>
      </c>
      <c r="F4108" s="51" t="s">
        <v>623</v>
      </c>
      <c r="G4108" s="4">
        <v>134</v>
      </c>
      <c r="H4108" s="10">
        <v>0.74626865671599996</v>
      </c>
      <c r="I4108" s="1">
        <v>6.7164179104480004</v>
      </c>
      <c r="J4108" s="1">
        <v>2.985074626866</v>
      </c>
      <c r="K4108" s="1">
        <v>68.656716417910005</v>
      </c>
      <c r="L4108" s="1">
        <v>19.402985074627001</v>
      </c>
      <c r="M4108" s="1">
        <v>1.492537313433</v>
      </c>
      <c r="N4108" s="2" t="s">
        <v>160</v>
      </c>
      <c r="O4108" s="8">
        <v>98.507462686566996</v>
      </c>
    </row>
    <row r="4109" spans="2:22" ht="26" x14ac:dyDescent="0.2">
      <c r="D4109" s="59"/>
      <c r="E4109" s="5" t="s">
        <v>158</v>
      </c>
      <c r="F4109" s="51" t="s">
        <v>623</v>
      </c>
      <c r="G4109" s="4">
        <v>812</v>
      </c>
      <c r="H4109" s="10">
        <v>1.7241379310339999</v>
      </c>
      <c r="I4109" s="1">
        <v>9.9753694581280001</v>
      </c>
      <c r="J4109" s="1">
        <v>4.1871921182270002</v>
      </c>
      <c r="K4109" s="1">
        <v>66.379310344827999</v>
      </c>
      <c r="L4109" s="1">
        <v>15.763546798029999</v>
      </c>
      <c r="M4109" s="1">
        <v>1.600985221675</v>
      </c>
      <c r="N4109" s="1">
        <v>0.36945812807900003</v>
      </c>
      <c r="O4109" s="8">
        <v>98.029556650245993</v>
      </c>
    </row>
    <row r="4110" spans="2:22" ht="26" x14ac:dyDescent="0.2">
      <c r="D4110" s="60"/>
      <c r="E4110" s="30" t="s">
        <v>159</v>
      </c>
      <c r="F4110" s="52" t="s">
        <v>623</v>
      </c>
      <c r="G4110" s="21">
        <v>136</v>
      </c>
      <c r="H4110" s="36">
        <v>2.9411764705880001</v>
      </c>
      <c r="I4110" s="18">
        <v>8.0882352941180002</v>
      </c>
      <c r="J4110" s="18">
        <v>3.6764705882349999</v>
      </c>
      <c r="K4110" s="18">
        <v>69.852941176471006</v>
      </c>
      <c r="L4110" s="18">
        <v>13.970588235294001</v>
      </c>
      <c r="M4110" s="18">
        <v>1.4705882352940001</v>
      </c>
      <c r="N4110" s="37" t="s">
        <v>160</v>
      </c>
      <c r="O4110" s="35">
        <v>98.529411764705998</v>
      </c>
    </row>
    <row r="4111" spans="2:22" x14ac:dyDescent="0.2">
      <c r="D4111" s="45" t="s">
        <v>625</v>
      </c>
    </row>
    <row r="4112" spans="2:22" x14ac:dyDescent="0.2">
      <c r="B4112" s="24" t="str">
        <f xml:space="preserve"> HYPERLINK("#'目次'!B33", "[27]")</f>
        <v>[27]</v>
      </c>
      <c r="C4112" s="61" t="s">
        <v>376</v>
      </c>
      <c r="D4112" s="62"/>
      <c r="E4112" s="62"/>
      <c r="F4112" s="62"/>
      <c r="G4112" s="62"/>
      <c r="H4112" s="62"/>
      <c r="I4112" s="62"/>
      <c r="J4112" s="62"/>
      <c r="K4112" s="62"/>
      <c r="L4112" s="62"/>
      <c r="M4112" s="62"/>
      <c r="N4112" s="62"/>
      <c r="O4112" s="62"/>
      <c r="P4112" s="62"/>
      <c r="Q4112" s="62"/>
      <c r="R4112" s="62"/>
      <c r="S4112" s="62"/>
      <c r="T4112" s="62"/>
      <c r="U4112" s="62"/>
      <c r="V4112" s="62"/>
    </row>
    <row r="4113" spans="3:22" x14ac:dyDescent="0.2">
      <c r="C4113" s="45" t="s">
        <v>377</v>
      </c>
    </row>
    <row r="4115" spans="3:22" x14ac:dyDescent="0.2">
      <c r="C4115" s="61" t="s">
        <v>13</v>
      </c>
      <c r="D4115" s="62"/>
      <c r="E4115" s="62"/>
      <c r="F4115" s="62"/>
      <c r="G4115" s="62"/>
      <c r="H4115" s="62"/>
      <c r="I4115" s="62"/>
      <c r="J4115" s="62"/>
      <c r="K4115" s="62"/>
      <c r="L4115" s="62"/>
      <c r="M4115" s="62"/>
      <c r="N4115" s="62"/>
      <c r="O4115" s="62"/>
      <c r="P4115" s="62"/>
      <c r="Q4115" s="62"/>
      <c r="R4115" s="62"/>
      <c r="S4115" s="62"/>
      <c r="T4115" s="62"/>
      <c r="U4115" s="62"/>
      <c r="V4115" s="62"/>
    </row>
    <row r="4116" spans="3:22" ht="52" x14ac:dyDescent="0.2">
      <c r="D4116" s="63"/>
      <c r="E4116" s="64"/>
      <c r="F4116" s="64"/>
      <c r="G4116" s="27" t="s">
        <v>14</v>
      </c>
      <c r="H4116" s="26" t="s">
        <v>378</v>
      </c>
      <c r="I4116" s="11" t="s">
        <v>379</v>
      </c>
      <c r="J4116" s="11" t="s">
        <v>380</v>
      </c>
      <c r="K4116" s="11" t="s">
        <v>381</v>
      </c>
      <c r="L4116" s="11" t="s">
        <v>382</v>
      </c>
      <c r="M4116" s="11" t="s">
        <v>383</v>
      </c>
      <c r="N4116" s="11" t="s">
        <v>384</v>
      </c>
      <c r="O4116" s="11" t="s">
        <v>385</v>
      </c>
      <c r="P4116" s="11" t="s">
        <v>23</v>
      </c>
      <c r="Q4116" s="11" t="s">
        <v>342</v>
      </c>
      <c r="R4116" s="20" t="s">
        <v>176</v>
      </c>
    </row>
    <row r="4117" spans="3:22" x14ac:dyDescent="0.2">
      <c r="D4117" s="65"/>
      <c r="E4117" s="66"/>
      <c r="F4117" s="66"/>
      <c r="G4117" s="22"/>
      <c r="H4117" s="38" t="s">
        <v>333</v>
      </c>
      <c r="I4117" s="33" t="s">
        <v>334</v>
      </c>
      <c r="J4117" s="33" t="s">
        <v>335</v>
      </c>
      <c r="K4117" s="33" t="s">
        <v>336</v>
      </c>
      <c r="L4117" s="33" t="s">
        <v>386</v>
      </c>
      <c r="M4117" s="33" t="s">
        <v>387</v>
      </c>
      <c r="N4117" s="33" t="s">
        <v>388</v>
      </c>
      <c r="O4117" s="12"/>
      <c r="P4117" s="12"/>
      <c r="Q4117" s="12"/>
      <c r="R4117" s="29"/>
    </row>
    <row r="4118" spans="3:22" x14ac:dyDescent="0.2">
      <c r="D4118" s="23"/>
      <c r="E4118" s="28" t="s">
        <v>14</v>
      </c>
      <c r="F4118" s="53" t="str">
        <f>IF(G4118=0,"",IF(G4118&lt;=49,"*",""))</f>
        <v/>
      </c>
      <c r="G4118" s="25">
        <v>1024</v>
      </c>
      <c r="H4118" s="16">
        <v>1.07421875</v>
      </c>
      <c r="I4118" s="16">
        <v>1.3671875</v>
      </c>
      <c r="J4118" s="16">
        <v>3.41796875</v>
      </c>
      <c r="K4118" s="16">
        <v>12.79296875</v>
      </c>
      <c r="L4118" s="16">
        <v>38.8671875</v>
      </c>
      <c r="M4118" s="16">
        <v>20.3125</v>
      </c>
      <c r="N4118" s="16">
        <v>2.44140625</v>
      </c>
      <c r="O4118" s="16">
        <v>18.359375</v>
      </c>
      <c r="P4118" s="16">
        <v>1.3671875</v>
      </c>
      <c r="Q4118" s="16">
        <v>60.774939172749001</v>
      </c>
      <c r="R4118" s="34">
        <v>7.6673663269040002</v>
      </c>
    </row>
    <row r="4119" spans="3:22" x14ac:dyDescent="0.2">
      <c r="D4119" s="58" t="s">
        <v>18</v>
      </c>
      <c r="E4119" s="7" t="s">
        <v>19</v>
      </c>
      <c r="F4119" s="50" t="str">
        <f t="shared" ref="F4119:F4182" si="6">IF(G4119=0,"",IF(G4119&lt;=49,"*",""))</f>
        <v/>
      </c>
      <c r="G4119" s="6">
        <v>339</v>
      </c>
      <c r="H4119" s="14">
        <v>0.58997050147499996</v>
      </c>
      <c r="I4119" s="3">
        <v>0.58997050147499996</v>
      </c>
      <c r="J4119" s="3">
        <v>2.9498525073750002</v>
      </c>
      <c r="K4119" s="3">
        <v>9.4395280235989993</v>
      </c>
      <c r="L4119" s="3">
        <v>32.153392330382999</v>
      </c>
      <c r="M4119" s="3">
        <v>19.76401179941</v>
      </c>
      <c r="N4119" s="3">
        <v>3.2448377581119998</v>
      </c>
      <c r="O4119" s="3">
        <v>28.613569321534001</v>
      </c>
      <c r="P4119" s="3">
        <v>2.654867256637</v>
      </c>
      <c r="Q4119" s="3">
        <v>61.669527896996001</v>
      </c>
      <c r="R4119" s="13">
        <v>7.0109377748670001</v>
      </c>
    </row>
    <row r="4120" spans="3:22" ht="26" x14ac:dyDescent="0.2">
      <c r="D4120" s="59"/>
      <c r="E4120" s="5" t="s">
        <v>20</v>
      </c>
      <c r="F4120" s="51" t="str">
        <f t="shared" si="6"/>
        <v/>
      </c>
      <c r="G4120" s="4">
        <v>609</v>
      </c>
      <c r="H4120" s="10">
        <v>1.313628899836</v>
      </c>
      <c r="I4120" s="1">
        <v>1.806239737274</v>
      </c>
      <c r="J4120" s="1">
        <v>3.2840722495889998</v>
      </c>
      <c r="K4120" s="1">
        <v>13.300492610837001</v>
      </c>
      <c r="L4120" s="1">
        <v>42.857142857143003</v>
      </c>
      <c r="M4120" s="1">
        <v>20.853858784892999</v>
      </c>
      <c r="N4120" s="1">
        <v>1.9704433497539999</v>
      </c>
      <c r="O4120" s="1">
        <v>13.957307060754999</v>
      </c>
      <c r="P4120" s="1">
        <v>0.65681444991799998</v>
      </c>
      <c r="Q4120" s="1">
        <v>60.567307692307999</v>
      </c>
      <c r="R4120" s="8">
        <v>7.8555901859189996</v>
      </c>
    </row>
    <row r="4121" spans="3:22" ht="26" x14ac:dyDescent="0.2">
      <c r="D4121" s="59"/>
      <c r="E4121" s="5" t="s">
        <v>21</v>
      </c>
      <c r="F4121" s="51" t="str">
        <f t="shared" si="6"/>
        <v/>
      </c>
      <c r="G4121" s="4">
        <v>71</v>
      </c>
      <c r="H4121" s="10">
        <v>1.4084507042250001</v>
      </c>
      <c r="I4121" s="1">
        <v>1.4084507042250001</v>
      </c>
      <c r="J4121" s="1">
        <v>7.0422535211269999</v>
      </c>
      <c r="K4121" s="1">
        <v>25.352112676055999</v>
      </c>
      <c r="L4121" s="1">
        <v>36.619718309859003</v>
      </c>
      <c r="M4121" s="1">
        <v>19.718309859154999</v>
      </c>
      <c r="N4121" s="1">
        <v>2.8169014084509998</v>
      </c>
      <c r="O4121" s="1">
        <v>4.2253521126760001</v>
      </c>
      <c r="P4121" s="1">
        <v>1.4084507042250001</v>
      </c>
      <c r="Q4121" s="1">
        <v>59.238805970149002</v>
      </c>
      <c r="R4121" s="8">
        <v>8.2242979846650002</v>
      </c>
    </row>
    <row r="4122" spans="3:22" x14ac:dyDescent="0.2">
      <c r="D4122" s="59"/>
      <c r="E4122" s="5" t="s">
        <v>22</v>
      </c>
      <c r="F4122" s="51" t="str">
        <f t="shared" si="6"/>
        <v>*</v>
      </c>
      <c r="G4122" s="4">
        <v>2</v>
      </c>
      <c r="H4122" s="17" t="s">
        <v>160</v>
      </c>
      <c r="I4122" s="2" t="s">
        <v>160</v>
      </c>
      <c r="J4122" s="2" t="s">
        <v>160</v>
      </c>
      <c r="K4122" s="2" t="s">
        <v>160</v>
      </c>
      <c r="L4122" s="1">
        <v>50</v>
      </c>
      <c r="M4122" s="2" t="s">
        <v>160</v>
      </c>
      <c r="N4122" s="2" t="s">
        <v>160</v>
      </c>
      <c r="O4122" s="1">
        <v>50</v>
      </c>
      <c r="P4122" s="2" t="s">
        <v>160</v>
      </c>
      <c r="Q4122" s="1">
        <v>62</v>
      </c>
      <c r="R4122" s="8">
        <v>0</v>
      </c>
    </row>
    <row r="4123" spans="3:22" x14ac:dyDescent="0.2">
      <c r="D4123" s="59"/>
      <c r="E4123" s="5" t="s">
        <v>23</v>
      </c>
      <c r="F4123" s="51" t="str">
        <f t="shared" si="6"/>
        <v>*</v>
      </c>
      <c r="G4123" s="4">
        <v>3</v>
      </c>
      <c r="H4123" s="17" t="s">
        <v>160</v>
      </c>
      <c r="I4123" s="2" t="s">
        <v>160</v>
      </c>
      <c r="J4123" s="2" t="s">
        <v>160</v>
      </c>
      <c r="K4123" s="2" t="s">
        <v>160</v>
      </c>
      <c r="L4123" s="1">
        <v>33.333333333333002</v>
      </c>
      <c r="M4123" s="2" t="s">
        <v>160</v>
      </c>
      <c r="N4123" s="2" t="s">
        <v>160</v>
      </c>
      <c r="O4123" s="1">
        <v>66.666666666666998</v>
      </c>
      <c r="P4123" s="2" t="s">
        <v>160</v>
      </c>
      <c r="Q4123" s="1">
        <v>62</v>
      </c>
      <c r="R4123" s="8">
        <v>0</v>
      </c>
    </row>
    <row r="4124" spans="3:22" x14ac:dyDescent="0.2">
      <c r="D4124" s="58" t="s">
        <v>24</v>
      </c>
      <c r="E4124" s="7" t="s">
        <v>25</v>
      </c>
      <c r="F4124" s="50" t="str">
        <f t="shared" si="6"/>
        <v/>
      </c>
      <c r="G4124" s="6">
        <v>752</v>
      </c>
      <c r="H4124" s="14">
        <v>1.196808510638</v>
      </c>
      <c r="I4124" s="3">
        <v>0.93085106383000005</v>
      </c>
      <c r="J4124" s="3">
        <v>2.925531914894</v>
      </c>
      <c r="K4124" s="3">
        <v>13.829787234043</v>
      </c>
      <c r="L4124" s="3">
        <v>39.095744680850999</v>
      </c>
      <c r="M4124" s="3">
        <v>19.946808510638</v>
      </c>
      <c r="N4124" s="3">
        <v>2.7925531914890001</v>
      </c>
      <c r="O4124" s="3">
        <v>18.218085106383</v>
      </c>
      <c r="P4124" s="3">
        <v>1.0638297872339999</v>
      </c>
      <c r="Q4124" s="3">
        <v>60.906095551895</v>
      </c>
      <c r="R4124" s="13">
        <v>7.4905493202809996</v>
      </c>
    </row>
    <row r="4125" spans="3:22" x14ac:dyDescent="0.2">
      <c r="D4125" s="59"/>
      <c r="E4125" s="5" t="s">
        <v>26</v>
      </c>
      <c r="F4125" s="51" t="str">
        <f t="shared" si="6"/>
        <v/>
      </c>
      <c r="G4125" s="4">
        <v>783</v>
      </c>
      <c r="H4125" s="10">
        <v>1.2771392081740001</v>
      </c>
      <c r="I4125" s="1">
        <v>1.2771392081740001</v>
      </c>
      <c r="J4125" s="1">
        <v>3.320561941252</v>
      </c>
      <c r="K4125" s="1">
        <v>12.899106002553999</v>
      </c>
      <c r="L4125" s="1">
        <v>38.825031928480001</v>
      </c>
      <c r="M4125" s="1">
        <v>20.561941251596</v>
      </c>
      <c r="N4125" s="1">
        <v>2.809706257982</v>
      </c>
      <c r="O4125" s="1">
        <v>18.007662835249</v>
      </c>
      <c r="P4125" s="1">
        <v>1.0217113665390001</v>
      </c>
      <c r="Q4125" s="1">
        <v>60.794952681387997</v>
      </c>
      <c r="R4125" s="8">
        <v>7.8238247403720003</v>
      </c>
    </row>
    <row r="4126" spans="3:22" ht="26" x14ac:dyDescent="0.2">
      <c r="D4126" s="59"/>
      <c r="E4126" s="5" t="s">
        <v>27</v>
      </c>
      <c r="F4126" s="51" t="str">
        <f t="shared" si="6"/>
        <v/>
      </c>
      <c r="G4126" s="4">
        <v>672</v>
      </c>
      <c r="H4126" s="10">
        <v>1.339285714286</v>
      </c>
      <c r="I4126" s="1">
        <v>1.339285714286</v>
      </c>
      <c r="J4126" s="1">
        <v>2.8273809523810001</v>
      </c>
      <c r="K4126" s="1">
        <v>13.392857142857</v>
      </c>
      <c r="L4126" s="1">
        <v>40.178571428570997</v>
      </c>
      <c r="M4126" s="1">
        <v>21.875</v>
      </c>
      <c r="N4126" s="1">
        <v>2.8273809523810001</v>
      </c>
      <c r="O4126" s="1">
        <v>15.327380952381001</v>
      </c>
      <c r="P4126" s="1">
        <v>0.89285714285700002</v>
      </c>
      <c r="Q4126" s="1">
        <v>60.927175843694002</v>
      </c>
      <c r="R4126" s="8">
        <v>7.7448196679889998</v>
      </c>
    </row>
    <row r="4127" spans="3:22" x14ac:dyDescent="0.2">
      <c r="D4127" s="59"/>
      <c r="E4127" s="5" t="s">
        <v>28</v>
      </c>
      <c r="F4127" s="51" t="str">
        <f t="shared" si="6"/>
        <v/>
      </c>
      <c r="G4127" s="4">
        <v>428</v>
      </c>
      <c r="H4127" s="10">
        <v>1.869158878505</v>
      </c>
      <c r="I4127" s="1">
        <v>0.93457943925200004</v>
      </c>
      <c r="J4127" s="1">
        <v>3.9719626168220001</v>
      </c>
      <c r="K4127" s="1">
        <v>12.149532710280001</v>
      </c>
      <c r="L4127" s="1">
        <v>38.317757009346003</v>
      </c>
      <c r="M4127" s="1">
        <v>23.364485981308</v>
      </c>
      <c r="N4127" s="1">
        <v>3.0373831775700002</v>
      </c>
      <c r="O4127" s="1">
        <v>15.420560747664</v>
      </c>
      <c r="P4127" s="1">
        <v>0.93457943925200004</v>
      </c>
      <c r="Q4127" s="1">
        <v>60.807262569831998</v>
      </c>
      <c r="R4127" s="8">
        <v>8.3043812670050006</v>
      </c>
    </row>
    <row r="4128" spans="3:22" ht="26" x14ac:dyDescent="0.2">
      <c r="D4128" s="59"/>
      <c r="E4128" s="5" t="s">
        <v>29</v>
      </c>
      <c r="F4128" s="51" t="str">
        <f t="shared" si="6"/>
        <v/>
      </c>
      <c r="G4128" s="4">
        <v>667</v>
      </c>
      <c r="H4128" s="10">
        <v>1.19940029985</v>
      </c>
      <c r="I4128" s="1">
        <v>1.19940029985</v>
      </c>
      <c r="J4128" s="1">
        <v>3.8980509745130001</v>
      </c>
      <c r="K4128" s="1">
        <v>11.994002998500999</v>
      </c>
      <c r="L4128" s="1">
        <v>40.479760119940003</v>
      </c>
      <c r="M4128" s="1">
        <v>22.038980509744999</v>
      </c>
      <c r="N4128" s="1">
        <v>2.3988005996999999</v>
      </c>
      <c r="O4128" s="1">
        <v>16.041979010495002</v>
      </c>
      <c r="P4128" s="1">
        <v>0.74962518740600004</v>
      </c>
      <c r="Q4128" s="1">
        <v>60.884684684684999</v>
      </c>
      <c r="R4128" s="8">
        <v>7.694836261411</v>
      </c>
    </row>
    <row r="4129" spans="4:18" x14ac:dyDescent="0.2">
      <c r="D4129" s="59"/>
      <c r="E4129" s="5" t="s">
        <v>30</v>
      </c>
      <c r="F4129" s="51" t="str">
        <f t="shared" si="6"/>
        <v/>
      </c>
      <c r="G4129" s="4">
        <v>239</v>
      </c>
      <c r="H4129" s="10">
        <v>0.836820083682</v>
      </c>
      <c r="I4129" s="1">
        <v>1.2552301255230001</v>
      </c>
      <c r="J4129" s="1">
        <v>3.7656903765690002</v>
      </c>
      <c r="K4129" s="1">
        <v>11.297071129707</v>
      </c>
      <c r="L4129" s="1">
        <v>40.167364016736002</v>
      </c>
      <c r="M4129" s="1">
        <v>21.757322175732</v>
      </c>
      <c r="N4129" s="1">
        <v>2.5104602510460001</v>
      </c>
      <c r="O4129" s="1">
        <v>17.154811715480999</v>
      </c>
      <c r="P4129" s="1">
        <v>1.2552301255230001</v>
      </c>
      <c r="Q4129" s="1">
        <v>61.092307692307998</v>
      </c>
      <c r="R4129" s="8">
        <v>7.3877644950779997</v>
      </c>
    </row>
    <row r="4130" spans="4:18" x14ac:dyDescent="0.2">
      <c r="D4130" s="59"/>
      <c r="E4130" s="5" t="s">
        <v>31</v>
      </c>
      <c r="F4130" s="51" t="str">
        <f t="shared" si="6"/>
        <v/>
      </c>
      <c r="G4130" s="4">
        <v>604</v>
      </c>
      <c r="H4130" s="10">
        <v>1.324503311258</v>
      </c>
      <c r="I4130" s="1">
        <v>1.158940397351</v>
      </c>
      <c r="J4130" s="1">
        <v>3.9735099337749999</v>
      </c>
      <c r="K4130" s="1">
        <v>10.927152317880999</v>
      </c>
      <c r="L4130" s="1">
        <v>38.907284768212001</v>
      </c>
      <c r="M4130" s="1">
        <v>20.198675496688999</v>
      </c>
      <c r="N4130" s="1">
        <v>2.6490066225170001</v>
      </c>
      <c r="O4130" s="1">
        <v>19.53642384106</v>
      </c>
      <c r="P4130" s="1">
        <v>1.324503311258</v>
      </c>
      <c r="Q4130" s="1">
        <v>60.776150627615003</v>
      </c>
      <c r="R4130" s="8">
        <v>7.9515102948359999</v>
      </c>
    </row>
    <row r="4131" spans="4:18" x14ac:dyDescent="0.2">
      <c r="D4131" s="59"/>
      <c r="E4131" s="5" t="s">
        <v>32</v>
      </c>
      <c r="F4131" s="51" t="str">
        <f t="shared" si="6"/>
        <v/>
      </c>
      <c r="G4131" s="4">
        <v>339</v>
      </c>
      <c r="H4131" s="10">
        <v>1.769911504425</v>
      </c>
      <c r="I4131" s="1">
        <v>1.474926253687</v>
      </c>
      <c r="J4131" s="1">
        <v>2.3598820058999999</v>
      </c>
      <c r="K4131" s="1">
        <v>10.324483775811</v>
      </c>
      <c r="L4131" s="1">
        <v>40.117994100295</v>
      </c>
      <c r="M4131" s="1">
        <v>21.533923303835</v>
      </c>
      <c r="N4131" s="1">
        <v>2.0648967551620001</v>
      </c>
      <c r="O4131" s="1">
        <v>19.174041297934998</v>
      </c>
      <c r="P4131" s="1">
        <v>1.1799410029499999</v>
      </c>
      <c r="Q4131" s="1">
        <v>60.877777777778</v>
      </c>
      <c r="R4131" s="8">
        <v>8.1962378409840007</v>
      </c>
    </row>
    <row r="4132" spans="4:18" x14ac:dyDescent="0.2">
      <c r="D4132" s="59"/>
      <c r="E4132" s="5" t="s">
        <v>33</v>
      </c>
      <c r="F4132" s="51" t="str">
        <f t="shared" si="6"/>
        <v/>
      </c>
      <c r="G4132" s="4">
        <v>743</v>
      </c>
      <c r="H4132" s="10">
        <v>1.2113055181700001</v>
      </c>
      <c r="I4132" s="1">
        <v>1.2113055181700001</v>
      </c>
      <c r="J4132" s="1">
        <v>2.9609690444150001</v>
      </c>
      <c r="K4132" s="1">
        <v>12.382234185733999</v>
      </c>
      <c r="L4132" s="1">
        <v>38.492597577388999</v>
      </c>
      <c r="M4132" s="1">
        <v>22.207267833109</v>
      </c>
      <c r="N4132" s="1">
        <v>2.5572005383579999</v>
      </c>
      <c r="O4132" s="1">
        <v>18.034993270525</v>
      </c>
      <c r="P4132" s="1">
        <v>0.94212651413199999</v>
      </c>
      <c r="Q4132" s="1">
        <v>61.038205980066003</v>
      </c>
      <c r="R4132" s="8">
        <v>7.6547942914679998</v>
      </c>
    </row>
    <row r="4133" spans="4:18" x14ac:dyDescent="0.2">
      <c r="D4133" s="59"/>
      <c r="E4133" s="5" t="s">
        <v>34</v>
      </c>
      <c r="F4133" s="51" t="str">
        <f t="shared" si="6"/>
        <v/>
      </c>
      <c r="G4133" s="4">
        <v>519</v>
      </c>
      <c r="H4133" s="10">
        <v>1.348747591522</v>
      </c>
      <c r="I4133" s="1">
        <v>0.96339113680199995</v>
      </c>
      <c r="J4133" s="1">
        <v>3.0828516377650002</v>
      </c>
      <c r="K4133" s="1">
        <v>11.753371868979</v>
      </c>
      <c r="L4133" s="1">
        <v>36.030828516378001</v>
      </c>
      <c r="M4133" s="1">
        <v>22.157996146435</v>
      </c>
      <c r="N4133" s="1">
        <v>2.3121387283239998</v>
      </c>
      <c r="O4133" s="1">
        <v>21.194605009634</v>
      </c>
      <c r="P4133" s="1">
        <v>1.1560693641619999</v>
      </c>
      <c r="Q4133" s="1">
        <v>61.012406947891002</v>
      </c>
      <c r="R4133" s="8">
        <v>7.8103990453060002</v>
      </c>
    </row>
    <row r="4134" spans="4:18" x14ac:dyDescent="0.2">
      <c r="D4134" s="59"/>
      <c r="E4134" s="5" t="s">
        <v>35</v>
      </c>
      <c r="F4134" s="51" t="str">
        <f t="shared" si="6"/>
        <v/>
      </c>
      <c r="G4134" s="4">
        <v>141</v>
      </c>
      <c r="H4134" s="10">
        <v>1.4184397163119999</v>
      </c>
      <c r="I4134" s="1">
        <v>1.4184397163119999</v>
      </c>
      <c r="J4134" s="1">
        <v>1.4184397163119999</v>
      </c>
      <c r="K4134" s="1">
        <v>10.638297872340001</v>
      </c>
      <c r="L4134" s="1">
        <v>39.007092198582001</v>
      </c>
      <c r="M4134" s="1">
        <v>21.985815602837</v>
      </c>
      <c r="N4134" s="1">
        <v>3.54609929078</v>
      </c>
      <c r="O4134" s="1">
        <v>19.858156028368999</v>
      </c>
      <c r="P4134" s="1">
        <v>0.70921985815599997</v>
      </c>
      <c r="Q4134" s="1">
        <v>61.446428571429003</v>
      </c>
      <c r="R4134" s="8">
        <v>7.7979430017100002</v>
      </c>
    </row>
    <row r="4135" spans="4:18" x14ac:dyDescent="0.2">
      <c r="D4135" s="59"/>
      <c r="E4135" s="5" t="s">
        <v>36</v>
      </c>
      <c r="F4135" s="51" t="str">
        <f t="shared" si="6"/>
        <v>*</v>
      </c>
      <c r="G4135" s="4">
        <v>18</v>
      </c>
      <c r="H4135" s="17" t="s">
        <v>160</v>
      </c>
      <c r="I4135" s="1">
        <v>11.111111111111001</v>
      </c>
      <c r="J4135" s="1">
        <v>5.5555555555560003</v>
      </c>
      <c r="K4135" s="1">
        <v>5.5555555555560003</v>
      </c>
      <c r="L4135" s="1">
        <v>27.777777777777999</v>
      </c>
      <c r="M4135" s="1">
        <v>22.222222222222001</v>
      </c>
      <c r="N4135" s="1">
        <v>5.5555555555560003</v>
      </c>
      <c r="O4135" s="1">
        <v>22.222222222222001</v>
      </c>
      <c r="P4135" s="2" t="s">
        <v>160</v>
      </c>
      <c r="Q4135" s="1">
        <v>58.571428571429003</v>
      </c>
      <c r="R4135" s="8">
        <v>11.869251066479</v>
      </c>
    </row>
    <row r="4136" spans="4:18" x14ac:dyDescent="0.2">
      <c r="D4136" s="59"/>
      <c r="E4136" s="5" t="s">
        <v>37</v>
      </c>
      <c r="F4136" s="51" t="str">
        <f t="shared" si="6"/>
        <v>*</v>
      </c>
      <c r="G4136" s="4">
        <v>37</v>
      </c>
      <c r="H4136" s="10">
        <v>2.7027027027030002</v>
      </c>
      <c r="I4136" s="2" t="s">
        <v>160</v>
      </c>
      <c r="J4136" s="1">
        <v>8.1081081081080004</v>
      </c>
      <c r="K4136" s="1">
        <v>10.810810810811001</v>
      </c>
      <c r="L4136" s="1">
        <v>32.432432432432002</v>
      </c>
      <c r="M4136" s="1">
        <v>18.918918918919001</v>
      </c>
      <c r="N4136" s="1">
        <v>2.7027027027030002</v>
      </c>
      <c r="O4136" s="1">
        <v>18.918918918919001</v>
      </c>
      <c r="P4136" s="1">
        <v>5.4054054054050003</v>
      </c>
      <c r="Q4136" s="1">
        <v>59.464285714286</v>
      </c>
      <c r="R4136" s="8">
        <v>9.6742581028870003</v>
      </c>
    </row>
    <row r="4137" spans="4:18" x14ac:dyDescent="0.2">
      <c r="D4137" s="59"/>
      <c r="E4137" s="5" t="s">
        <v>23</v>
      </c>
      <c r="F4137" s="51" t="str">
        <f t="shared" si="6"/>
        <v>*</v>
      </c>
      <c r="G4137" s="4">
        <v>3</v>
      </c>
      <c r="H4137" s="17" t="s">
        <v>160</v>
      </c>
      <c r="I4137" s="2" t="s">
        <v>160</v>
      </c>
      <c r="J4137" s="2" t="s">
        <v>160</v>
      </c>
      <c r="K4137" s="2" t="s">
        <v>160</v>
      </c>
      <c r="L4137" s="1">
        <v>66.666666666666998</v>
      </c>
      <c r="M4137" s="2" t="s">
        <v>160</v>
      </c>
      <c r="N4137" s="2" t="s">
        <v>160</v>
      </c>
      <c r="O4137" s="1">
        <v>33.333333333333002</v>
      </c>
      <c r="P4137" s="2" t="s">
        <v>160</v>
      </c>
      <c r="Q4137" s="1">
        <v>62</v>
      </c>
      <c r="R4137" s="8">
        <v>0</v>
      </c>
    </row>
    <row r="4138" spans="4:18" ht="26" x14ac:dyDescent="0.2">
      <c r="D4138" s="59"/>
      <c r="E4138" s="5" t="s">
        <v>38</v>
      </c>
      <c r="F4138" s="51" t="str">
        <f t="shared" si="6"/>
        <v/>
      </c>
      <c r="G4138" s="4">
        <v>984</v>
      </c>
      <c r="H4138" s="10">
        <v>1.016260162602</v>
      </c>
      <c r="I4138" s="1">
        <v>1.4227642276420001</v>
      </c>
      <c r="J4138" s="1">
        <v>3.2520325203249998</v>
      </c>
      <c r="K4138" s="1">
        <v>12.906504065041</v>
      </c>
      <c r="L4138" s="1">
        <v>39.024390243901998</v>
      </c>
      <c r="M4138" s="1">
        <v>20.426829268293002</v>
      </c>
      <c r="N4138" s="1">
        <v>2.4390243902440001</v>
      </c>
      <c r="O4138" s="1">
        <v>18.292682926828999</v>
      </c>
      <c r="P4138" s="1">
        <v>1.219512195122</v>
      </c>
      <c r="Q4138" s="1">
        <v>60.818181818181998</v>
      </c>
      <c r="R4138" s="8">
        <v>7.599805222554</v>
      </c>
    </row>
    <row r="4139" spans="4:18" ht="26" x14ac:dyDescent="0.2">
      <c r="D4139" s="58" t="s">
        <v>39</v>
      </c>
      <c r="E4139" s="7" t="s">
        <v>40</v>
      </c>
      <c r="F4139" s="50" t="str">
        <f t="shared" si="6"/>
        <v>*</v>
      </c>
      <c r="G4139" s="6">
        <v>4</v>
      </c>
      <c r="H4139" s="14">
        <v>25</v>
      </c>
      <c r="I4139" s="3">
        <v>25</v>
      </c>
      <c r="J4139" s="9" t="s">
        <v>160</v>
      </c>
      <c r="K4139" s="3">
        <v>25</v>
      </c>
      <c r="L4139" s="3">
        <v>25</v>
      </c>
      <c r="M4139" s="9" t="s">
        <v>160</v>
      </c>
      <c r="N4139" s="9" t="s">
        <v>160</v>
      </c>
      <c r="O4139" s="9" t="s">
        <v>160</v>
      </c>
      <c r="P4139" s="9" t="s">
        <v>160</v>
      </c>
      <c r="Q4139" s="3">
        <v>44.25</v>
      </c>
      <c r="R4139" s="13">
        <v>17.192537140671</v>
      </c>
    </row>
    <row r="4140" spans="4:18" ht="26" x14ac:dyDescent="0.2">
      <c r="D4140" s="59"/>
      <c r="E4140" s="5" t="s">
        <v>41</v>
      </c>
      <c r="F4140" s="51" t="str">
        <f t="shared" si="6"/>
        <v>*</v>
      </c>
      <c r="G4140" s="4">
        <v>42</v>
      </c>
      <c r="H4140" s="17" t="s">
        <v>160</v>
      </c>
      <c r="I4140" s="1">
        <v>4.7619047619049999</v>
      </c>
      <c r="J4140" s="1">
        <v>11.904761904761999</v>
      </c>
      <c r="K4140" s="1">
        <v>16.666666666666998</v>
      </c>
      <c r="L4140" s="1">
        <v>35.714285714286</v>
      </c>
      <c r="M4140" s="1">
        <v>11.904761904761999</v>
      </c>
      <c r="N4140" s="2" t="s">
        <v>160</v>
      </c>
      <c r="O4140" s="1">
        <v>16.666666666666998</v>
      </c>
      <c r="P4140" s="1">
        <v>2.3809523809519999</v>
      </c>
      <c r="Q4140" s="1">
        <v>57.205882352941003</v>
      </c>
      <c r="R4140" s="8">
        <v>8.8584129222389993</v>
      </c>
    </row>
    <row r="4141" spans="4:18" ht="26" x14ac:dyDescent="0.2">
      <c r="D4141" s="59"/>
      <c r="E4141" s="5" t="s">
        <v>42</v>
      </c>
      <c r="F4141" s="51" t="str">
        <f t="shared" si="6"/>
        <v/>
      </c>
      <c r="G4141" s="4">
        <v>269</v>
      </c>
      <c r="H4141" s="10">
        <v>0.74349442379200004</v>
      </c>
      <c r="I4141" s="1">
        <v>1.1152416356879999</v>
      </c>
      <c r="J4141" s="1">
        <v>2.9739776951670001</v>
      </c>
      <c r="K4141" s="1">
        <v>13.754646840149</v>
      </c>
      <c r="L4141" s="1">
        <v>44.237918215613</v>
      </c>
      <c r="M4141" s="1">
        <v>22.676579925651001</v>
      </c>
      <c r="N4141" s="1">
        <v>2.2304832713749998</v>
      </c>
      <c r="O4141" s="1">
        <v>11.152416356877</v>
      </c>
      <c r="P4141" s="1">
        <v>1.1152416356879999</v>
      </c>
      <c r="Q4141" s="1">
        <v>61.216101694914997</v>
      </c>
      <c r="R4141" s="8">
        <v>6.8509911733779996</v>
      </c>
    </row>
    <row r="4142" spans="4:18" ht="26" x14ac:dyDescent="0.2">
      <c r="D4142" s="59"/>
      <c r="E4142" s="5" t="s">
        <v>43</v>
      </c>
      <c r="F4142" s="51" t="str">
        <f t="shared" si="6"/>
        <v/>
      </c>
      <c r="G4142" s="4">
        <v>242</v>
      </c>
      <c r="H4142" s="10">
        <v>1.239669421488</v>
      </c>
      <c r="I4142" s="1">
        <v>1.6528925619829999</v>
      </c>
      <c r="J4142" s="1">
        <v>4.1322314049589997</v>
      </c>
      <c r="K4142" s="1">
        <v>11.983471074380001</v>
      </c>
      <c r="L4142" s="1">
        <v>40.082644628098997</v>
      </c>
      <c r="M4142" s="1">
        <v>22.314049586776999</v>
      </c>
      <c r="N4142" s="1">
        <v>3.719008264463</v>
      </c>
      <c r="O4142" s="1">
        <v>13.636363636364001</v>
      </c>
      <c r="P4142" s="1">
        <v>1.239669421488</v>
      </c>
      <c r="Q4142" s="1">
        <v>60.873786407767</v>
      </c>
      <c r="R4142" s="8">
        <v>8.061567494677</v>
      </c>
    </row>
    <row r="4143" spans="4:18" ht="26" x14ac:dyDescent="0.2">
      <c r="D4143" s="59"/>
      <c r="E4143" s="5" t="s">
        <v>44</v>
      </c>
      <c r="F4143" s="51" t="str">
        <f t="shared" si="6"/>
        <v/>
      </c>
      <c r="G4143" s="4">
        <v>164</v>
      </c>
      <c r="H4143" s="17" t="s">
        <v>160</v>
      </c>
      <c r="I4143" s="1">
        <v>1.219512195122</v>
      </c>
      <c r="J4143" s="1">
        <v>2.4390243902440001</v>
      </c>
      <c r="K4143" s="1">
        <v>10.365853658537</v>
      </c>
      <c r="L4143" s="1">
        <v>43.902439024389999</v>
      </c>
      <c r="M4143" s="1">
        <v>19.512195121950999</v>
      </c>
      <c r="N4143" s="1">
        <v>1.829268292683</v>
      </c>
      <c r="O4143" s="1">
        <v>20.121951219511999</v>
      </c>
      <c r="P4143" s="1">
        <v>0.60975609756100002</v>
      </c>
      <c r="Q4143" s="1">
        <v>61.607692307691998</v>
      </c>
      <c r="R4143" s="8">
        <v>5.9239314332230002</v>
      </c>
    </row>
    <row r="4144" spans="4:18" ht="26" x14ac:dyDescent="0.2">
      <c r="D4144" s="59"/>
      <c r="E4144" s="5" t="s">
        <v>45</v>
      </c>
      <c r="F4144" s="51" t="str">
        <f t="shared" si="6"/>
        <v/>
      </c>
      <c r="G4144" s="4">
        <v>89</v>
      </c>
      <c r="H4144" s="10">
        <v>1.123595505618</v>
      </c>
      <c r="I4144" s="1">
        <v>1.123595505618</v>
      </c>
      <c r="J4144" s="1">
        <v>3.3707865168539999</v>
      </c>
      <c r="K4144" s="1">
        <v>10.112359550561999</v>
      </c>
      <c r="L4144" s="1">
        <v>47.191011235955003</v>
      </c>
      <c r="M4144" s="1">
        <v>16.853932584270002</v>
      </c>
      <c r="N4144" s="1">
        <v>1.123595505618</v>
      </c>
      <c r="O4144" s="1">
        <v>19.101123595505999</v>
      </c>
      <c r="P4144" s="2" t="s">
        <v>160</v>
      </c>
      <c r="Q4144" s="1">
        <v>60.708333333333002</v>
      </c>
      <c r="R4144" s="8">
        <v>7.2780540271790004</v>
      </c>
    </row>
    <row r="4145" spans="4:18" ht="26" x14ac:dyDescent="0.2">
      <c r="D4145" s="59"/>
      <c r="E4145" s="5" t="s">
        <v>46</v>
      </c>
      <c r="F4145" s="51" t="str">
        <f t="shared" si="6"/>
        <v>*</v>
      </c>
      <c r="G4145" s="4">
        <v>45</v>
      </c>
      <c r="H4145" s="10">
        <v>2.2222222222219998</v>
      </c>
      <c r="I4145" s="1">
        <v>2.2222222222219998</v>
      </c>
      <c r="J4145" s="1">
        <v>4.4444444444439997</v>
      </c>
      <c r="K4145" s="1">
        <v>4.4444444444439997</v>
      </c>
      <c r="L4145" s="1">
        <v>20</v>
      </c>
      <c r="M4145" s="1">
        <v>13.333333333333</v>
      </c>
      <c r="N4145" s="1">
        <v>6.666666666667</v>
      </c>
      <c r="O4145" s="1">
        <v>40</v>
      </c>
      <c r="P4145" s="1">
        <v>6.666666666667</v>
      </c>
      <c r="Q4145" s="1">
        <v>59.833333333333002</v>
      </c>
      <c r="R4145" s="8">
        <v>11.630793709754</v>
      </c>
    </row>
    <row r="4146" spans="4:18" ht="26" x14ac:dyDescent="0.2">
      <c r="D4146" s="59"/>
      <c r="E4146" s="5" t="s">
        <v>47</v>
      </c>
      <c r="F4146" s="51" t="str">
        <f t="shared" si="6"/>
        <v/>
      </c>
      <c r="G4146" s="4">
        <v>68</v>
      </c>
      <c r="H4146" s="10">
        <v>2.9411764705880001</v>
      </c>
      <c r="I4146" s="2" t="s">
        <v>160</v>
      </c>
      <c r="J4146" s="1">
        <v>1.4705882352940001</v>
      </c>
      <c r="K4146" s="1">
        <v>11.764705882353001</v>
      </c>
      <c r="L4146" s="1">
        <v>20.588235294118</v>
      </c>
      <c r="M4146" s="1">
        <v>17.647058823529001</v>
      </c>
      <c r="N4146" s="1">
        <v>1.4705882352940001</v>
      </c>
      <c r="O4146" s="1">
        <v>41.176470588234999</v>
      </c>
      <c r="P4146" s="1">
        <v>2.9411764705880001</v>
      </c>
      <c r="Q4146" s="1">
        <v>59.973684210526002</v>
      </c>
      <c r="R4146" s="8">
        <v>9.9498386299699995</v>
      </c>
    </row>
    <row r="4147" spans="4:18" x14ac:dyDescent="0.2">
      <c r="D4147" s="59"/>
      <c r="E4147" s="5" t="s">
        <v>48</v>
      </c>
      <c r="F4147" s="51" t="str">
        <f t="shared" si="6"/>
        <v>*</v>
      </c>
      <c r="G4147" s="4">
        <v>4</v>
      </c>
      <c r="H4147" s="17" t="s">
        <v>160</v>
      </c>
      <c r="I4147" s="2" t="s">
        <v>160</v>
      </c>
      <c r="J4147" s="1">
        <v>25</v>
      </c>
      <c r="K4147" s="1">
        <v>50</v>
      </c>
      <c r="L4147" s="1">
        <v>25</v>
      </c>
      <c r="M4147" s="2" t="s">
        <v>160</v>
      </c>
      <c r="N4147" s="2" t="s">
        <v>160</v>
      </c>
      <c r="O4147" s="2" t="s">
        <v>160</v>
      </c>
      <c r="P4147" s="2" t="s">
        <v>160</v>
      </c>
      <c r="Q4147" s="1">
        <v>54.25</v>
      </c>
      <c r="R4147" s="8">
        <v>6.9940450861189998</v>
      </c>
    </row>
    <row r="4148" spans="4:18" x14ac:dyDescent="0.2">
      <c r="D4148" s="59"/>
      <c r="E4148" s="5" t="s">
        <v>23</v>
      </c>
      <c r="F4148" s="51" t="str">
        <f t="shared" si="6"/>
        <v/>
      </c>
      <c r="G4148" s="4">
        <v>97</v>
      </c>
      <c r="H4148" s="10">
        <v>1.0309278350519999</v>
      </c>
      <c r="I4148" s="2" t="s">
        <v>160</v>
      </c>
      <c r="J4148" s="1">
        <v>1.0309278350519999</v>
      </c>
      <c r="K4148" s="1">
        <v>19.587628865978999</v>
      </c>
      <c r="L4148" s="1">
        <v>28.865979381443001</v>
      </c>
      <c r="M4148" s="1">
        <v>23.711340206186001</v>
      </c>
      <c r="N4148" s="1">
        <v>2.0618556701030002</v>
      </c>
      <c r="O4148" s="1">
        <v>22.680412371134</v>
      </c>
      <c r="P4148" s="1">
        <v>1.0309278350519999</v>
      </c>
      <c r="Q4148" s="1">
        <v>61.297297297297</v>
      </c>
      <c r="R4148" s="8">
        <v>6.7514173645950004</v>
      </c>
    </row>
    <row r="4149" spans="4:18" x14ac:dyDescent="0.2">
      <c r="D4149" s="58" t="s">
        <v>49</v>
      </c>
      <c r="E4149" s="7" t="s">
        <v>50</v>
      </c>
      <c r="F4149" s="50" t="str">
        <f t="shared" si="6"/>
        <v>*</v>
      </c>
      <c r="G4149" s="6">
        <v>39</v>
      </c>
      <c r="H4149" s="32" t="s">
        <v>160</v>
      </c>
      <c r="I4149" s="9" t="s">
        <v>160</v>
      </c>
      <c r="J4149" s="3">
        <v>5.1282051282049999</v>
      </c>
      <c r="K4149" s="3">
        <v>17.948717948717999</v>
      </c>
      <c r="L4149" s="3">
        <v>33.333333333333002</v>
      </c>
      <c r="M4149" s="3">
        <v>25.641025641026001</v>
      </c>
      <c r="N4149" s="9" t="s">
        <v>160</v>
      </c>
      <c r="O4149" s="3">
        <v>15.384615384615</v>
      </c>
      <c r="P4149" s="3">
        <v>2.564102564103</v>
      </c>
      <c r="Q4149" s="3">
        <v>60.96875</v>
      </c>
      <c r="R4149" s="13">
        <v>6.0561052905580004</v>
      </c>
    </row>
    <row r="4150" spans="4:18" x14ac:dyDescent="0.2">
      <c r="D4150" s="59"/>
      <c r="E4150" s="5" t="s">
        <v>51</v>
      </c>
      <c r="F4150" s="51" t="str">
        <f t="shared" si="6"/>
        <v/>
      </c>
      <c r="G4150" s="4">
        <v>182</v>
      </c>
      <c r="H4150" s="10">
        <v>0.54945054945100003</v>
      </c>
      <c r="I4150" s="1">
        <v>2.1978021978019999</v>
      </c>
      <c r="J4150" s="1">
        <v>4.3956043956039998</v>
      </c>
      <c r="K4150" s="1">
        <v>16.483516483515999</v>
      </c>
      <c r="L4150" s="1">
        <v>39.010989010989</v>
      </c>
      <c r="M4150" s="1">
        <v>16.483516483515999</v>
      </c>
      <c r="N4150" s="1">
        <v>1.098901098901</v>
      </c>
      <c r="O4150" s="1">
        <v>18.131868131868</v>
      </c>
      <c r="P4150" s="1">
        <v>1.648351648352</v>
      </c>
      <c r="Q4150" s="1">
        <v>59.801369863014003</v>
      </c>
      <c r="R4150" s="8">
        <v>7.5709242937869998</v>
      </c>
    </row>
    <row r="4151" spans="4:18" x14ac:dyDescent="0.2">
      <c r="D4151" s="59"/>
      <c r="E4151" s="5" t="s">
        <v>52</v>
      </c>
      <c r="F4151" s="51" t="str">
        <f t="shared" si="6"/>
        <v/>
      </c>
      <c r="G4151" s="4">
        <v>314</v>
      </c>
      <c r="H4151" s="10">
        <v>1.2738853503180001</v>
      </c>
      <c r="I4151" s="1">
        <v>0.63694267515900005</v>
      </c>
      <c r="J4151" s="1">
        <v>2.866242038217</v>
      </c>
      <c r="K4151" s="1">
        <v>10.191082802547999</v>
      </c>
      <c r="L4151" s="1">
        <v>39.808917197451997</v>
      </c>
      <c r="M4151" s="1">
        <v>20.700636942675001</v>
      </c>
      <c r="N4151" s="1">
        <v>1.2738853503180001</v>
      </c>
      <c r="O4151" s="1">
        <v>22.292993630573001</v>
      </c>
      <c r="P4151" s="1">
        <v>0.95541401273899995</v>
      </c>
      <c r="Q4151" s="1">
        <v>61.112033195020999</v>
      </c>
      <c r="R4151" s="8">
        <v>7.3422223882750002</v>
      </c>
    </row>
    <row r="4152" spans="4:18" x14ac:dyDescent="0.2">
      <c r="D4152" s="59"/>
      <c r="E4152" s="5" t="s">
        <v>53</v>
      </c>
      <c r="F4152" s="51" t="str">
        <f t="shared" si="6"/>
        <v/>
      </c>
      <c r="G4152" s="4">
        <v>485</v>
      </c>
      <c r="H4152" s="10">
        <v>1.237113402062</v>
      </c>
      <c r="I4152" s="1">
        <v>1.6494845360820001</v>
      </c>
      <c r="J4152" s="1">
        <v>3.2989690721649998</v>
      </c>
      <c r="K4152" s="1">
        <v>12.577319587629001</v>
      </c>
      <c r="L4152" s="1">
        <v>38.762886597938</v>
      </c>
      <c r="M4152" s="1">
        <v>21.237113402062</v>
      </c>
      <c r="N4152" s="1">
        <v>3.917525773196</v>
      </c>
      <c r="O4152" s="1">
        <v>15.876288659794</v>
      </c>
      <c r="P4152" s="1">
        <v>1.4432989690719999</v>
      </c>
      <c r="Q4152" s="1">
        <v>60.922693266833001</v>
      </c>
      <c r="R4152" s="8">
        <v>8.0107121236619996</v>
      </c>
    </row>
    <row r="4153" spans="4:18" x14ac:dyDescent="0.2">
      <c r="D4153" s="59"/>
      <c r="E4153" s="5" t="s">
        <v>23</v>
      </c>
      <c r="F4153" s="51" t="str">
        <f t="shared" si="6"/>
        <v>*</v>
      </c>
      <c r="G4153" s="4">
        <v>4</v>
      </c>
      <c r="H4153" s="17" t="s">
        <v>160</v>
      </c>
      <c r="I4153" s="2" t="s">
        <v>160</v>
      </c>
      <c r="J4153" s="2" t="s">
        <v>160</v>
      </c>
      <c r="K4153" s="1">
        <v>25</v>
      </c>
      <c r="L4153" s="1">
        <v>25</v>
      </c>
      <c r="M4153" s="2" t="s">
        <v>160</v>
      </c>
      <c r="N4153" s="2" t="s">
        <v>160</v>
      </c>
      <c r="O4153" s="1">
        <v>50</v>
      </c>
      <c r="P4153" s="2" t="s">
        <v>160</v>
      </c>
      <c r="Q4153" s="1">
        <v>58.5</v>
      </c>
      <c r="R4153" s="8">
        <v>4.9497474683059997</v>
      </c>
    </row>
    <row r="4154" spans="4:18" x14ac:dyDescent="0.2">
      <c r="D4154" s="59"/>
      <c r="E4154" s="5" t="s">
        <v>54</v>
      </c>
      <c r="F4154" s="51" t="str">
        <f t="shared" si="6"/>
        <v/>
      </c>
      <c r="G4154" s="4">
        <v>221</v>
      </c>
      <c r="H4154" s="10">
        <v>0.452488687783</v>
      </c>
      <c r="I4154" s="1">
        <v>1.8099547511309999</v>
      </c>
      <c r="J4154" s="1">
        <v>4.524886877828</v>
      </c>
      <c r="K4154" s="1">
        <v>16.742081447964001</v>
      </c>
      <c r="L4154" s="1">
        <v>38.009049773755997</v>
      </c>
      <c r="M4154" s="1">
        <v>18.099547511312</v>
      </c>
      <c r="N4154" s="1">
        <v>0.904977375566</v>
      </c>
      <c r="O4154" s="1">
        <v>17.647058823529001</v>
      </c>
      <c r="P4154" s="1">
        <v>1.8099547511309999</v>
      </c>
      <c r="Q4154" s="1">
        <v>60.011235955056002</v>
      </c>
      <c r="R4154" s="8">
        <v>7.3199586026160004</v>
      </c>
    </row>
    <row r="4155" spans="4:18" x14ac:dyDescent="0.2">
      <c r="D4155" s="59"/>
      <c r="E4155" s="5" t="s">
        <v>55</v>
      </c>
      <c r="F4155" s="51" t="str">
        <f t="shared" si="6"/>
        <v/>
      </c>
      <c r="G4155" s="4">
        <v>799</v>
      </c>
      <c r="H4155" s="10">
        <v>1.251564455569</v>
      </c>
      <c r="I4155" s="1">
        <v>1.251564455569</v>
      </c>
      <c r="J4155" s="1">
        <v>3.1289111389239999</v>
      </c>
      <c r="K4155" s="1">
        <v>11.639549436796001</v>
      </c>
      <c r="L4155" s="1">
        <v>39.173967459323997</v>
      </c>
      <c r="M4155" s="1">
        <v>21.026282853567</v>
      </c>
      <c r="N4155" s="1">
        <v>2.8785982478099998</v>
      </c>
      <c r="O4155" s="1">
        <v>18.397997496871</v>
      </c>
      <c r="P4155" s="1">
        <v>1.251564455569</v>
      </c>
      <c r="Q4155" s="1">
        <v>60.993769470404999</v>
      </c>
      <c r="R4155" s="8">
        <v>7.7612557363560004</v>
      </c>
    </row>
    <row r="4156" spans="4:18" ht="26" x14ac:dyDescent="0.2">
      <c r="D4156" s="58" t="s">
        <v>56</v>
      </c>
      <c r="E4156" s="7" t="s">
        <v>57</v>
      </c>
      <c r="F4156" s="50" t="str">
        <f t="shared" si="6"/>
        <v>*</v>
      </c>
      <c r="G4156" s="6">
        <v>8</v>
      </c>
      <c r="H4156" s="32" t="s">
        <v>160</v>
      </c>
      <c r="I4156" s="9" t="s">
        <v>160</v>
      </c>
      <c r="J4156" s="9" t="s">
        <v>160</v>
      </c>
      <c r="K4156" s="9" t="s">
        <v>160</v>
      </c>
      <c r="L4156" s="3">
        <v>62.5</v>
      </c>
      <c r="M4156" s="3">
        <v>25</v>
      </c>
      <c r="N4156" s="9" t="s">
        <v>160</v>
      </c>
      <c r="O4156" s="9" t="s">
        <v>160</v>
      </c>
      <c r="P4156" s="3">
        <v>12.5</v>
      </c>
      <c r="Q4156" s="3">
        <v>63.428571428570997</v>
      </c>
      <c r="R4156" s="13">
        <v>2.4397501823710002</v>
      </c>
    </row>
    <row r="4157" spans="4:18" ht="26" x14ac:dyDescent="0.2">
      <c r="D4157" s="59"/>
      <c r="E4157" s="5" t="s">
        <v>58</v>
      </c>
      <c r="F4157" s="51" t="str">
        <f t="shared" si="6"/>
        <v/>
      </c>
      <c r="G4157" s="4">
        <v>61</v>
      </c>
      <c r="H4157" s="17" t="s">
        <v>160</v>
      </c>
      <c r="I4157" s="1">
        <v>1.6393442622950001</v>
      </c>
      <c r="J4157" s="2" t="s">
        <v>160</v>
      </c>
      <c r="K4157" s="1">
        <v>4.918032786885</v>
      </c>
      <c r="L4157" s="1">
        <v>11.475409836066</v>
      </c>
      <c r="M4157" s="1">
        <v>6.5573770491800003</v>
      </c>
      <c r="N4157" s="1">
        <v>4.918032786885</v>
      </c>
      <c r="O4157" s="1">
        <v>68.852459016392999</v>
      </c>
      <c r="P4157" s="1">
        <v>1.6393442622950001</v>
      </c>
      <c r="Q4157" s="1">
        <v>62.111111111111001</v>
      </c>
      <c r="R4157" s="8">
        <v>8.6628951069479996</v>
      </c>
    </row>
    <row r="4158" spans="4:18" x14ac:dyDescent="0.2">
      <c r="D4158" s="59"/>
      <c r="E4158" s="5" t="s">
        <v>59</v>
      </c>
      <c r="F4158" s="51" t="str">
        <f t="shared" si="6"/>
        <v>*</v>
      </c>
      <c r="G4158" s="4">
        <v>18</v>
      </c>
      <c r="H4158" s="17" t="s">
        <v>160</v>
      </c>
      <c r="I4158" s="2" t="s">
        <v>160</v>
      </c>
      <c r="J4158" s="2" t="s">
        <v>160</v>
      </c>
      <c r="K4158" s="1">
        <v>5.5555555555560003</v>
      </c>
      <c r="L4158" s="1">
        <v>33.333333333333002</v>
      </c>
      <c r="M4158" s="1">
        <v>11.111111111111001</v>
      </c>
      <c r="N4158" s="2" t="s">
        <v>160</v>
      </c>
      <c r="O4158" s="1">
        <v>44.444444444444002</v>
      </c>
      <c r="P4158" s="1">
        <v>5.5555555555560003</v>
      </c>
      <c r="Q4158" s="1">
        <v>62.333333333333002</v>
      </c>
      <c r="R4158" s="8">
        <v>3.5</v>
      </c>
    </row>
    <row r="4159" spans="4:18" x14ac:dyDescent="0.2">
      <c r="D4159" s="59"/>
      <c r="E4159" s="5" t="s">
        <v>60</v>
      </c>
      <c r="F4159" s="51" t="str">
        <f t="shared" si="6"/>
        <v/>
      </c>
      <c r="G4159" s="4">
        <v>147</v>
      </c>
      <c r="H4159" s="10">
        <v>2.7210884353739999</v>
      </c>
      <c r="I4159" s="2" t="s">
        <v>160</v>
      </c>
      <c r="J4159" s="1">
        <v>0.68027210884400002</v>
      </c>
      <c r="K4159" s="1">
        <v>6.8027210884349998</v>
      </c>
      <c r="L4159" s="1">
        <v>24.489795918367001</v>
      </c>
      <c r="M4159" s="1">
        <v>10.204081632653001</v>
      </c>
      <c r="N4159" s="2" t="s">
        <v>160</v>
      </c>
      <c r="O4159" s="1">
        <v>51.700680272108997</v>
      </c>
      <c r="P4159" s="1">
        <v>3.4013605442179999</v>
      </c>
      <c r="Q4159" s="1">
        <v>59.575757575757997</v>
      </c>
      <c r="R4159" s="8">
        <v>9.7996241781319995</v>
      </c>
    </row>
    <row r="4160" spans="4:18" ht="26" x14ac:dyDescent="0.2">
      <c r="D4160" s="59"/>
      <c r="E4160" s="5" t="s">
        <v>61</v>
      </c>
      <c r="F4160" s="51" t="str">
        <f t="shared" si="6"/>
        <v/>
      </c>
      <c r="G4160" s="4">
        <v>84</v>
      </c>
      <c r="H4160" s="17" t="s">
        <v>160</v>
      </c>
      <c r="I4160" s="1">
        <v>1.190476190476</v>
      </c>
      <c r="J4160" s="1">
        <v>1.190476190476</v>
      </c>
      <c r="K4160" s="1">
        <v>4.7619047619049999</v>
      </c>
      <c r="L4160" s="1">
        <v>10.714285714286</v>
      </c>
      <c r="M4160" s="1">
        <v>13.095238095238001</v>
      </c>
      <c r="N4160" s="2" t="s">
        <v>160</v>
      </c>
      <c r="O4160" s="1">
        <v>67.857142857143003</v>
      </c>
      <c r="P4160" s="1">
        <v>1.190476190476</v>
      </c>
      <c r="Q4160" s="1">
        <v>61.346153846154003</v>
      </c>
      <c r="R4160" s="8">
        <v>7.6886529779529997</v>
      </c>
    </row>
    <row r="4161" spans="4:18" x14ac:dyDescent="0.2">
      <c r="D4161" s="59"/>
      <c r="E4161" s="5" t="s">
        <v>62</v>
      </c>
      <c r="F4161" s="51" t="str">
        <f t="shared" si="6"/>
        <v/>
      </c>
      <c r="G4161" s="4">
        <v>704</v>
      </c>
      <c r="H4161" s="10">
        <v>0.99431818181800002</v>
      </c>
      <c r="I4161" s="1">
        <v>1.7045454545450001</v>
      </c>
      <c r="J4161" s="1">
        <v>4.6875</v>
      </c>
      <c r="K4161" s="1">
        <v>16.051136363636001</v>
      </c>
      <c r="L4161" s="1">
        <v>47.443181818181998</v>
      </c>
      <c r="M4161" s="1">
        <v>24.573863636363999</v>
      </c>
      <c r="N4161" s="1">
        <v>3.125</v>
      </c>
      <c r="O4161" s="1">
        <v>0.71022727272700004</v>
      </c>
      <c r="P4161" s="1">
        <v>0.71022727272700004</v>
      </c>
      <c r="Q4161" s="1">
        <v>60.775216138329</v>
      </c>
      <c r="R4161" s="8">
        <v>7.4911139005659999</v>
      </c>
    </row>
    <row r="4162" spans="4:18" x14ac:dyDescent="0.2">
      <c r="D4162" s="59"/>
      <c r="E4162" s="5" t="s">
        <v>23</v>
      </c>
      <c r="F4162" s="51" t="str">
        <f t="shared" si="6"/>
        <v>*</v>
      </c>
      <c r="G4162" s="4">
        <v>2</v>
      </c>
      <c r="H4162" s="17" t="s">
        <v>160</v>
      </c>
      <c r="I4162" s="2" t="s">
        <v>160</v>
      </c>
      <c r="J4162" s="2" t="s">
        <v>160</v>
      </c>
      <c r="K4162" s="2" t="s">
        <v>160</v>
      </c>
      <c r="L4162" s="1">
        <v>50</v>
      </c>
      <c r="M4162" s="1">
        <v>50</v>
      </c>
      <c r="N4162" s="2" t="s">
        <v>160</v>
      </c>
      <c r="O4162" s="2" t="s">
        <v>160</v>
      </c>
      <c r="P4162" s="2" t="s">
        <v>160</v>
      </c>
      <c r="Q4162" s="1">
        <v>64.5</v>
      </c>
      <c r="R4162" s="8">
        <v>3.5355339059330002</v>
      </c>
    </row>
    <row r="4163" spans="4:18" ht="26" x14ac:dyDescent="0.2">
      <c r="D4163" s="59"/>
      <c r="E4163" s="5" t="s">
        <v>63</v>
      </c>
      <c r="F4163" s="51" t="str">
        <f t="shared" si="6"/>
        <v/>
      </c>
      <c r="G4163" s="4">
        <v>318</v>
      </c>
      <c r="H4163" s="10">
        <v>1.2578616352200001</v>
      </c>
      <c r="I4163" s="1">
        <v>0.62893081761000003</v>
      </c>
      <c r="J4163" s="1">
        <v>0.62893081761000003</v>
      </c>
      <c r="K4163" s="1">
        <v>5.660377358491</v>
      </c>
      <c r="L4163" s="1">
        <v>19.811320754716998</v>
      </c>
      <c r="M4163" s="1">
        <v>10.691823899371</v>
      </c>
      <c r="N4163" s="1">
        <v>0.94339622641499998</v>
      </c>
      <c r="O4163" s="1">
        <v>57.547169811320998</v>
      </c>
      <c r="P4163" s="1">
        <v>2.8301886792449999</v>
      </c>
      <c r="Q4163" s="1">
        <v>60.714285714286</v>
      </c>
      <c r="R4163" s="8">
        <v>8.6420896943799992</v>
      </c>
    </row>
    <row r="4164" spans="4:18" ht="26" x14ac:dyDescent="0.2">
      <c r="D4164" s="58" t="s">
        <v>64</v>
      </c>
      <c r="E4164" s="7" t="s">
        <v>57</v>
      </c>
      <c r="F4164" s="50" t="str">
        <f t="shared" si="6"/>
        <v>*</v>
      </c>
      <c r="G4164" s="6">
        <v>21</v>
      </c>
      <c r="H4164" s="14">
        <v>4.7619047619049999</v>
      </c>
      <c r="I4164" s="3">
        <v>4.7619047619049999</v>
      </c>
      <c r="J4164" s="9" t="s">
        <v>160</v>
      </c>
      <c r="K4164" s="3">
        <v>4.7619047619049999</v>
      </c>
      <c r="L4164" s="3">
        <v>42.857142857143003</v>
      </c>
      <c r="M4164" s="3">
        <v>33.333333333333002</v>
      </c>
      <c r="N4164" s="3">
        <v>4.7619047619049999</v>
      </c>
      <c r="O4164" s="9" t="s">
        <v>160</v>
      </c>
      <c r="P4164" s="3">
        <v>4.7619047619049999</v>
      </c>
      <c r="Q4164" s="3">
        <v>60.7</v>
      </c>
      <c r="R4164" s="13">
        <v>11.211366412802001</v>
      </c>
    </row>
    <row r="4165" spans="4:18" ht="26" x14ac:dyDescent="0.2">
      <c r="D4165" s="59"/>
      <c r="E4165" s="5" t="s">
        <v>58</v>
      </c>
      <c r="F4165" s="51" t="str">
        <f t="shared" si="6"/>
        <v/>
      </c>
      <c r="G4165" s="4">
        <v>103</v>
      </c>
      <c r="H4165" s="17" t="s">
        <v>160</v>
      </c>
      <c r="I4165" s="1">
        <v>1.9417475728160001</v>
      </c>
      <c r="J4165" s="1">
        <v>0.97087378640800004</v>
      </c>
      <c r="K4165" s="1">
        <v>9.7087378640779995</v>
      </c>
      <c r="L4165" s="1">
        <v>19.417475728155001</v>
      </c>
      <c r="M4165" s="1">
        <v>18.446601941748</v>
      </c>
      <c r="N4165" s="1">
        <v>10.679611650485</v>
      </c>
      <c r="O4165" s="1">
        <v>38.834951456311003</v>
      </c>
      <c r="P4165" s="2" t="s">
        <v>160</v>
      </c>
      <c r="Q4165" s="1">
        <v>63.015873015872998</v>
      </c>
      <c r="R4165" s="8">
        <v>7.7740097668179997</v>
      </c>
    </row>
    <row r="4166" spans="4:18" x14ac:dyDescent="0.2">
      <c r="D4166" s="59"/>
      <c r="E4166" s="5" t="s">
        <v>59</v>
      </c>
      <c r="F4166" s="51" t="str">
        <f t="shared" si="6"/>
        <v>*</v>
      </c>
      <c r="G4166" s="4">
        <v>43</v>
      </c>
      <c r="H4166" s="17" t="s">
        <v>160</v>
      </c>
      <c r="I4166" s="2" t="s">
        <v>160</v>
      </c>
      <c r="J4166" s="2" t="s">
        <v>160</v>
      </c>
      <c r="K4166" s="1">
        <v>9.3023255813949994</v>
      </c>
      <c r="L4166" s="1">
        <v>48.837209302326002</v>
      </c>
      <c r="M4166" s="1">
        <v>18.604651162791001</v>
      </c>
      <c r="N4166" s="1">
        <v>4.6511627906979998</v>
      </c>
      <c r="O4166" s="1">
        <v>16.279069767442</v>
      </c>
      <c r="P4166" s="1">
        <v>2.3255813953489999</v>
      </c>
      <c r="Q4166" s="1">
        <v>62.914285714286002</v>
      </c>
      <c r="R4166" s="8">
        <v>4.082757348046</v>
      </c>
    </row>
    <row r="4167" spans="4:18" x14ac:dyDescent="0.2">
      <c r="D4167" s="59"/>
      <c r="E4167" s="5" t="s">
        <v>60</v>
      </c>
      <c r="F4167" s="51" t="str">
        <f t="shared" si="6"/>
        <v/>
      </c>
      <c r="G4167" s="4">
        <v>697</v>
      </c>
      <c r="H4167" s="10">
        <v>1.1477761836439999</v>
      </c>
      <c r="I4167" s="1">
        <v>1.1477761836439999</v>
      </c>
      <c r="J4167" s="1">
        <v>3.586800573888</v>
      </c>
      <c r="K4167" s="1">
        <v>12.338593974175</v>
      </c>
      <c r="L4167" s="1">
        <v>42.611190817790998</v>
      </c>
      <c r="M4167" s="1">
        <v>20.946915351506</v>
      </c>
      <c r="N4167" s="1">
        <v>0.86083213773300005</v>
      </c>
      <c r="O4167" s="1">
        <v>15.781922525108</v>
      </c>
      <c r="P4167" s="1">
        <v>1.5781922525109999</v>
      </c>
      <c r="Q4167" s="1">
        <v>60.699652777777999</v>
      </c>
      <c r="R4167" s="8">
        <v>7.4014146627289996</v>
      </c>
    </row>
    <row r="4168" spans="4:18" ht="26" x14ac:dyDescent="0.2">
      <c r="D4168" s="59"/>
      <c r="E4168" s="5" t="s">
        <v>61</v>
      </c>
      <c r="F4168" s="51" t="str">
        <f t="shared" si="6"/>
        <v/>
      </c>
      <c r="G4168" s="4">
        <v>160</v>
      </c>
      <c r="H4168" s="10">
        <v>1.25</v>
      </c>
      <c r="I4168" s="1">
        <v>1.875</v>
      </c>
      <c r="J4168" s="1">
        <v>5.625</v>
      </c>
      <c r="K4168" s="1">
        <v>18.75</v>
      </c>
      <c r="L4168" s="1">
        <v>31.875</v>
      </c>
      <c r="M4168" s="1">
        <v>17.5</v>
      </c>
      <c r="N4168" s="1">
        <v>3.125</v>
      </c>
      <c r="O4168" s="1">
        <v>19.375</v>
      </c>
      <c r="P4168" s="1">
        <v>0.625</v>
      </c>
      <c r="Q4168" s="1">
        <v>59.4375</v>
      </c>
      <c r="R4168" s="8">
        <v>8.5828523423570005</v>
      </c>
    </row>
    <row r="4169" spans="4:18" ht="26" x14ac:dyDescent="0.2">
      <c r="D4169" s="59"/>
      <c r="E4169" s="5" t="s">
        <v>65</v>
      </c>
      <c r="F4169" s="51" t="str">
        <f t="shared" si="6"/>
        <v/>
      </c>
      <c r="G4169" s="4">
        <v>0</v>
      </c>
      <c r="H4169" s="17" t="s">
        <v>160</v>
      </c>
      <c r="I4169" s="2" t="s">
        <v>160</v>
      </c>
      <c r="J4169" s="2" t="s">
        <v>160</v>
      </c>
      <c r="K4169" s="2" t="s">
        <v>160</v>
      </c>
      <c r="L4169" s="2" t="s">
        <v>160</v>
      </c>
      <c r="M4169" s="2" t="s">
        <v>160</v>
      </c>
      <c r="N4169" s="2" t="s">
        <v>160</v>
      </c>
      <c r="O4169" s="2" t="s">
        <v>160</v>
      </c>
      <c r="P4169" s="2" t="s">
        <v>160</v>
      </c>
      <c r="Q4169" s="2" t="s">
        <v>160</v>
      </c>
      <c r="R4169" s="15" t="s">
        <v>160</v>
      </c>
    </row>
    <row r="4170" spans="4:18" x14ac:dyDescent="0.2">
      <c r="D4170" s="59"/>
      <c r="E4170" s="5" t="s">
        <v>23</v>
      </c>
      <c r="F4170" s="51" t="str">
        <f t="shared" si="6"/>
        <v/>
      </c>
      <c r="G4170" s="4">
        <v>0</v>
      </c>
      <c r="H4170" s="17" t="s">
        <v>160</v>
      </c>
      <c r="I4170" s="2" t="s">
        <v>160</v>
      </c>
      <c r="J4170" s="2" t="s">
        <v>160</v>
      </c>
      <c r="K4170" s="2" t="s">
        <v>160</v>
      </c>
      <c r="L4170" s="2" t="s">
        <v>160</v>
      </c>
      <c r="M4170" s="2" t="s">
        <v>160</v>
      </c>
      <c r="N4170" s="2" t="s">
        <v>160</v>
      </c>
      <c r="O4170" s="2" t="s">
        <v>160</v>
      </c>
      <c r="P4170" s="2" t="s">
        <v>160</v>
      </c>
      <c r="Q4170" s="2" t="s">
        <v>160</v>
      </c>
      <c r="R4170" s="15" t="s">
        <v>160</v>
      </c>
    </row>
    <row r="4171" spans="4:18" ht="26" x14ac:dyDescent="0.2">
      <c r="D4171" s="59"/>
      <c r="E4171" s="5" t="s">
        <v>66</v>
      </c>
      <c r="F4171" s="51" t="str">
        <f t="shared" si="6"/>
        <v/>
      </c>
      <c r="G4171" s="4">
        <v>1024</v>
      </c>
      <c r="H4171" s="10">
        <v>1.07421875</v>
      </c>
      <c r="I4171" s="1">
        <v>1.3671875</v>
      </c>
      <c r="J4171" s="1">
        <v>3.41796875</v>
      </c>
      <c r="K4171" s="1">
        <v>12.79296875</v>
      </c>
      <c r="L4171" s="1">
        <v>38.8671875</v>
      </c>
      <c r="M4171" s="1">
        <v>20.3125</v>
      </c>
      <c r="N4171" s="1">
        <v>2.44140625</v>
      </c>
      <c r="O4171" s="1">
        <v>18.359375</v>
      </c>
      <c r="P4171" s="1">
        <v>1.3671875</v>
      </c>
      <c r="Q4171" s="1">
        <v>60.774939172749001</v>
      </c>
      <c r="R4171" s="8">
        <v>7.6673663269040002</v>
      </c>
    </row>
    <row r="4172" spans="4:18" x14ac:dyDescent="0.2">
      <c r="D4172" s="58" t="s">
        <v>67</v>
      </c>
      <c r="E4172" s="7" t="s">
        <v>68</v>
      </c>
      <c r="F4172" s="50" t="str">
        <f t="shared" si="6"/>
        <v/>
      </c>
      <c r="G4172" s="6">
        <v>476</v>
      </c>
      <c r="H4172" s="14">
        <v>1.680672268908</v>
      </c>
      <c r="I4172" s="3">
        <v>1.680672268908</v>
      </c>
      <c r="J4172" s="3">
        <v>3.7815126050419998</v>
      </c>
      <c r="K4172" s="3">
        <v>10.504201680672001</v>
      </c>
      <c r="L4172" s="3">
        <v>41.806722689075997</v>
      </c>
      <c r="M4172" s="3">
        <v>18.697478991596999</v>
      </c>
      <c r="N4172" s="3">
        <v>2.731092436975</v>
      </c>
      <c r="O4172" s="3">
        <v>18.277310924369999</v>
      </c>
      <c r="P4172" s="3">
        <v>0.84033613445400002</v>
      </c>
      <c r="Q4172" s="3">
        <v>60.459740259740002</v>
      </c>
      <c r="R4172" s="13">
        <v>8.3926471374669998</v>
      </c>
    </row>
    <row r="4173" spans="4:18" x14ac:dyDescent="0.2">
      <c r="D4173" s="59"/>
      <c r="E4173" s="5" t="s">
        <v>69</v>
      </c>
      <c r="F4173" s="51" t="str">
        <f t="shared" si="6"/>
        <v/>
      </c>
      <c r="G4173" s="4">
        <v>168</v>
      </c>
      <c r="H4173" s="10">
        <v>2.3809523809519999</v>
      </c>
      <c r="I4173" s="1">
        <v>1.190476190476</v>
      </c>
      <c r="J4173" s="1">
        <v>2.3809523809519999</v>
      </c>
      <c r="K4173" s="1">
        <v>10.714285714286</v>
      </c>
      <c r="L4173" s="1">
        <v>36.309523809524002</v>
      </c>
      <c r="M4173" s="1">
        <v>26.190476190476002</v>
      </c>
      <c r="N4173" s="1">
        <v>2.3809523809519999</v>
      </c>
      <c r="O4173" s="1">
        <v>16.666666666666998</v>
      </c>
      <c r="P4173" s="1">
        <v>1.785714285714</v>
      </c>
      <c r="Q4173" s="1">
        <v>61.007299270072998</v>
      </c>
      <c r="R4173" s="8">
        <v>8.7182165188800003</v>
      </c>
    </row>
    <row r="4174" spans="4:18" ht="26" x14ac:dyDescent="0.2">
      <c r="D4174" s="59"/>
      <c r="E4174" s="5" t="s">
        <v>70</v>
      </c>
      <c r="F4174" s="51" t="str">
        <f t="shared" si="6"/>
        <v/>
      </c>
      <c r="G4174" s="4">
        <v>464</v>
      </c>
      <c r="H4174" s="10">
        <v>1.293103448276</v>
      </c>
      <c r="I4174" s="1">
        <v>1.293103448276</v>
      </c>
      <c r="J4174" s="1">
        <v>3.0172413793100001</v>
      </c>
      <c r="K4174" s="1">
        <v>11.637931034483</v>
      </c>
      <c r="L4174" s="1">
        <v>37.5</v>
      </c>
      <c r="M4174" s="1">
        <v>20.258620689655</v>
      </c>
      <c r="N4174" s="1">
        <v>1.7241379310339999</v>
      </c>
      <c r="O4174" s="1">
        <v>21.767241379310001</v>
      </c>
      <c r="P4174" s="1">
        <v>1.5086206896550001</v>
      </c>
      <c r="Q4174" s="1">
        <v>60.735955056180003</v>
      </c>
      <c r="R4174" s="8">
        <v>7.847342741297</v>
      </c>
    </row>
    <row r="4175" spans="4:18" ht="26" x14ac:dyDescent="0.2">
      <c r="D4175" s="59"/>
      <c r="E4175" s="5" t="s">
        <v>71</v>
      </c>
      <c r="F4175" s="51" t="str">
        <f t="shared" si="6"/>
        <v/>
      </c>
      <c r="G4175" s="4">
        <v>67</v>
      </c>
      <c r="H4175" s="10">
        <v>2.985074626866</v>
      </c>
      <c r="I4175" s="2" t="s">
        <v>160</v>
      </c>
      <c r="J4175" s="1">
        <v>2.985074626866</v>
      </c>
      <c r="K4175" s="1">
        <v>13.432835820896001</v>
      </c>
      <c r="L4175" s="1">
        <v>34.328358208955002</v>
      </c>
      <c r="M4175" s="1">
        <v>13.432835820896001</v>
      </c>
      <c r="N4175" s="2" t="s">
        <v>160</v>
      </c>
      <c r="O4175" s="1">
        <v>32.835820895521998</v>
      </c>
      <c r="P4175" s="2" t="s">
        <v>160</v>
      </c>
      <c r="Q4175" s="1">
        <v>59.2</v>
      </c>
      <c r="R4175" s="8">
        <v>9.0819501309920003</v>
      </c>
    </row>
    <row r="4176" spans="4:18" x14ac:dyDescent="0.2">
      <c r="D4176" s="59"/>
      <c r="E4176" s="5" t="s">
        <v>72</v>
      </c>
      <c r="F4176" s="51" t="str">
        <f t="shared" si="6"/>
        <v/>
      </c>
      <c r="G4176" s="4">
        <v>309</v>
      </c>
      <c r="H4176" s="10">
        <v>0.97087378640800004</v>
      </c>
      <c r="I4176" s="1">
        <v>1.2944983818769999</v>
      </c>
      <c r="J4176" s="1">
        <v>3.559870550162</v>
      </c>
      <c r="K4176" s="1">
        <v>11.326860841424001</v>
      </c>
      <c r="L4176" s="1">
        <v>37.540453074433998</v>
      </c>
      <c r="M4176" s="1">
        <v>22.653721682848001</v>
      </c>
      <c r="N4176" s="1">
        <v>0.97087378640800004</v>
      </c>
      <c r="O4176" s="1">
        <v>20.711974110031999</v>
      </c>
      <c r="P4176" s="1">
        <v>0.97087378640800004</v>
      </c>
      <c r="Q4176" s="1">
        <v>60.880165289255999</v>
      </c>
      <c r="R4176" s="8">
        <v>7.5296164327290001</v>
      </c>
    </row>
    <row r="4177" spans="4:18" x14ac:dyDescent="0.2">
      <c r="D4177" s="59"/>
      <c r="E4177" s="5" t="s">
        <v>73</v>
      </c>
      <c r="F4177" s="51" t="str">
        <f t="shared" si="6"/>
        <v/>
      </c>
      <c r="G4177" s="4">
        <v>185</v>
      </c>
      <c r="H4177" s="10">
        <v>3.2432432432430001</v>
      </c>
      <c r="I4177" s="1">
        <v>1.6216216216220001</v>
      </c>
      <c r="J4177" s="1">
        <v>2.7027027027030002</v>
      </c>
      <c r="K4177" s="1">
        <v>10.810810810811001</v>
      </c>
      <c r="L4177" s="1">
        <v>40.540540540541002</v>
      </c>
      <c r="M4177" s="1">
        <v>20</v>
      </c>
      <c r="N4177" s="1">
        <v>1.0810810810810001</v>
      </c>
      <c r="O4177" s="1">
        <v>18.918918918919001</v>
      </c>
      <c r="P4177" s="1">
        <v>1.0810810810810001</v>
      </c>
      <c r="Q4177" s="1">
        <v>59.817567567567998</v>
      </c>
      <c r="R4177" s="8">
        <v>9.4925944369839996</v>
      </c>
    </row>
    <row r="4178" spans="4:18" ht="26" x14ac:dyDescent="0.2">
      <c r="D4178" s="59"/>
      <c r="E4178" s="5" t="s">
        <v>74</v>
      </c>
      <c r="F4178" s="51" t="str">
        <f t="shared" si="6"/>
        <v/>
      </c>
      <c r="G4178" s="4">
        <v>460</v>
      </c>
      <c r="H4178" s="10">
        <v>0.43478260869599999</v>
      </c>
      <c r="I4178" s="1">
        <v>1.3043478260870001</v>
      </c>
      <c r="J4178" s="1">
        <v>3.4782608695650001</v>
      </c>
      <c r="K4178" s="1">
        <v>14.782608695652</v>
      </c>
      <c r="L4178" s="1">
        <v>37.608695652173999</v>
      </c>
      <c r="M4178" s="1">
        <v>20.434782608696</v>
      </c>
      <c r="N4178" s="1">
        <v>3.0434782608700002</v>
      </c>
      <c r="O4178" s="1">
        <v>17.173913043477999</v>
      </c>
      <c r="P4178" s="1">
        <v>1.7391304347829999</v>
      </c>
      <c r="Q4178" s="1">
        <v>60.997319034853</v>
      </c>
      <c r="R4178" s="8">
        <v>7.0411611103820002</v>
      </c>
    </row>
    <row r="4179" spans="4:18" x14ac:dyDescent="0.2">
      <c r="D4179" s="59"/>
      <c r="E4179" s="5" t="s">
        <v>36</v>
      </c>
      <c r="F4179" s="51" t="str">
        <f t="shared" si="6"/>
        <v>*</v>
      </c>
      <c r="G4179" s="4">
        <v>27</v>
      </c>
      <c r="H4179" s="17" t="s">
        <v>160</v>
      </c>
      <c r="I4179" s="1">
        <v>3.7037037037039999</v>
      </c>
      <c r="J4179" s="1">
        <v>7.4074074074069998</v>
      </c>
      <c r="K4179" s="1">
        <v>11.111111111111001</v>
      </c>
      <c r="L4179" s="1">
        <v>25.925925925925998</v>
      </c>
      <c r="M4179" s="1">
        <v>22.222222222222001</v>
      </c>
      <c r="N4179" s="2" t="s">
        <v>160</v>
      </c>
      <c r="O4179" s="1">
        <v>29.629629629629999</v>
      </c>
      <c r="P4179" s="2" t="s">
        <v>160</v>
      </c>
      <c r="Q4179" s="1">
        <v>59.263157894736999</v>
      </c>
      <c r="R4179" s="8">
        <v>9.0113638458660006</v>
      </c>
    </row>
    <row r="4180" spans="4:18" x14ac:dyDescent="0.2">
      <c r="D4180" s="59"/>
      <c r="E4180" s="5" t="s">
        <v>23</v>
      </c>
      <c r="F4180" s="51" t="str">
        <f t="shared" si="6"/>
        <v>*</v>
      </c>
      <c r="G4180" s="4">
        <v>6</v>
      </c>
      <c r="H4180" s="17" t="s">
        <v>160</v>
      </c>
      <c r="I4180" s="2" t="s">
        <v>160</v>
      </c>
      <c r="J4180" s="2" t="s">
        <v>160</v>
      </c>
      <c r="K4180" s="2" t="s">
        <v>160</v>
      </c>
      <c r="L4180" s="1">
        <v>50</v>
      </c>
      <c r="M4180" s="1">
        <v>50</v>
      </c>
      <c r="N4180" s="2" t="s">
        <v>160</v>
      </c>
      <c r="O4180" s="2" t="s">
        <v>160</v>
      </c>
      <c r="P4180" s="2" t="s">
        <v>160</v>
      </c>
      <c r="Q4180" s="1">
        <v>64.5</v>
      </c>
      <c r="R4180" s="8">
        <v>2.7386127875259998</v>
      </c>
    </row>
    <row r="4181" spans="4:18" ht="26" x14ac:dyDescent="0.2">
      <c r="D4181" s="58" t="s">
        <v>75</v>
      </c>
      <c r="E4181" s="7" t="s">
        <v>76</v>
      </c>
      <c r="F4181" s="50" t="str">
        <f t="shared" si="6"/>
        <v>*</v>
      </c>
      <c r="G4181" s="6">
        <v>31</v>
      </c>
      <c r="H4181" s="32" t="s">
        <v>160</v>
      </c>
      <c r="I4181" s="9" t="s">
        <v>160</v>
      </c>
      <c r="J4181" s="9" t="s">
        <v>160</v>
      </c>
      <c r="K4181" s="3">
        <v>6.4516129032259997</v>
      </c>
      <c r="L4181" s="3">
        <v>38.709677419355003</v>
      </c>
      <c r="M4181" s="3">
        <v>19.354838709677001</v>
      </c>
      <c r="N4181" s="3">
        <v>3.2258064516129998</v>
      </c>
      <c r="O4181" s="3">
        <v>29.032258064516</v>
      </c>
      <c r="P4181" s="3">
        <v>3.2258064516129998</v>
      </c>
      <c r="Q4181" s="3">
        <v>63.238095238094999</v>
      </c>
      <c r="R4181" s="13">
        <v>3.9737232151319999</v>
      </c>
    </row>
    <row r="4182" spans="4:18" x14ac:dyDescent="0.2">
      <c r="D4182" s="59"/>
      <c r="E4182" s="5" t="s">
        <v>77</v>
      </c>
      <c r="F4182" s="51" t="str">
        <f t="shared" si="6"/>
        <v/>
      </c>
      <c r="G4182" s="4">
        <v>59</v>
      </c>
      <c r="H4182" s="17" t="s">
        <v>160</v>
      </c>
      <c r="I4182" s="1">
        <v>1.6949152542370001</v>
      </c>
      <c r="J4182" s="1">
        <v>3.3898305084749998</v>
      </c>
      <c r="K4182" s="1">
        <v>15.254237288136</v>
      </c>
      <c r="L4182" s="1">
        <v>32.203389830508002</v>
      </c>
      <c r="M4182" s="1">
        <v>20.338983050846998</v>
      </c>
      <c r="N4182" s="2" t="s">
        <v>160</v>
      </c>
      <c r="O4182" s="1">
        <v>23.728813559321999</v>
      </c>
      <c r="P4182" s="1">
        <v>3.3898305084749998</v>
      </c>
      <c r="Q4182" s="1">
        <v>60.511627906976997</v>
      </c>
      <c r="R4182" s="8">
        <v>6.8186442341260003</v>
      </c>
    </row>
    <row r="4183" spans="4:18" x14ac:dyDescent="0.2">
      <c r="D4183" s="59"/>
      <c r="E4183" s="5" t="s">
        <v>78</v>
      </c>
      <c r="F4183" s="51" t="str">
        <f t="shared" ref="F4183:F4246" si="7">IF(G4183=0,"",IF(G4183&lt;=49,"*",""))</f>
        <v/>
      </c>
      <c r="G4183" s="4">
        <v>81</v>
      </c>
      <c r="H4183" s="10">
        <v>1.2345679012349999</v>
      </c>
      <c r="I4183" s="1">
        <v>1.2345679012349999</v>
      </c>
      <c r="J4183" s="1">
        <v>4.9382716049380004</v>
      </c>
      <c r="K4183" s="1">
        <v>7.4074074074069998</v>
      </c>
      <c r="L4183" s="1">
        <v>32.098765432099</v>
      </c>
      <c r="M4183" s="1">
        <v>20.987654320988</v>
      </c>
      <c r="N4183" s="1">
        <v>1.2345679012349999</v>
      </c>
      <c r="O4183" s="1">
        <v>27.16049382716</v>
      </c>
      <c r="P4183" s="1">
        <v>3.7037037037039999</v>
      </c>
      <c r="Q4183" s="1">
        <v>60.589285714286</v>
      </c>
      <c r="R4183" s="8">
        <v>8.4869456669200005</v>
      </c>
    </row>
    <row r="4184" spans="4:18" ht="26" x14ac:dyDescent="0.2">
      <c r="D4184" s="59"/>
      <c r="E4184" s="5" t="s">
        <v>79</v>
      </c>
      <c r="F4184" s="51" t="str">
        <f t="shared" si="7"/>
        <v>*</v>
      </c>
      <c r="G4184" s="4">
        <v>10</v>
      </c>
      <c r="H4184" s="17" t="s">
        <v>160</v>
      </c>
      <c r="I4184" s="2" t="s">
        <v>160</v>
      </c>
      <c r="J4184" s="1">
        <v>10</v>
      </c>
      <c r="K4184" s="2" t="s">
        <v>160</v>
      </c>
      <c r="L4184" s="1">
        <v>40</v>
      </c>
      <c r="M4184" s="1">
        <v>10</v>
      </c>
      <c r="N4184" s="2" t="s">
        <v>160</v>
      </c>
      <c r="O4184" s="1">
        <v>40</v>
      </c>
      <c r="P4184" s="2" t="s">
        <v>160</v>
      </c>
      <c r="Q4184" s="1">
        <v>60</v>
      </c>
      <c r="R4184" s="8">
        <v>7.6157731058640001</v>
      </c>
    </row>
    <row r="4185" spans="4:18" ht="26" x14ac:dyDescent="0.2">
      <c r="D4185" s="59"/>
      <c r="E4185" s="5" t="s">
        <v>80</v>
      </c>
      <c r="F4185" s="51" t="str">
        <f t="shared" si="7"/>
        <v>*</v>
      </c>
      <c r="G4185" s="4">
        <v>35</v>
      </c>
      <c r="H4185" s="17" t="s">
        <v>160</v>
      </c>
      <c r="I4185" s="1">
        <v>2.8571428571430002</v>
      </c>
      <c r="J4185" s="1">
        <v>5.7142857142860004</v>
      </c>
      <c r="K4185" s="1">
        <v>8.5714285714289993</v>
      </c>
      <c r="L4185" s="1">
        <v>31.428571428571001</v>
      </c>
      <c r="M4185" s="1">
        <v>20</v>
      </c>
      <c r="N4185" s="2" t="s">
        <v>160</v>
      </c>
      <c r="O4185" s="1">
        <v>28.571428571428999</v>
      </c>
      <c r="P4185" s="1">
        <v>2.8571428571430002</v>
      </c>
      <c r="Q4185" s="1">
        <v>60.041666666666998</v>
      </c>
      <c r="R4185" s="8">
        <v>8.1746116337300005</v>
      </c>
    </row>
    <row r="4186" spans="4:18" ht="26" x14ac:dyDescent="0.2">
      <c r="D4186" s="59"/>
      <c r="E4186" s="5" t="s">
        <v>81</v>
      </c>
      <c r="F4186" s="51" t="str">
        <f t="shared" si="7"/>
        <v>*</v>
      </c>
      <c r="G4186" s="4">
        <v>48</v>
      </c>
      <c r="H4186" s="17" t="s">
        <v>160</v>
      </c>
      <c r="I4186" s="1">
        <v>4.166666666667</v>
      </c>
      <c r="J4186" s="2" t="s">
        <v>160</v>
      </c>
      <c r="K4186" s="1">
        <v>8.333333333333</v>
      </c>
      <c r="L4186" s="1">
        <v>27.083333333333002</v>
      </c>
      <c r="M4186" s="1">
        <v>29.166666666666998</v>
      </c>
      <c r="N4186" s="2" t="s">
        <v>160</v>
      </c>
      <c r="O4186" s="1">
        <v>27.083333333333002</v>
      </c>
      <c r="P4186" s="1">
        <v>4.166666666667</v>
      </c>
      <c r="Q4186" s="1">
        <v>61.636363636364003</v>
      </c>
      <c r="R4186" s="8">
        <v>7.9049754182819996</v>
      </c>
    </row>
    <row r="4187" spans="4:18" ht="26" x14ac:dyDescent="0.2">
      <c r="D4187" s="59"/>
      <c r="E4187" s="5" t="s">
        <v>82</v>
      </c>
      <c r="F4187" s="51" t="str">
        <f t="shared" si="7"/>
        <v>*</v>
      </c>
      <c r="G4187" s="4">
        <v>38</v>
      </c>
      <c r="H4187" s="17" t="s">
        <v>160</v>
      </c>
      <c r="I4187" s="2" t="s">
        <v>160</v>
      </c>
      <c r="J4187" s="1">
        <v>5.2631578947369997</v>
      </c>
      <c r="K4187" s="1">
        <v>7.8947368421049999</v>
      </c>
      <c r="L4187" s="1">
        <v>34.210526315788996</v>
      </c>
      <c r="M4187" s="1">
        <v>13.157894736842</v>
      </c>
      <c r="N4187" s="2" t="s">
        <v>160</v>
      </c>
      <c r="O4187" s="1">
        <v>36.842105263157997</v>
      </c>
      <c r="P4187" s="1">
        <v>2.6315789473679998</v>
      </c>
      <c r="Q4187" s="1">
        <v>60.695652173912997</v>
      </c>
      <c r="R4187" s="8">
        <v>6.071054892676</v>
      </c>
    </row>
    <row r="4188" spans="4:18" ht="26" x14ac:dyDescent="0.2">
      <c r="D4188" s="59"/>
      <c r="E4188" s="5" t="s">
        <v>83</v>
      </c>
      <c r="F4188" s="51" t="str">
        <f t="shared" si="7"/>
        <v>*</v>
      </c>
      <c r="G4188" s="4">
        <v>11</v>
      </c>
      <c r="H4188" s="10">
        <v>9.0909090909089993</v>
      </c>
      <c r="I4188" s="2" t="s">
        <v>160</v>
      </c>
      <c r="J4188" s="2" t="s">
        <v>160</v>
      </c>
      <c r="K4188" s="2" t="s">
        <v>160</v>
      </c>
      <c r="L4188" s="1">
        <v>27.272727272727</v>
      </c>
      <c r="M4188" s="1">
        <v>18.181818181817999</v>
      </c>
      <c r="N4188" s="2" t="s">
        <v>160</v>
      </c>
      <c r="O4188" s="1">
        <v>45.454545454544999</v>
      </c>
      <c r="P4188" s="2" t="s">
        <v>160</v>
      </c>
      <c r="Q4188" s="1">
        <v>57.5</v>
      </c>
      <c r="R4188" s="8">
        <v>16.109003693586999</v>
      </c>
    </row>
    <row r="4189" spans="4:18" x14ac:dyDescent="0.2">
      <c r="D4189" s="59"/>
      <c r="E4189" s="5" t="s">
        <v>84</v>
      </c>
      <c r="F4189" s="51" t="str">
        <f t="shared" si="7"/>
        <v>*</v>
      </c>
      <c r="G4189" s="4">
        <v>15</v>
      </c>
      <c r="H4189" s="10">
        <v>6.666666666667</v>
      </c>
      <c r="I4189" s="1">
        <v>6.666666666667</v>
      </c>
      <c r="J4189" s="2" t="s">
        <v>160</v>
      </c>
      <c r="K4189" s="1">
        <v>20</v>
      </c>
      <c r="L4189" s="1">
        <v>26.666666666666998</v>
      </c>
      <c r="M4189" s="1">
        <v>20</v>
      </c>
      <c r="N4189" s="2" t="s">
        <v>160</v>
      </c>
      <c r="O4189" s="1">
        <v>20</v>
      </c>
      <c r="P4189" s="2" t="s">
        <v>160</v>
      </c>
      <c r="Q4189" s="1">
        <v>56.166666666666998</v>
      </c>
      <c r="R4189" s="8">
        <v>13.182863072485</v>
      </c>
    </row>
    <row r="4190" spans="4:18" x14ac:dyDescent="0.2">
      <c r="D4190" s="59"/>
      <c r="E4190" s="5" t="s">
        <v>85</v>
      </c>
      <c r="F4190" s="51" t="str">
        <f t="shared" si="7"/>
        <v>*</v>
      </c>
      <c r="G4190" s="4">
        <v>4</v>
      </c>
      <c r="H4190" s="17" t="s">
        <v>160</v>
      </c>
      <c r="I4190" s="2" t="s">
        <v>160</v>
      </c>
      <c r="J4190" s="2" t="s">
        <v>160</v>
      </c>
      <c r="K4190" s="2" t="s">
        <v>160</v>
      </c>
      <c r="L4190" s="1">
        <v>50</v>
      </c>
      <c r="M4190" s="2" t="s">
        <v>160</v>
      </c>
      <c r="N4190" s="2" t="s">
        <v>160</v>
      </c>
      <c r="O4190" s="1">
        <v>50</v>
      </c>
      <c r="P4190" s="2" t="s">
        <v>160</v>
      </c>
      <c r="Q4190" s="1">
        <v>62</v>
      </c>
      <c r="R4190" s="8">
        <v>0</v>
      </c>
    </row>
    <row r="4191" spans="4:18" x14ac:dyDescent="0.2">
      <c r="D4191" s="59"/>
      <c r="E4191" s="5" t="s">
        <v>86</v>
      </c>
      <c r="F4191" s="51" t="str">
        <f t="shared" si="7"/>
        <v/>
      </c>
      <c r="G4191" s="4">
        <v>85</v>
      </c>
      <c r="H4191" s="10">
        <v>2.352941176471</v>
      </c>
      <c r="I4191" s="1">
        <v>1.1764705882349999</v>
      </c>
      <c r="J4191" s="1">
        <v>4.7058823529409999</v>
      </c>
      <c r="K4191" s="1">
        <v>8.2352941176469994</v>
      </c>
      <c r="L4191" s="1">
        <v>41.176470588234999</v>
      </c>
      <c r="M4191" s="1">
        <v>20</v>
      </c>
      <c r="N4191" s="1">
        <v>1.1764705882349999</v>
      </c>
      <c r="O4191" s="1">
        <v>20</v>
      </c>
      <c r="P4191" s="1">
        <v>1.1764705882349999</v>
      </c>
      <c r="Q4191" s="1">
        <v>60.164179104478002</v>
      </c>
      <c r="R4191" s="8">
        <v>8.9317225169029992</v>
      </c>
    </row>
    <row r="4192" spans="4:18" ht="26" x14ac:dyDescent="0.2">
      <c r="D4192" s="59"/>
      <c r="E4192" s="5" t="s">
        <v>87</v>
      </c>
      <c r="F4192" s="51" t="str">
        <f t="shared" si="7"/>
        <v/>
      </c>
      <c r="G4192" s="4">
        <v>116</v>
      </c>
      <c r="H4192" s="10">
        <v>3.4482758620689999</v>
      </c>
      <c r="I4192" s="1">
        <v>0.86206896551699996</v>
      </c>
      <c r="J4192" s="1">
        <v>3.4482758620689999</v>
      </c>
      <c r="K4192" s="1">
        <v>10.344827586207</v>
      </c>
      <c r="L4192" s="1">
        <v>31.896551724138</v>
      </c>
      <c r="M4192" s="1">
        <v>25.862068965517</v>
      </c>
      <c r="N4192" s="1">
        <v>0.86206896551699996</v>
      </c>
      <c r="O4192" s="1">
        <v>23.275862068965999</v>
      </c>
      <c r="P4192" s="2" t="s">
        <v>160</v>
      </c>
      <c r="Q4192" s="1">
        <v>60.123595505617999</v>
      </c>
      <c r="R4192" s="8">
        <v>9.8197623382640007</v>
      </c>
    </row>
    <row r="4193" spans="4:18" x14ac:dyDescent="0.2">
      <c r="D4193" s="59"/>
      <c r="E4193" s="5" t="s">
        <v>36</v>
      </c>
      <c r="F4193" s="51" t="str">
        <f t="shared" si="7"/>
        <v>*</v>
      </c>
      <c r="G4193" s="4">
        <v>45</v>
      </c>
      <c r="H4193" s="17" t="s">
        <v>160</v>
      </c>
      <c r="I4193" s="1">
        <v>6.666666666667</v>
      </c>
      <c r="J4193" s="1">
        <v>4.4444444444439997</v>
      </c>
      <c r="K4193" s="1">
        <v>13.333333333333</v>
      </c>
      <c r="L4193" s="1">
        <v>40</v>
      </c>
      <c r="M4193" s="1">
        <v>13.333333333333</v>
      </c>
      <c r="N4193" s="1">
        <v>2.2222222222219998</v>
      </c>
      <c r="O4193" s="1">
        <v>17.777777777777999</v>
      </c>
      <c r="P4193" s="1">
        <v>2.2222222222219998</v>
      </c>
      <c r="Q4193" s="1">
        <v>58.75</v>
      </c>
      <c r="R4193" s="8">
        <v>9.1475992166559994</v>
      </c>
    </row>
    <row r="4194" spans="4:18" ht="26" x14ac:dyDescent="0.2">
      <c r="D4194" s="59"/>
      <c r="E4194" s="5" t="s">
        <v>88</v>
      </c>
      <c r="F4194" s="51" t="str">
        <f t="shared" si="7"/>
        <v/>
      </c>
      <c r="G4194" s="4">
        <v>254</v>
      </c>
      <c r="H4194" s="10">
        <v>1.1811023622050001</v>
      </c>
      <c r="I4194" s="1">
        <v>1.1811023622050001</v>
      </c>
      <c r="J4194" s="1">
        <v>2.3622047244090001</v>
      </c>
      <c r="K4194" s="1">
        <v>14.566929133858</v>
      </c>
      <c r="L4194" s="1">
        <v>42.125984251969001</v>
      </c>
      <c r="M4194" s="1">
        <v>21.653543307086998</v>
      </c>
      <c r="N4194" s="1">
        <v>3.9370078740159999</v>
      </c>
      <c r="O4194" s="1">
        <v>12.992125984252</v>
      </c>
      <c r="P4194" s="2" t="s">
        <v>160</v>
      </c>
      <c r="Q4194" s="1">
        <v>61.194570135747</v>
      </c>
      <c r="R4194" s="8">
        <v>7.4078071482860004</v>
      </c>
    </row>
    <row r="4195" spans="4:18" x14ac:dyDescent="0.2">
      <c r="D4195" s="59"/>
      <c r="E4195" s="5" t="s">
        <v>89</v>
      </c>
      <c r="F4195" s="51" t="str">
        <f t="shared" si="7"/>
        <v/>
      </c>
      <c r="G4195" s="4">
        <v>422</v>
      </c>
      <c r="H4195" s="10">
        <v>0.71090047393400002</v>
      </c>
      <c r="I4195" s="1">
        <v>1.184834123223</v>
      </c>
      <c r="J4195" s="1">
        <v>3.7914691943130001</v>
      </c>
      <c r="K4195" s="1">
        <v>14.691943127962</v>
      </c>
      <c r="L4195" s="1">
        <v>38.862559241706002</v>
      </c>
      <c r="M4195" s="1">
        <v>18.483412322275001</v>
      </c>
      <c r="N4195" s="1">
        <v>2.6066350710899999</v>
      </c>
      <c r="O4195" s="1">
        <v>17.535545023697001</v>
      </c>
      <c r="P4195" s="1">
        <v>2.1327014218009999</v>
      </c>
      <c r="Q4195" s="1">
        <v>60.666666666666998</v>
      </c>
      <c r="R4195" s="8">
        <v>7.2694003507560003</v>
      </c>
    </row>
    <row r="4196" spans="4:18" x14ac:dyDescent="0.2">
      <c r="D4196" s="59"/>
      <c r="E4196" s="5" t="s">
        <v>23</v>
      </c>
      <c r="F4196" s="51" t="str">
        <f t="shared" si="7"/>
        <v>*</v>
      </c>
      <c r="G4196" s="4">
        <v>9</v>
      </c>
      <c r="H4196" s="17" t="s">
        <v>160</v>
      </c>
      <c r="I4196" s="2" t="s">
        <v>160</v>
      </c>
      <c r="J4196" s="2" t="s">
        <v>160</v>
      </c>
      <c r="K4196" s="1">
        <v>33.333333333333002</v>
      </c>
      <c r="L4196" s="1">
        <v>44.444444444444002</v>
      </c>
      <c r="M4196" s="1">
        <v>22.222222222222001</v>
      </c>
      <c r="N4196" s="2" t="s">
        <v>160</v>
      </c>
      <c r="O4196" s="2" t="s">
        <v>160</v>
      </c>
      <c r="P4196" s="2" t="s">
        <v>160</v>
      </c>
      <c r="Q4196" s="1">
        <v>60.777777777777999</v>
      </c>
      <c r="R4196" s="8">
        <v>4.7900359544000004</v>
      </c>
    </row>
    <row r="4197" spans="4:18" ht="26" x14ac:dyDescent="0.2">
      <c r="D4197" s="59"/>
      <c r="E4197" s="5" t="s">
        <v>90</v>
      </c>
      <c r="F4197" s="51" t="str">
        <f t="shared" si="7"/>
        <v/>
      </c>
      <c r="G4197" s="4">
        <v>339</v>
      </c>
      <c r="H4197" s="10">
        <v>1.474926253687</v>
      </c>
      <c r="I4197" s="1">
        <v>1.769911504425</v>
      </c>
      <c r="J4197" s="1">
        <v>3.8348082595870001</v>
      </c>
      <c r="K4197" s="1">
        <v>8.5545722713860002</v>
      </c>
      <c r="L4197" s="1">
        <v>36.283185840708001</v>
      </c>
      <c r="M4197" s="1">
        <v>21.533923303835</v>
      </c>
      <c r="N4197" s="1">
        <v>1.1799410029499999</v>
      </c>
      <c r="O4197" s="1">
        <v>23.893805309735001</v>
      </c>
      <c r="P4197" s="1">
        <v>1.474926253687</v>
      </c>
      <c r="Q4197" s="1">
        <v>60.553359683794</v>
      </c>
      <c r="R4197" s="8">
        <v>8.4732374306770009</v>
      </c>
    </row>
    <row r="4198" spans="4:18" ht="26" x14ac:dyDescent="0.2">
      <c r="D4198" s="58" t="s">
        <v>91</v>
      </c>
      <c r="E4198" s="7" t="s">
        <v>92</v>
      </c>
      <c r="F4198" s="50" t="str">
        <f t="shared" si="7"/>
        <v/>
      </c>
      <c r="G4198" s="6">
        <v>69</v>
      </c>
      <c r="H4198" s="14">
        <v>1.449275362319</v>
      </c>
      <c r="I4198" s="3">
        <v>2.898550724638</v>
      </c>
      <c r="J4198" s="3">
        <v>2.898550724638</v>
      </c>
      <c r="K4198" s="3">
        <v>8.6956521739130004</v>
      </c>
      <c r="L4198" s="3">
        <v>36.231884057971001</v>
      </c>
      <c r="M4198" s="3">
        <v>21.739130434783</v>
      </c>
      <c r="N4198" s="3">
        <v>7.2463768115939997</v>
      </c>
      <c r="O4198" s="3">
        <v>18.840579710145001</v>
      </c>
      <c r="P4198" s="9" t="s">
        <v>160</v>
      </c>
      <c r="Q4198" s="3">
        <v>61.25</v>
      </c>
      <c r="R4198" s="13">
        <v>9.0879540651850004</v>
      </c>
    </row>
    <row r="4199" spans="4:18" ht="39" x14ac:dyDescent="0.2">
      <c r="D4199" s="59"/>
      <c r="E4199" s="5" t="s">
        <v>93</v>
      </c>
      <c r="F4199" s="51" t="str">
        <f t="shared" si="7"/>
        <v/>
      </c>
      <c r="G4199" s="4">
        <v>428</v>
      </c>
      <c r="H4199" s="10">
        <v>0.70093457943899995</v>
      </c>
      <c r="I4199" s="1">
        <v>1.401869158879</v>
      </c>
      <c r="J4199" s="1">
        <v>2.570093457944</v>
      </c>
      <c r="K4199" s="1">
        <v>10.046728971963001</v>
      </c>
      <c r="L4199" s="1">
        <v>38.084112149532999</v>
      </c>
      <c r="M4199" s="1">
        <v>17.990654205607001</v>
      </c>
      <c r="N4199" s="1">
        <v>3.0373831775700002</v>
      </c>
      <c r="O4199" s="1">
        <v>24.299065420561</v>
      </c>
      <c r="P4199" s="1">
        <v>1.869158878505</v>
      </c>
      <c r="Q4199" s="1">
        <v>61.221518987342002</v>
      </c>
      <c r="R4199" s="8">
        <v>7.3030747320899998</v>
      </c>
    </row>
    <row r="4200" spans="4:18" ht="39" x14ac:dyDescent="0.2">
      <c r="D4200" s="59"/>
      <c r="E4200" s="5" t="s">
        <v>94</v>
      </c>
      <c r="F4200" s="51" t="str">
        <f t="shared" si="7"/>
        <v/>
      </c>
      <c r="G4200" s="4">
        <v>814</v>
      </c>
      <c r="H4200" s="10">
        <v>1.1056511056510001</v>
      </c>
      <c r="I4200" s="1">
        <v>1.5970515970520001</v>
      </c>
      <c r="J4200" s="1">
        <v>3.071253071253</v>
      </c>
      <c r="K4200" s="1">
        <v>11.793611793612</v>
      </c>
      <c r="L4200" s="1">
        <v>37.714987714987998</v>
      </c>
      <c r="M4200" s="1">
        <v>19.287469287469001</v>
      </c>
      <c r="N4200" s="1">
        <v>2.3341523341519999</v>
      </c>
      <c r="O4200" s="1">
        <v>21.498771498770999</v>
      </c>
      <c r="P4200" s="1">
        <v>1.5970515970520001</v>
      </c>
      <c r="Q4200" s="1">
        <v>60.712460063898</v>
      </c>
      <c r="R4200" s="8">
        <v>7.8500183756729998</v>
      </c>
    </row>
    <row r="4201" spans="4:18" ht="39" x14ac:dyDescent="0.2">
      <c r="D4201" s="59"/>
      <c r="E4201" s="5" t="s">
        <v>95</v>
      </c>
      <c r="F4201" s="51" t="str">
        <f t="shared" si="7"/>
        <v/>
      </c>
      <c r="G4201" s="4">
        <v>587</v>
      </c>
      <c r="H4201" s="10">
        <v>1.3628620102210001</v>
      </c>
      <c r="I4201" s="1">
        <v>0.851788756388</v>
      </c>
      <c r="J4201" s="1">
        <v>2.7257240204430002</v>
      </c>
      <c r="K4201" s="1">
        <v>10.732538330494</v>
      </c>
      <c r="L4201" s="1">
        <v>35.434412265757999</v>
      </c>
      <c r="M4201" s="1">
        <v>18.228279386712</v>
      </c>
      <c r="N4201" s="1">
        <v>2.7257240204430002</v>
      </c>
      <c r="O4201" s="1">
        <v>26.405451448040999</v>
      </c>
      <c r="P4201" s="1">
        <v>1.533219761499</v>
      </c>
      <c r="Q4201" s="1">
        <v>60.938534278959999</v>
      </c>
      <c r="R4201" s="8">
        <v>7.8653360761410003</v>
      </c>
    </row>
    <row r="4202" spans="4:18" ht="39" x14ac:dyDescent="0.2">
      <c r="D4202" s="59"/>
      <c r="E4202" s="5" t="s">
        <v>96</v>
      </c>
      <c r="F4202" s="51" t="str">
        <f t="shared" si="7"/>
        <v/>
      </c>
      <c r="G4202" s="4">
        <v>258</v>
      </c>
      <c r="H4202" s="10">
        <v>0.38759689922500001</v>
      </c>
      <c r="I4202" s="1">
        <v>0.77519379845000003</v>
      </c>
      <c r="J4202" s="1">
        <v>2.3255813953489999</v>
      </c>
      <c r="K4202" s="1">
        <v>11.240310077519</v>
      </c>
      <c r="L4202" s="1">
        <v>33.720930232557997</v>
      </c>
      <c r="M4202" s="1">
        <v>15.891472868217001</v>
      </c>
      <c r="N4202" s="1">
        <v>1.1627906976739999</v>
      </c>
      <c r="O4202" s="1">
        <v>31.395348837208999</v>
      </c>
      <c r="P4202" s="1">
        <v>3.1007751937979999</v>
      </c>
      <c r="Q4202" s="1">
        <v>61.047337278107001</v>
      </c>
      <c r="R4202" s="8">
        <v>6.5254179312309999</v>
      </c>
    </row>
    <row r="4203" spans="4:18" ht="39" x14ac:dyDescent="0.2">
      <c r="D4203" s="59"/>
      <c r="E4203" s="5" t="s">
        <v>97</v>
      </c>
      <c r="F4203" s="51" t="str">
        <f t="shared" si="7"/>
        <v/>
      </c>
      <c r="G4203" s="4">
        <v>62</v>
      </c>
      <c r="H4203" s="10">
        <v>1.6129032258060001</v>
      </c>
      <c r="I4203" s="2" t="s">
        <v>160</v>
      </c>
      <c r="J4203" s="1">
        <v>1.6129032258060001</v>
      </c>
      <c r="K4203" s="1">
        <v>12.903225806451999</v>
      </c>
      <c r="L4203" s="1">
        <v>33.870967741934997</v>
      </c>
      <c r="M4203" s="1">
        <v>12.903225806451999</v>
      </c>
      <c r="N4203" s="1">
        <v>3.2258064516129998</v>
      </c>
      <c r="O4203" s="1">
        <v>32.258064516128997</v>
      </c>
      <c r="P4203" s="1">
        <v>1.6129032258060001</v>
      </c>
      <c r="Q4203" s="1">
        <v>60.780487804878</v>
      </c>
      <c r="R4203" s="8">
        <v>7.7282345821079996</v>
      </c>
    </row>
    <row r="4204" spans="4:18" ht="39" x14ac:dyDescent="0.2">
      <c r="D4204" s="59"/>
      <c r="E4204" s="5" t="s">
        <v>98</v>
      </c>
      <c r="F4204" s="51" t="str">
        <f t="shared" si="7"/>
        <v/>
      </c>
      <c r="G4204" s="4">
        <v>344</v>
      </c>
      <c r="H4204" s="10">
        <v>1.1627906976739999</v>
      </c>
      <c r="I4204" s="1">
        <v>1.4534883720930001</v>
      </c>
      <c r="J4204" s="1">
        <v>1.1627906976739999</v>
      </c>
      <c r="K4204" s="1">
        <v>10.174418604651001</v>
      </c>
      <c r="L4204" s="1">
        <v>34.302325581395003</v>
      </c>
      <c r="M4204" s="1">
        <v>18.313953488372</v>
      </c>
      <c r="N4204" s="1">
        <v>2.3255813953489999</v>
      </c>
      <c r="O4204" s="1">
        <v>29.651162790697999</v>
      </c>
      <c r="P4204" s="1">
        <v>1.4534883720930001</v>
      </c>
      <c r="Q4204" s="1">
        <v>61.151898734177003</v>
      </c>
      <c r="R4204" s="8">
        <v>7.7559522373689997</v>
      </c>
    </row>
    <row r="4205" spans="4:18" ht="39" x14ac:dyDescent="0.2">
      <c r="D4205" s="59"/>
      <c r="E4205" s="5" t="s">
        <v>99</v>
      </c>
      <c r="F4205" s="51" t="str">
        <f t="shared" si="7"/>
        <v/>
      </c>
      <c r="G4205" s="4">
        <v>202</v>
      </c>
      <c r="H4205" s="10">
        <v>0.99009900990099997</v>
      </c>
      <c r="I4205" s="2" t="s">
        <v>160</v>
      </c>
      <c r="J4205" s="1">
        <v>0.99009900990099997</v>
      </c>
      <c r="K4205" s="1">
        <v>7.9207920792079998</v>
      </c>
      <c r="L4205" s="1">
        <v>33.168316831683001</v>
      </c>
      <c r="M4205" s="1">
        <v>20.297029702970001</v>
      </c>
      <c r="N4205" s="1">
        <v>0.99009900990099997</v>
      </c>
      <c r="O4205" s="1">
        <v>32.673267326732997</v>
      </c>
      <c r="P4205" s="1">
        <v>2.970297029703</v>
      </c>
      <c r="Q4205" s="1">
        <v>62.038461538462002</v>
      </c>
      <c r="R4205" s="8">
        <v>6.4247629536139996</v>
      </c>
    </row>
    <row r="4206" spans="4:18" x14ac:dyDescent="0.2">
      <c r="D4206" s="59"/>
      <c r="E4206" s="5" t="s">
        <v>100</v>
      </c>
      <c r="F4206" s="51" t="str">
        <f t="shared" si="7"/>
        <v/>
      </c>
      <c r="G4206" s="4">
        <v>136</v>
      </c>
      <c r="H4206" s="10">
        <v>1.4705882352940001</v>
      </c>
      <c r="I4206" s="1">
        <v>0.73529411764700003</v>
      </c>
      <c r="J4206" s="1">
        <v>5.8823529411760003</v>
      </c>
      <c r="K4206" s="1">
        <v>18.382352941175998</v>
      </c>
      <c r="L4206" s="1">
        <v>45.588235294118</v>
      </c>
      <c r="M4206" s="1">
        <v>22.058823529411999</v>
      </c>
      <c r="N4206" s="1">
        <v>2.2058823529409999</v>
      </c>
      <c r="O4206" s="1">
        <v>2.9411764705880001</v>
      </c>
      <c r="P4206" s="1">
        <v>0.73529411764700003</v>
      </c>
      <c r="Q4206" s="1">
        <v>60.229007633587997</v>
      </c>
      <c r="R4206" s="8">
        <v>7.6676793054159997</v>
      </c>
    </row>
    <row r="4207" spans="4:18" x14ac:dyDescent="0.2">
      <c r="D4207" s="59"/>
      <c r="E4207" s="5" t="s">
        <v>23</v>
      </c>
      <c r="F4207" s="51" t="str">
        <f t="shared" si="7"/>
        <v>*</v>
      </c>
      <c r="G4207" s="4">
        <v>5</v>
      </c>
      <c r="H4207" s="17" t="s">
        <v>160</v>
      </c>
      <c r="I4207" s="2" t="s">
        <v>160</v>
      </c>
      <c r="J4207" s="2" t="s">
        <v>160</v>
      </c>
      <c r="K4207" s="1">
        <v>20</v>
      </c>
      <c r="L4207" s="1">
        <v>40</v>
      </c>
      <c r="M4207" s="1">
        <v>40</v>
      </c>
      <c r="N4207" s="2" t="s">
        <v>160</v>
      </c>
      <c r="O4207" s="2" t="s">
        <v>160</v>
      </c>
      <c r="P4207" s="2" t="s">
        <v>160</v>
      </c>
      <c r="Q4207" s="1">
        <v>62.6</v>
      </c>
      <c r="R4207" s="8">
        <v>4.9295030175469998</v>
      </c>
    </row>
    <row r="4208" spans="4:18" ht="26" x14ac:dyDescent="0.2">
      <c r="D4208" s="59"/>
      <c r="E4208" s="5" t="s">
        <v>101</v>
      </c>
      <c r="F4208" s="51" t="str">
        <f t="shared" si="7"/>
        <v/>
      </c>
      <c r="G4208" s="4">
        <v>871</v>
      </c>
      <c r="H4208" s="10">
        <v>1.0332950631460001</v>
      </c>
      <c r="I4208" s="1">
        <v>1.492537313433</v>
      </c>
      <c r="J4208" s="1">
        <v>3.0998851894369999</v>
      </c>
      <c r="K4208" s="1">
        <v>11.710677382319</v>
      </c>
      <c r="L4208" s="1">
        <v>37.772675086108002</v>
      </c>
      <c r="M4208" s="1">
        <v>19.862227324913999</v>
      </c>
      <c r="N4208" s="1">
        <v>2.5258323765789998</v>
      </c>
      <c r="O4208" s="1">
        <v>21.010332950631</v>
      </c>
      <c r="P4208" s="1">
        <v>1.492537313433</v>
      </c>
      <c r="Q4208" s="1">
        <v>60.856296296296001</v>
      </c>
      <c r="R4208" s="8">
        <v>7.7268905708749998</v>
      </c>
    </row>
    <row r="4209" spans="4:18" ht="26" x14ac:dyDescent="0.2">
      <c r="D4209" s="59"/>
      <c r="E4209" s="5" t="s">
        <v>102</v>
      </c>
      <c r="F4209" s="51" t="str">
        <f t="shared" si="7"/>
        <v/>
      </c>
      <c r="G4209" s="4">
        <v>450</v>
      </c>
      <c r="H4209" s="10">
        <v>0.88888888888899997</v>
      </c>
      <c r="I4209" s="1">
        <v>1.1111111111109999</v>
      </c>
      <c r="J4209" s="1">
        <v>2</v>
      </c>
      <c r="K4209" s="1">
        <v>11.555555555555999</v>
      </c>
      <c r="L4209" s="1">
        <v>34.666666666666998</v>
      </c>
      <c r="M4209" s="1">
        <v>17.111111111111001</v>
      </c>
      <c r="N4209" s="1">
        <v>2.2222222222219998</v>
      </c>
      <c r="O4209" s="1">
        <v>28.222222222222001</v>
      </c>
      <c r="P4209" s="1">
        <v>2.2222222222219998</v>
      </c>
      <c r="Q4209" s="1">
        <v>60.993610223642001</v>
      </c>
      <c r="R4209" s="8">
        <v>7.3550059745759997</v>
      </c>
    </row>
    <row r="4210" spans="4:18" x14ac:dyDescent="0.2">
      <c r="D4210" s="58" t="s">
        <v>103</v>
      </c>
      <c r="E4210" s="7" t="s">
        <v>104</v>
      </c>
      <c r="F4210" s="50" t="str">
        <f t="shared" si="7"/>
        <v/>
      </c>
      <c r="G4210" s="6">
        <v>262</v>
      </c>
      <c r="H4210" s="14">
        <v>0.76335877862599999</v>
      </c>
      <c r="I4210" s="3">
        <v>1.145038167939</v>
      </c>
      <c r="J4210" s="3">
        <v>3.4351145038170001</v>
      </c>
      <c r="K4210" s="3">
        <v>12.213740458015</v>
      </c>
      <c r="L4210" s="3">
        <v>30.916030534350998</v>
      </c>
      <c r="M4210" s="3">
        <v>24.427480916031001</v>
      </c>
      <c r="N4210" s="3">
        <v>4.1984732824430004</v>
      </c>
      <c r="O4210" s="3">
        <v>21.75572519084</v>
      </c>
      <c r="P4210" s="3">
        <v>1.145038167939</v>
      </c>
      <c r="Q4210" s="3">
        <v>61.495049504950003</v>
      </c>
      <c r="R4210" s="13">
        <v>7.6433221429309999</v>
      </c>
    </row>
    <row r="4211" spans="4:18" x14ac:dyDescent="0.2">
      <c r="D4211" s="59"/>
      <c r="E4211" s="5" t="s">
        <v>105</v>
      </c>
      <c r="F4211" s="51" t="str">
        <f t="shared" si="7"/>
        <v/>
      </c>
      <c r="G4211" s="4">
        <v>313</v>
      </c>
      <c r="H4211" s="10">
        <v>1.277955271565</v>
      </c>
      <c r="I4211" s="1">
        <v>1.5974440894569999</v>
      </c>
      <c r="J4211" s="1">
        <v>4.153354632588</v>
      </c>
      <c r="K4211" s="1">
        <v>11.821086261981</v>
      </c>
      <c r="L4211" s="1">
        <v>43.450479233227</v>
      </c>
      <c r="M4211" s="1">
        <v>18.530351437699998</v>
      </c>
      <c r="N4211" s="1">
        <v>1.277955271565</v>
      </c>
      <c r="O4211" s="1">
        <v>16.613418530351002</v>
      </c>
      <c r="P4211" s="1">
        <v>1.277955271565</v>
      </c>
      <c r="Q4211" s="1">
        <v>60.315175097275997</v>
      </c>
      <c r="R4211" s="8">
        <v>7.858979442611</v>
      </c>
    </row>
    <row r="4212" spans="4:18" x14ac:dyDescent="0.2">
      <c r="D4212" s="59"/>
      <c r="E4212" s="5" t="s">
        <v>106</v>
      </c>
      <c r="F4212" s="51" t="str">
        <f t="shared" si="7"/>
        <v/>
      </c>
      <c r="G4212" s="4">
        <v>325</v>
      </c>
      <c r="H4212" s="10">
        <v>1.2307692307689999</v>
      </c>
      <c r="I4212" s="1">
        <v>1.2307692307689999</v>
      </c>
      <c r="J4212" s="1">
        <v>2.1538461538460001</v>
      </c>
      <c r="K4212" s="1">
        <v>10.461538461538</v>
      </c>
      <c r="L4212" s="1">
        <v>42.769230769231001</v>
      </c>
      <c r="M4212" s="1">
        <v>19.076923076922998</v>
      </c>
      <c r="N4212" s="1">
        <v>2.7692307692310001</v>
      </c>
      <c r="O4212" s="1">
        <v>18.769230769231001</v>
      </c>
      <c r="P4212" s="1">
        <v>1.538461538462</v>
      </c>
      <c r="Q4212" s="1">
        <v>61.177606177606002</v>
      </c>
      <c r="R4212" s="8">
        <v>7.4594069728720003</v>
      </c>
    </row>
    <row r="4213" spans="4:18" x14ac:dyDescent="0.2">
      <c r="D4213" s="59"/>
      <c r="E4213" s="5" t="s">
        <v>107</v>
      </c>
      <c r="F4213" s="51" t="str">
        <f t="shared" si="7"/>
        <v/>
      </c>
      <c r="G4213" s="4">
        <v>103</v>
      </c>
      <c r="H4213" s="10">
        <v>0.97087378640800004</v>
      </c>
      <c r="I4213" s="1">
        <v>0.97087378640800004</v>
      </c>
      <c r="J4213" s="1">
        <v>5.8252427184469999</v>
      </c>
      <c r="K4213" s="1">
        <v>21.359223300970999</v>
      </c>
      <c r="L4213" s="1">
        <v>33.009708737864003</v>
      </c>
      <c r="M4213" s="1">
        <v>21.359223300970999</v>
      </c>
      <c r="N4213" s="1">
        <v>0.97087378640800004</v>
      </c>
      <c r="O4213" s="1">
        <v>13.592233009709</v>
      </c>
      <c r="P4213" s="1">
        <v>1.9417475728160001</v>
      </c>
      <c r="Q4213" s="1">
        <v>59.701149425286999</v>
      </c>
      <c r="R4213" s="8">
        <v>7.700973877599</v>
      </c>
    </row>
    <row r="4214" spans="4:18" x14ac:dyDescent="0.2">
      <c r="D4214" s="59"/>
      <c r="E4214" s="5" t="s">
        <v>108</v>
      </c>
      <c r="F4214" s="51" t="str">
        <f t="shared" si="7"/>
        <v>*</v>
      </c>
      <c r="G4214" s="4">
        <v>20</v>
      </c>
      <c r="H4214" s="17" t="s">
        <v>160</v>
      </c>
      <c r="I4214" s="1">
        <v>5</v>
      </c>
      <c r="J4214" s="2" t="s">
        <v>160</v>
      </c>
      <c r="K4214" s="1">
        <v>30</v>
      </c>
      <c r="L4214" s="1">
        <v>40</v>
      </c>
      <c r="M4214" s="1">
        <v>10</v>
      </c>
      <c r="N4214" s="2" t="s">
        <v>160</v>
      </c>
      <c r="O4214" s="1">
        <v>15</v>
      </c>
      <c r="P4214" s="2" t="s">
        <v>160</v>
      </c>
      <c r="Q4214" s="1">
        <v>58.529411764705998</v>
      </c>
      <c r="R4214" s="8">
        <v>7.3664581640269997</v>
      </c>
    </row>
    <row r="4215" spans="4:18" x14ac:dyDescent="0.2">
      <c r="D4215" s="59"/>
      <c r="E4215" s="5" t="s">
        <v>23</v>
      </c>
      <c r="F4215" s="51" t="str">
        <f t="shared" si="7"/>
        <v>*</v>
      </c>
      <c r="G4215" s="4">
        <v>1</v>
      </c>
      <c r="H4215" s="17" t="s">
        <v>160</v>
      </c>
      <c r="I4215" s="2" t="s">
        <v>160</v>
      </c>
      <c r="J4215" s="2" t="s">
        <v>160</v>
      </c>
      <c r="K4215" s="2" t="s">
        <v>160</v>
      </c>
      <c r="L4215" s="2" t="s">
        <v>160</v>
      </c>
      <c r="M4215" s="2" t="s">
        <v>160</v>
      </c>
      <c r="N4215" s="2" t="s">
        <v>160</v>
      </c>
      <c r="O4215" s="1">
        <v>100</v>
      </c>
      <c r="P4215" s="2" t="s">
        <v>160</v>
      </c>
      <c r="Q4215" s="1">
        <v>0</v>
      </c>
      <c r="R4215" s="8">
        <v>0</v>
      </c>
    </row>
    <row r="4216" spans="4:18" x14ac:dyDescent="0.2">
      <c r="D4216" s="59"/>
      <c r="E4216" s="5" t="s">
        <v>109</v>
      </c>
      <c r="F4216" s="51" t="str">
        <f t="shared" si="7"/>
        <v/>
      </c>
      <c r="G4216" s="4">
        <v>575</v>
      </c>
      <c r="H4216" s="10">
        <v>1.04347826087</v>
      </c>
      <c r="I4216" s="1">
        <v>1.3913043478260001</v>
      </c>
      <c r="J4216" s="1">
        <v>3.8260869565219999</v>
      </c>
      <c r="K4216" s="1">
        <v>12</v>
      </c>
      <c r="L4216" s="1">
        <v>37.739130434783</v>
      </c>
      <c r="M4216" s="1">
        <v>21.217391304347998</v>
      </c>
      <c r="N4216" s="1">
        <v>2.6086956521740001</v>
      </c>
      <c r="O4216" s="1">
        <v>18.95652173913</v>
      </c>
      <c r="P4216" s="1">
        <v>1.217391304348</v>
      </c>
      <c r="Q4216" s="1">
        <v>60.834422657951997</v>
      </c>
      <c r="R4216" s="8">
        <v>7.7785136996439999</v>
      </c>
    </row>
    <row r="4217" spans="4:18" x14ac:dyDescent="0.2">
      <c r="D4217" s="59"/>
      <c r="E4217" s="5" t="s">
        <v>110</v>
      </c>
      <c r="F4217" s="51" t="str">
        <f t="shared" si="7"/>
        <v/>
      </c>
      <c r="G4217" s="4">
        <v>123</v>
      </c>
      <c r="H4217" s="10">
        <v>0.81300813008100004</v>
      </c>
      <c r="I4217" s="1">
        <v>1.6260162601629999</v>
      </c>
      <c r="J4217" s="1">
        <v>4.8780487804880002</v>
      </c>
      <c r="K4217" s="1">
        <v>22.764227642276001</v>
      </c>
      <c r="L4217" s="1">
        <v>34.146341463414998</v>
      </c>
      <c r="M4217" s="1">
        <v>19.512195121950999</v>
      </c>
      <c r="N4217" s="1">
        <v>0.81300813008100004</v>
      </c>
      <c r="O4217" s="1">
        <v>13.821138211381999</v>
      </c>
      <c r="P4217" s="1">
        <v>1.6260162601629999</v>
      </c>
      <c r="Q4217" s="1">
        <v>59.509615384615003</v>
      </c>
      <c r="R4217" s="8">
        <v>7.6246855001930003</v>
      </c>
    </row>
    <row r="4218" spans="4:18" x14ac:dyDescent="0.2">
      <c r="D4218" s="58" t="s">
        <v>111</v>
      </c>
      <c r="E4218" s="7" t="s">
        <v>112</v>
      </c>
      <c r="F4218" s="50" t="str">
        <f t="shared" si="7"/>
        <v/>
      </c>
      <c r="G4218" s="6">
        <v>192</v>
      </c>
      <c r="H4218" s="14">
        <v>1.041666666667</v>
      </c>
      <c r="I4218" s="3">
        <v>1.041666666667</v>
      </c>
      <c r="J4218" s="3">
        <v>2.604166666667</v>
      </c>
      <c r="K4218" s="3">
        <v>9.375</v>
      </c>
      <c r="L4218" s="3">
        <v>25</v>
      </c>
      <c r="M4218" s="3">
        <v>16.145833333333002</v>
      </c>
      <c r="N4218" s="3">
        <v>1.5625</v>
      </c>
      <c r="O4218" s="3">
        <v>41.666666666666998</v>
      </c>
      <c r="P4218" s="3">
        <v>1.5625</v>
      </c>
      <c r="Q4218" s="3">
        <v>60.587155963302997</v>
      </c>
      <c r="R4218" s="13">
        <v>8.2666341947999999</v>
      </c>
    </row>
    <row r="4219" spans="4:18" ht="26" x14ac:dyDescent="0.2">
      <c r="D4219" s="59"/>
      <c r="E4219" s="5" t="s">
        <v>113</v>
      </c>
      <c r="F4219" s="51" t="str">
        <f t="shared" si="7"/>
        <v/>
      </c>
      <c r="G4219" s="4">
        <v>148</v>
      </c>
      <c r="H4219" s="10">
        <v>0.67567567567599995</v>
      </c>
      <c r="I4219" s="2" t="s">
        <v>160</v>
      </c>
      <c r="J4219" s="1">
        <v>6.0810810810809999</v>
      </c>
      <c r="K4219" s="1">
        <v>8.7837837837839992</v>
      </c>
      <c r="L4219" s="1">
        <v>35.135135135135002</v>
      </c>
      <c r="M4219" s="1">
        <v>22.972972972973</v>
      </c>
      <c r="N4219" s="1">
        <v>1.351351351351</v>
      </c>
      <c r="O4219" s="1">
        <v>23.648648648649001</v>
      </c>
      <c r="P4219" s="1">
        <v>1.351351351351</v>
      </c>
      <c r="Q4219" s="1">
        <v>61.180180180180002</v>
      </c>
      <c r="R4219" s="8">
        <v>7.1238373191040001</v>
      </c>
    </row>
    <row r="4220" spans="4:18" x14ac:dyDescent="0.2">
      <c r="D4220" s="59"/>
      <c r="E4220" s="5" t="s">
        <v>114</v>
      </c>
      <c r="F4220" s="51" t="str">
        <f t="shared" si="7"/>
        <v/>
      </c>
      <c r="G4220" s="4">
        <v>526</v>
      </c>
      <c r="H4220" s="10">
        <v>1.7110266159700001</v>
      </c>
      <c r="I4220" s="1">
        <v>0.57034220532299995</v>
      </c>
      <c r="J4220" s="1">
        <v>3.422053231939</v>
      </c>
      <c r="K4220" s="1">
        <v>11.787072243346</v>
      </c>
      <c r="L4220" s="1">
        <v>37.642585551331003</v>
      </c>
      <c r="M4220" s="1">
        <v>20.152091254753</v>
      </c>
      <c r="N4220" s="1">
        <v>3.0418250950569998</v>
      </c>
      <c r="O4220" s="1">
        <v>20.532319391634999</v>
      </c>
      <c r="P4220" s="1">
        <v>1.1406844106459999</v>
      </c>
      <c r="Q4220" s="1">
        <v>60.873786407767</v>
      </c>
      <c r="R4220" s="8">
        <v>8.0260277469400005</v>
      </c>
    </row>
    <row r="4221" spans="4:18" x14ac:dyDescent="0.2">
      <c r="D4221" s="59"/>
      <c r="E4221" s="5" t="s">
        <v>115</v>
      </c>
      <c r="F4221" s="51" t="str">
        <f t="shared" si="7"/>
        <v/>
      </c>
      <c r="G4221" s="4">
        <v>221</v>
      </c>
      <c r="H4221" s="10">
        <v>0.452488687783</v>
      </c>
      <c r="I4221" s="1">
        <v>0.904977375566</v>
      </c>
      <c r="J4221" s="1">
        <v>4.524886877828</v>
      </c>
      <c r="K4221" s="1">
        <v>11.31221719457</v>
      </c>
      <c r="L4221" s="1">
        <v>35.294117647058997</v>
      </c>
      <c r="M4221" s="1">
        <v>19.004524886877999</v>
      </c>
      <c r="N4221" s="1">
        <v>3.1674208144799998</v>
      </c>
      <c r="O4221" s="1">
        <v>24.434389140271001</v>
      </c>
      <c r="P4221" s="1">
        <v>0.904977375566</v>
      </c>
      <c r="Q4221" s="1">
        <v>61.054545454545</v>
      </c>
      <c r="R4221" s="8">
        <v>7.218079051138</v>
      </c>
    </row>
    <row r="4222" spans="4:18" x14ac:dyDescent="0.2">
      <c r="D4222" s="59"/>
      <c r="E4222" s="5" t="s">
        <v>116</v>
      </c>
      <c r="F4222" s="51" t="str">
        <f t="shared" si="7"/>
        <v/>
      </c>
      <c r="G4222" s="4">
        <v>460</v>
      </c>
      <c r="H4222" s="10">
        <v>1.3043478260870001</v>
      </c>
      <c r="I4222" s="1">
        <v>1.3043478260870001</v>
      </c>
      <c r="J4222" s="1">
        <v>2.3913043478259999</v>
      </c>
      <c r="K4222" s="1">
        <v>10</v>
      </c>
      <c r="L4222" s="1">
        <v>35.217391304347998</v>
      </c>
      <c r="M4222" s="1">
        <v>21.521739130435002</v>
      </c>
      <c r="N4222" s="1">
        <v>3.0434782608700002</v>
      </c>
      <c r="O4222" s="1">
        <v>23.478260869564998</v>
      </c>
      <c r="P4222" s="1">
        <v>1.7391304347829999</v>
      </c>
      <c r="Q4222" s="1">
        <v>61.25</v>
      </c>
      <c r="R4222" s="8">
        <v>7.9544072533519996</v>
      </c>
    </row>
    <row r="4223" spans="4:18" ht="26" x14ac:dyDescent="0.2">
      <c r="D4223" s="59"/>
      <c r="E4223" s="5" t="s">
        <v>117</v>
      </c>
      <c r="F4223" s="51" t="str">
        <f t="shared" si="7"/>
        <v/>
      </c>
      <c r="G4223" s="4">
        <v>718</v>
      </c>
      <c r="H4223" s="10">
        <v>1.392757660167</v>
      </c>
      <c r="I4223" s="1">
        <v>1.2534818941500001</v>
      </c>
      <c r="J4223" s="1">
        <v>3.621169916435</v>
      </c>
      <c r="K4223" s="1">
        <v>12.256267409471</v>
      </c>
      <c r="L4223" s="1">
        <v>38.161559888578999</v>
      </c>
      <c r="M4223" s="1">
        <v>20.891364902507</v>
      </c>
      <c r="N4223" s="1">
        <v>2.924791086351</v>
      </c>
      <c r="O4223" s="1">
        <v>18.245125348188999</v>
      </c>
      <c r="P4223" s="1">
        <v>1.2534818941500001</v>
      </c>
      <c r="Q4223" s="1">
        <v>60.769896193771999</v>
      </c>
      <c r="R4223" s="8">
        <v>8.0134631292399998</v>
      </c>
    </row>
    <row r="4224" spans="4:18" ht="26" x14ac:dyDescent="0.2">
      <c r="D4224" s="59"/>
      <c r="E4224" s="5" t="s">
        <v>118</v>
      </c>
      <c r="F4224" s="51" t="str">
        <f t="shared" si="7"/>
        <v/>
      </c>
      <c r="G4224" s="4">
        <v>651</v>
      </c>
      <c r="H4224" s="10">
        <v>1.3824884792629999</v>
      </c>
      <c r="I4224" s="1">
        <v>1.0752688172039999</v>
      </c>
      <c r="J4224" s="1">
        <v>3.379416282642</v>
      </c>
      <c r="K4224" s="1">
        <v>12.903225806451999</v>
      </c>
      <c r="L4224" s="1">
        <v>37.019969278033997</v>
      </c>
      <c r="M4224" s="1">
        <v>20.122887864822999</v>
      </c>
      <c r="N4224" s="1">
        <v>2.1505376344089999</v>
      </c>
      <c r="O4224" s="1">
        <v>20.583717357910999</v>
      </c>
      <c r="P4224" s="1">
        <v>1.3824884792629999</v>
      </c>
      <c r="Q4224" s="1">
        <v>60.643700787401997</v>
      </c>
      <c r="R4224" s="8">
        <v>7.899580524968</v>
      </c>
    </row>
    <row r="4225" spans="4:18" ht="26" x14ac:dyDescent="0.2">
      <c r="D4225" s="59"/>
      <c r="E4225" s="5" t="s">
        <v>119</v>
      </c>
      <c r="F4225" s="51" t="str">
        <f t="shared" si="7"/>
        <v/>
      </c>
      <c r="G4225" s="4">
        <v>465</v>
      </c>
      <c r="H4225" s="10">
        <v>0.860215053763</v>
      </c>
      <c r="I4225" s="1">
        <v>1.505376344086</v>
      </c>
      <c r="J4225" s="1">
        <v>4.7311827956989996</v>
      </c>
      <c r="K4225" s="1">
        <v>10.537634408602001</v>
      </c>
      <c r="L4225" s="1">
        <v>41.935483870968</v>
      </c>
      <c r="M4225" s="1">
        <v>20.860215053763</v>
      </c>
      <c r="N4225" s="1">
        <v>2.3655913978490002</v>
      </c>
      <c r="O4225" s="1">
        <v>16.774193548387</v>
      </c>
      <c r="P4225" s="1">
        <v>0.43010752688199999</v>
      </c>
      <c r="Q4225" s="1">
        <v>60.807792207791998</v>
      </c>
      <c r="R4225" s="8">
        <v>7.6232540049099997</v>
      </c>
    </row>
    <row r="4226" spans="4:18" ht="26" x14ac:dyDescent="0.2">
      <c r="D4226" s="59"/>
      <c r="E4226" s="5" t="s">
        <v>120</v>
      </c>
      <c r="F4226" s="51" t="str">
        <f t="shared" si="7"/>
        <v/>
      </c>
      <c r="G4226" s="4">
        <v>161</v>
      </c>
      <c r="H4226" s="10">
        <v>1.242236024845</v>
      </c>
      <c r="I4226" s="1">
        <v>1.242236024845</v>
      </c>
      <c r="J4226" s="1">
        <v>3.7267080745340002</v>
      </c>
      <c r="K4226" s="1">
        <v>9.3167701863350008</v>
      </c>
      <c r="L4226" s="1">
        <v>37.888198757764002</v>
      </c>
      <c r="M4226" s="1">
        <v>22.981366459627001</v>
      </c>
      <c r="N4226" s="1">
        <v>1.242236024845</v>
      </c>
      <c r="O4226" s="1">
        <v>21.11801242236</v>
      </c>
      <c r="P4226" s="1">
        <v>1.242236024845</v>
      </c>
      <c r="Q4226" s="1">
        <v>60.96</v>
      </c>
      <c r="R4226" s="8">
        <v>7.8569878493300003</v>
      </c>
    </row>
    <row r="4227" spans="4:18" x14ac:dyDescent="0.2">
      <c r="D4227" s="59"/>
      <c r="E4227" s="5" t="s">
        <v>121</v>
      </c>
      <c r="F4227" s="51" t="str">
        <f t="shared" si="7"/>
        <v/>
      </c>
      <c r="G4227" s="4">
        <v>548</v>
      </c>
      <c r="H4227" s="10">
        <v>1.459854014599</v>
      </c>
      <c r="I4227" s="1">
        <v>1.2773722627740001</v>
      </c>
      <c r="J4227" s="1">
        <v>3.4671532846719999</v>
      </c>
      <c r="K4227" s="1">
        <v>10.21897810219</v>
      </c>
      <c r="L4227" s="1">
        <v>37.956204379562003</v>
      </c>
      <c r="M4227" s="1">
        <v>18.795620437956</v>
      </c>
      <c r="N4227" s="1">
        <v>2.1897810218979998</v>
      </c>
      <c r="O4227" s="1">
        <v>23.175182481752</v>
      </c>
      <c r="P4227" s="1">
        <v>1.459854014599</v>
      </c>
      <c r="Q4227" s="1">
        <v>60.631961259080001</v>
      </c>
      <c r="R4227" s="8">
        <v>8.1389716484109993</v>
      </c>
    </row>
    <row r="4228" spans="4:18" x14ac:dyDescent="0.2">
      <c r="D4228" s="59"/>
      <c r="E4228" s="5" t="s">
        <v>122</v>
      </c>
      <c r="F4228" s="51" t="str">
        <f t="shared" si="7"/>
        <v/>
      </c>
      <c r="G4228" s="4">
        <v>464</v>
      </c>
      <c r="H4228" s="10">
        <v>1.9396551724140001</v>
      </c>
      <c r="I4228" s="1">
        <v>0.86206896551699996</v>
      </c>
      <c r="J4228" s="1">
        <v>4.3103448275860003</v>
      </c>
      <c r="K4228" s="1">
        <v>12.5</v>
      </c>
      <c r="L4228" s="1">
        <v>34.482758620689999</v>
      </c>
      <c r="M4228" s="1">
        <v>21.336206896552</v>
      </c>
      <c r="N4228" s="1">
        <v>1.9396551724140001</v>
      </c>
      <c r="O4228" s="1">
        <v>21.120689655172001</v>
      </c>
      <c r="P4228" s="1">
        <v>1.5086206896550001</v>
      </c>
      <c r="Q4228" s="1">
        <v>60.323119777159</v>
      </c>
      <c r="R4228" s="8">
        <v>8.5587875234219997</v>
      </c>
    </row>
    <row r="4229" spans="4:18" x14ac:dyDescent="0.2">
      <c r="D4229" s="59"/>
      <c r="E4229" s="5" t="s">
        <v>123</v>
      </c>
      <c r="F4229" s="51" t="str">
        <f t="shared" si="7"/>
        <v/>
      </c>
      <c r="G4229" s="4">
        <v>272</v>
      </c>
      <c r="H4229" s="10">
        <v>0.73529411764700003</v>
      </c>
      <c r="I4229" s="1">
        <v>0.73529411764700003</v>
      </c>
      <c r="J4229" s="1">
        <v>3.3088235294119999</v>
      </c>
      <c r="K4229" s="1">
        <v>11.029411764705999</v>
      </c>
      <c r="L4229" s="1">
        <v>28.308823529411999</v>
      </c>
      <c r="M4229" s="1">
        <v>19.852941176470999</v>
      </c>
      <c r="N4229" s="1">
        <v>2.2058823529409999</v>
      </c>
      <c r="O4229" s="1">
        <v>32.720588235294002</v>
      </c>
      <c r="P4229" s="1">
        <v>1.102941176471</v>
      </c>
      <c r="Q4229" s="1">
        <v>61.105555555556002</v>
      </c>
      <c r="R4229" s="8">
        <v>7.5015806321160001</v>
      </c>
    </row>
    <row r="4230" spans="4:18" x14ac:dyDescent="0.2">
      <c r="D4230" s="59"/>
      <c r="E4230" s="5" t="s">
        <v>124</v>
      </c>
      <c r="F4230" s="51" t="str">
        <f t="shared" si="7"/>
        <v/>
      </c>
      <c r="G4230" s="4">
        <v>640</v>
      </c>
      <c r="H4230" s="10">
        <v>0.78125</v>
      </c>
      <c r="I4230" s="1">
        <v>1.5625</v>
      </c>
      <c r="J4230" s="1">
        <v>3.28125</v>
      </c>
      <c r="K4230" s="1">
        <v>11.875</v>
      </c>
      <c r="L4230" s="1">
        <v>36.875</v>
      </c>
      <c r="M4230" s="1">
        <v>19.84375</v>
      </c>
      <c r="N4230" s="1">
        <v>2.96875</v>
      </c>
      <c r="O4230" s="1">
        <v>21.5625</v>
      </c>
      <c r="P4230" s="1">
        <v>1.25</v>
      </c>
      <c r="Q4230" s="1">
        <v>60.949392712551003</v>
      </c>
      <c r="R4230" s="8">
        <v>7.5976048881300002</v>
      </c>
    </row>
    <row r="4231" spans="4:18" x14ac:dyDescent="0.2">
      <c r="D4231" s="59"/>
      <c r="E4231" s="5" t="s">
        <v>125</v>
      </c>
      <c r="F4231" s="51" t="str">
        <f t="shared" si="7"/>
        <v/>
      </c>
      <c r="G4231" s="4">
        <v>247</v>
      </c>
      <c r="H4231" s="10">
        <v>1.214574898785</v>
      </c>
      <c r="I4231" s="1">
        <v>1.619433198381</v>
      </c>
      <c r="J4231" s="1">
        <v>4.453441295547</v>
      </c>
      <c r="K4231" s="1">
        <v>11.740890688259</v>
      </c>
      <c r="L4231" s="1">
        <v>36.032388663968</v>
      </c>
      <c r="M4231" s="1">
        <v>22.267206477733001</v>
      </c>
      <c r="N4231" s="1">
        <v>3.2388663967609999</v>
      </c>
      <c r="O4231" s="1">
        <v>18.218623481781002</v>
      </c>
      <c r="P4231" s="1">
        <v>1.214574898785</v>
      </c>
      <c r="Q4231" s="1">
        <v>60.723618090452</v>
      </c>
      <c r="R4231" s="8">
        <v>8.2492114698079995</v>
      </c>
    </row>
    <row r="4232" spans="4:18" x14ac:dyDescent="0.2">
      <c r="D4232" s="59"/>
      <c r="E4232" s="5" t="s">
        <v>126</v>
      </c>
      <c r="F4232" s="51" t="str">
        <f t="shared" si="7"/>
        <v/>
      </c>
      <c r="G4232" s="4">
        <v>276</v>
      </c>
      <c r="H4232" s="10">
        <v>1.449275362319</v>
      </c>
      <c r="I4232" s="1">
        <v>1.449275362319</v>
      </c>
      <c r="J4232" s="1">
        <v>5.4347826086959996</v>
      </c>
      <c r="K4232" s="1">
        <v>12.681159420289999</v>
      </c>
      <c r="L4232" s="1">
        <v>38.768115942028999</v>
      </c>
      <c r="M4232" s="1">
        <v>16.666666666666998</v>
      </c>
      <c r="N4232" s="1">
        <v>2.536231884058</v>
      </c>
      <c r="O4232" s="1">
        <v>20.289855072464</v>
      </c>
      <c r="P4232" s="1">
        <v>0.72463768115899996</v>
      </c>
      <c r="Q4232" s="1">
        <v>59.908256880734001</v>
      </c>
      <c r="R4232" s="8">
        <v>8.4073056714149992</v>
      </c>
    </row>
    <row r="4233" spans="4:18" ht="26" x14ac:dyDescent="0.2">
      <c r="D4233" s="59"/>
      <c r="E4233" s="5" t="s">
        <v>127</v>
      </c>
      <c r="F4233" s="51" t="str">
        <f t="shared" si="7"/>
        <v/>
      </c>
      <c r="G4233" s="4">
        <v>194</v>
      </c>
      <c r="H4233" s="10">
        <v>0.51546391752599996</v>
      </c>
      <c r="I4233" s="1">
        <v>1.5463917525769999</v>
      </c>
      <c r="J4233" s="1">
        <v>4.639175257732</v>
      </c>
      <c r="K4233" s="1">
        <v>15.979381443298999</v>
      </c>
      <c r="L4233" s="1">
        <v>32.474226804124001</v>
      </c>
      <c r="M4233" s="1">
        <v>15.979381443298999</v>
      </c>
      <c r="N4233" s="1">
        <v>2.5773195876289998</v>
      </c>
      <c r="O4233" s="1">
        <v>25.257731958762999</v>
      </c>
      <c r="P4233" s="1">
        <v>1.0309278350519999</v>
      </c>
      <c r="Q4233" s="1">
        <v>60.020979020978999</v>
      </c>
      <c r="R4233" s="8">
        <v>7.6870739606839997</v>
      </c>
    </row>
    <row r="4234" spans="4:18" x14ac:dyDescent="0.2">
      <c r="D4234" s="59"/>
      <c r="E4234" s="5" t="s">
        <v>36</v>
      </c>
      <c r="F4234" s="51" t="str">
        <f t="shared" si="7"/>
        <v>*</v>
      </c>
      <c r="G4234" s="4">
        <v>23</v>
      </c>
      <c r="H4234" s="17" t="s">
        <v>160</v>
      </c>
      <c r="I4234" s="1">
        <v>4.3478260869570002</v>
      </c>
      <c r="J4234" s="1">
        <v>4.3478260869570002</v>
      </c>
      <c r="K4234" s="1">
        <v>13.04347826087</v>
      </c>
      <c r="L4234" s="1">
        <v>47.826086956521998</v>
      </c>
      <c r="M4234" s="1">
        <v>13.04347826087</v>
      </c>
      <c r="N4234" s="1">
        <v>4.3478260869570002</v>
      </c>
      <c r="O4234" s="1">
        <v>4.3478260869570002</v>
      </c>
      <c r="P4234" s="1">
        <v>8.6956521739130004</v>
      </c>
      <c r="Q4234" s="1">
        <v>60</v>
      </c>
      <c r="R4234" s="8">
        <v>8.1434507104599998</v>
      </c>
    </row>
    <row r="4235" spans="4:18" x14ac:dyDescent="0.2">
      <c r="D4235" s="59"/>
      <c r="E4235" s="5" t="s">
        <v>128</v>
      </c>
      <c r="F4235" s="51" t="str">
        <f t="shared" si="7"/>
        <v>*</v>
      </c>
      <c r="G4235" s="4">
        <v>11</v>
      </c>
      <c r="H4235" s="17" t="s">
        <v>160</v>
      </c>
      <c r="I4235" s="2" t="s">
        <v>160</v>
      </c>
      <c r="J4235" s="2" t="s">
        <v>160</v>
      </c>
      <c r="K4235" s="1">
        <v>36.363636363635997</v>
      </c>
      <c r="L4235" s="1">
        <v>36.363636363635997</v>
      </c>
      <c r="M4235" s="1">
        <v>9.0909090909089993</v>
      </c>
      <c r="N4235" s="2" t="s">
        <v>160</v>
      </c>
      <c r="O4235" s="1">
        <v>18.181818181817999</v>
      </c>
      <c r="P4235" s="2" t="s">
        <v>160</v>
      </c>
      <c r="Q4235" s="1">
        <v>59.444444444444002</v>
      </c>
      <c r="R4235" s="8">
        <v>4.5030853620349998</v>
      </c>
    </row>
    <row r="4236" spans="4:18" x14ac:dyDescent="0.2">
      <c r="D4236" s="59"/>
      <c r="E4236" s="5" t="s">
        <v>23</v>
      </c>
      <c r="F4236" s="51" t="str">
        <f t="shared" si="7"/>
        <v>*</v>
      </c>
      <c r="G4236" s="4">
        <v>4</v>
      </c>
      <c r="H4236" s="17" t="s">
        <v>160</v>
      </c>
      <c r="I4236" s="2" t="s">
        <v>160</v>
      </c>
      <c r="J4236" s="2" t="s">
        <v>160</v>
      </c>
      <c r="K4236" s="2" t="s">
        <v>160</v>
      </c>
      <c r="L4236" s="1">
        <v>25</v>
      </c>
      <c r="M4236" s="1">
        <v>50</v>
      </c>
      <c r="N4236" s="2" t="s">
        <v>160</v>
      </c>
      <c r="O4236" s="1">
        <v>25</v>
      </c>
      <c r="P4236" s="2" t="s">
        <v>160</v>
      </c>
      <c r="Q4236" s="1">
        <v>65.333333333333002</v>
      </c>
      <c r="R4236" s="8">
        <v>2.8867513459479999</v>
      </c>
    </row>
    <row r="4237" spans="4:18" x14ac:dyDescent="0.2">
      <c r="D4237" s="58" t="s">
        <v>129</v>
      </c>
      <c r="E4237" s="7" t="s">
        <v>130</v>
      </c>
      <c r="F4237" s="50" t="str">
        <f t="shared" si="7"/>
        <v/>
      </c>
      <c r="G4237" s="6">
        <v>536</v>
      </c>
      <c r="H4237" s="14">
        <v>1.119402985075</v>
      </c>
      <c r="I4237" s="3">
        <v>1.6791044776120001</v>
      </c>
      <c r="J4237" s="3">
        <v>3.5447761194030001</v>
      </c>
      <c r="K4237" s="3">
        <v>11.194029850746</v>
      </c>
      <c r="L4237" s="3">
        <v>37.313432835820997</v>
      </c>
      <c r="M4237" s="3">
        <v>20.335820895522001</v>
      </c>
      <c r="N4237" s="3">
        <v>3.731343283582</v>
      </c>
      <c r="O4237" s="3">
        <v>19.776119402985</v>
      </c>
      <c r="P4237" s="3">
        <v>1.3059701492539999</v>
      </c>
      <c r="Q4237" s="3">
        <v>60.905437352245997</v>
      </c>
      <c r="R4237" s="13">
        <v>8.0614079030500001</v>
      </c>
    </row>
    <row r="4238" spans="4:18" x14ac:dyDescent="0.2">
      <c r="D4238" s="59"/>
      <c r="E4238" s="5" t="s">
        <v>131</v>
      </c>
      <c r="F4238" s="51" t="str">
        <f t="shared" si="7"/>
        <v/>
      </c>
      <c r="G4238" s="4">
        <v>404</v>
      </c>
      <c r="H4238" s="10">
        <v>1.237623762376</v>
      </c>
      <c r="I4238" s="1">
        <v>0.74257425742600003</v>
      </c>
      <c r="J4238" s="1">
        <v>2.970297029703</v>
      </c>
      <c r="K4238" s="1">
        <v>14.108910891089</v>
      </c>
      <c r="L4238" s="1">
        <v>41.831683168316999</v>
      </c>
      <c r="M4238" s="1">
        <v>19.801980198020001</v>
      </c>
      <c r="N4238" s="1">
        <v>1.237623762376</v>
      </c>
      <c r="O4238" s="1">
        <v>16.831683168316999</v>
      </c>
      <c r="P4238" s="1">
        <v>1.237623762376</v>
      </c>
      <c r="Q4238" s="1">
        <v>60.734138972810001</v>
      </c>
      <c r="R4238" s="8">
        <v>7.2326289762369997</v>
      </c>
    </row>
    <row r="4239" spans="4:18" x14ac:dyDescent="0.2">
      <c r="D4239" s="59"/>
      <c r="E4239" s="5" t="s">
        <v>132</v>
      </c>
      <c r="F4239" s="51" t="str">
        <f t="shared" si="7"/>
        <v/>
      </c>
      <c r="G4239" s="4">
        <v>63</v>
      </c>
      <c r="H4239" s="17" t="s">
        <v>160</v>
      </c>
      <c r="I4239" s="1">
        <v>3.1746031746029999</v>
      </c>
      <c r="J4239" s="1">
        <v>6.3492063492059998</v>
      </c>
      <c r="K4239" s="1">
        <v>15.873015873016</v>
      </c>
      <c r="L4239" s="1">
        <v>31.746031746031999</v>
      </c>
      <c r="M4239" s="1">
        <v>20.634920634920999</v>
      </c>
      <c r="N4239" s="2" t="s">
        <v>160</v>
      </c>
      <c r="O4239" s="1">
        <v>19.047619047619001</v>
      </c>
      <c r="P4239" s="1">
        <v>3.1746031746029999</v>
      </c>
      <c r="Q4239" s="1">
        <v>59.408163265306001</v>
      </c>
      <c r="R4239" s="8">
        <v>8.0361640085800001</v>
      </c>
    </row>
    <row r="4240" spans="4:18" x14ac:dyDescent="0.2">
      <c r="D4240" s="59"/>
      <c r="E4240" s="5" t="s">
        <v>133</v>
      </c>
      <c r="F4240" s="51" t="str">
        <f t="shared" si="7"/>
        <v>*</v>
      </c>
      <c r="G4240" s="4">
        <v>19</v>
      </c>
      <c r="H4240" s="17" t="s">
        <v>160</v>
      </c>
      <c r="I4240" s="2" t="s">
        <v>160</v>
      </c>
      <c r="J4240" s="2" t="s">
        <v>160</v>
      </c>
      <c r="K4240" s="1">
        <v>21.052631578947</v>
      </c>
      <c r="L4240" s="1">
        <v>42.105263157895003</v>
      </c>
      <c r="M4240" s="1">
        <v>31.578947368421002</v>
      </c>
      <c r="N4240" s="2" t="s">
        <v>160</v>
      </c>
      <c r="O4240" s="1">
        <v>5.2631578947369997</v>
      </c>
      <c r="P4240" s="2" t="s">
        <v>160</v>
      </c>
      <c r="Q4240" s="1">
        <v>62.111111111111001</v>
      </c>
      <c r="R4240" s="8">
        <v>4.5099744213289998</v>
      </c>
    </row>
    <row r="4241" spans="4:18" x14ac:dyDescent="0.2">
      <c r="D4241" s="59"/>
      <c r="E4241" s="5" t="s">
        <v>23</v>
      </c>
      <c r="F4241" s="51" t="str">
        <f t="shared" si="7"/>
        <v>*</v>
      </c>
      <c r="G4241" s="4">
        <v>2</v>
      </c>
      <c r="H4241" s="17" t="s">
        <v>160</v>
      </c>
      <c r="I4241" s="2" t="s">
        <v>160</v>
      </c>
      <c r="J4241" s="2" t="s">
        <v>160</v>
      </c>
      <c r="K4241" s="2" t="s">
        <v>160</v>
      </c>
      <c r="L4241" s="1">
        <v>50</v>
      </c>
      <c r="M4241" s="2" t="s">
        <v>160</v>
      </c>
      <c r="N4241" s="2" t="s">
        <v>160</v>
      </c>
      <c r="O4241" s="1">
        <v>50</v>
      </c>
      <c r="P4241" s="2" t="s">
        <v>160</v>
      </c>
      <c r="Q4241" s="1">
        <v>62</v>
      </c>
      <c r="R4241" s="8">
        <v>0</v>
      </c>
    </row>
    <row r="4242" spans="4:18" x14ac:dyDescent="0.2">
      <c r="D4242" s="59"/>
      <c r="E4242" s="5" t="s">
        <v>134</v>
      </c>
      <c r="F4242" s="51" t="str">
        <f t="shared" si="7"/>
        <v/>
      </c>
      <c r="G4242" s="4">
        <v>940</v>
      </c>
      <c r="H4242" s="10">
        <v>1.1702127659570001</v>
      </c>
      <c r="I4242" s="1">
        <v>1.2765957446809999</v>
      </c>
      <c r="J4242" s="1">
        <v>3.2978723404260002</v>
      </c>
      <c r="K4242" s="1">
        <v>12.446808510638</v>
      </c>
      <c r="L4242" s="1">
        <v>39.255319148936003</v>
      </c>
      <c r="M4242" s="1">
        <v>20.106382978723001</v>
      </c>
      <c r="N4242" s="1">
        <v>2.6595744680850002</v>
      </c>
      <c r="O4242" s="1">
        <v>18.510638297871999</v>
      </c>
      <c r="P4242" s="1">
        <v>1.2765957446809999</v>
      </c>
      <c r="Q4242" s="1">
        <v>60.83023872679</v>
      </c>
      <c r="R4242" s="8">
        <v>7.7040434147459997</v>
      </c>
    </row>
    <row r="4243" spans="4:18" x14ac:dyDescent="0.2">
      <c r="D4243" s="59"/>
      <c r="E4243" s="5" t="s">
        <v>135</v>
      </c>
      <c r="F4243" s="51" t="str">
        <f t="shared" si="7"/>
        <v/>
      </c>
      <c r="G4243" s="4">
        <v>82</v>
      </c>
      <c r="H4243" s="17" t="s">
        <v>160</v>
      </c>
      <c r="I4243" s="1">
        <v>2.4390243902440001</v>
      </c>
      <c r="J4243" s="1">
        <v>4.8780487804880002</v>
      </c>
      <c r="K4243" s="1">
        <v>17.073170731706998</v>
      </c>
      <c r="L4243" s="1">
        <v>34.146341463414998</v>
      </c>
      <c r="M4243" s="1">
        <v>23.170731707317</v>
      </c>
      <c r="N4243" s="2" t="s">
        <v>160</v>
      </c>
      <c r="O4243" s="1">
        <v>15.853658536585</v>
      </c>
      <c r="P4243" s="1">
        <v>2.4390243902440001</v>
      </c>
      <c r="Q4243" s="1">
        <v>60.134328358208997</v>
      </c>
      <c r="R4243" s="8">
        <v>7.3255375692450002</v>
      </c>
    </row>
    <row r="4244" spans="4:18" x14ac:dyDescent="0.2">
      <c r="D4244" s="58" t="s">
        <v>136</v>
      </c>
      <c r="E4244" s="7" t="s">
        <v>137</v>
      </c>
      <c r="F4244" s="50" t="str">
        <f t="shared" si="7"/>
        <v/>
      </c>
      <c r="G4244" s="6">
        <v>418</v>
      </c>
      <c r="H4244" s="14">
        <v>1.435406698565</v>
      </c>
      <c r="I4244" s="3">
        <v>1.1961722488040001</v>
      </c>
      <c r="J4244" s="3">
        <v>2.3923444976080002</v>
      </c>
      <c r="K4244" s="3">
        <v>13.875598086124</v>
      </c>
      <c r="L4244" s="3">
        <v>42.344497607656002</v>
      </c>
      <c r="M4244" s="3">
        <v>22.248803827751001</v>
      </c>
      <c r="N4244" s="3">
        <v>1.6746411483250001</v>
      </c>
      <c r="O4244" s="3">
        <v>13.875598086124</v>
      </c>
      <c r="P4244" s="3">
        <v>0.95693779904300003</v>
      </c>
      <c r="Q4244" s="3">
        <v>60.882022471909998</v>
      </c>
      <c r="R4244" s="13">
        <v>7.5378939308120003</v>
      </c>
    </row>
    <row r="4245" spans="4:18" x14ac:dyDescent="0.2">
      <c r="D4245" s="59"/>
      <c r="E4245" s="5" t="s">
        <v>138</v>
      </c>
      <c r="F4245" s="51" t="str">
        <f t="shared" si="7"/>
        <v/>
      </c>
      <c r="G4245" s="4">
        <v>354</v>
      </c>
      <c r="H4245" s="10">
        <v>1.129943502825</v>
      </c>
      <c r="I4245" s="1">
        <v>0.84745762711899997</v>
      </c>
      <c r="J4245" s="1">
        <v>4.2372881355930003</v>
      </c>
      <c r="K4245" s="1">
        <v>12.429378531073001</v>
      </c>
      <c r="L4245" s="1">
        <v>36.723163841808002</v>
      </c>
      <c r="M4245" s="1">
        <v>18.644067796609999</v>
      </c>
      <c r="N4245" s="1">
        <v>3.9548022598869998</v>
      </c>
      <c r="O4245" s="1">
        <v>20.338983050846998</v>
      </c>
      <c r="P4245" s="1">
        <v>1.6949152542370001</v>
      </c>
      <c r="Q4245" s="1">
        <v>60.833333333333002</v>
      </c>
      <c r="R4245" s="8">
        <v>7.8226555205980004</v>
      </c>
    </row>
    <row r="4246" spans="4:18" x14ac:dyDescent="0.2">
      <c r="D4246" s="59"/>
      <c r="E4246" s="5" t="s">
        <v>139</v>
      </c>
      <c r="F4246" s="51" t="str">
        <f t="shared" si="7"/>
        <v/>
      </c>
      <c r="G4246" s="4">
        <v>171</v>
      </c>
      <c r="H4246" s="17" t="s">
        <v>160</v>
      </c>
      <c r="I4246" s="1">
        <v>2.3391812865500001</v>
      </c>
      <c r="J4246" s="1">
        <v>4.0935672514619998</v>
      </c>
      <c r="K4246" s="1">
        <v>10.526315789473999</v>
      </c>
      <c r="L4246" s="1">
        <v>38.011695906432998</v>
      </c>
      <c r="M4246" s="1">
        <v>18.12865497076</v>
      </c>
      <c r="N4246" s="1">
        <v>1.7543859649119999</v>
      </c>
      <c r="O4246" s="1">
        <v>23.391812865496998</v>
      </c>
      <c r="P4246" s="1">
        <v>1.7543859649119999</v>
      </c>
      <c r="Q4246" s="1">
        <v>60.6875</v>
      </c>
      <c r="R4246" s="8">
        <v>7.2500339396440001</v>
      </c>
    </row>
    <row r="4247" spans="4:18" x14ac:dyDescent="0.2">
      <c r="D4247" s="59"/>
      <c r="E4247" s="5" t="s">
        <v>128</v>
      </c>
      <c r="F4247" s="51" t="str">
        <f t="shared" ref="F4247:F4268" si="8">IF(G4247=0,"",IF(G4247&lt;=49,"*",""))</f>
        <v/>
      </c>
      <c r="G4247" s="4">
        <v>56</v>
      </c>
      <c r="H4247" s="10">
        <v>1.785714285714</v>
      </c>
      <c r="I4247" s="1">
        <v>3.5714285714290002</v>
      </c>
      <c r="J4247" s="1">
        <v>3.5714285714290002</v>
      </c>
      <c r="K4247" s="1">
        <v>16.071428571428999</v>
      </c>
      <c r="L4247" s="1">
        <v>33.928571428570997</v>
      </c>
      <c r="M4247" s="1">
        <v>23.214285714286</v>
      </c>
      <c r="N4247" s="1">
        <v>1.785714285714</v>
      </c>
      <c r="O4247" s="1">
        <v>14.285714285714</v>
      </c>
      <c r="P4247" s="1">
        <v>1.785714285714</v>
      </c>
      <c r="Q4247" s="1">
        <v>59.595744680850999</v>
      </c>
      <c r="R4247" s="8">
        <v>9.3242544275159993</v>
      </c>
    </row>
    <row r="4248" spans="4:18" x14ac:dyDescent="0.2">
      <c r="D4248" s="59"/>
      <c r="E4248" s="5" t="s">
        <v>23</v>
      </c>
      <c r="F4248" s="51" t="str">
        <f t="shared" si="8"/>
        <v>*</v>
      </c>
      <c r="G4248" s="4">
        <v>25</v>
      </c>
      <c r="H4248" s="17" t="s">
        <v>160</v>
      </c>
      <c r="I4248" s="2" t="s">
        <v>160</v>
      </c>
      <c r="J4248" s="1">
        <v>4</v>
      </c>
      <c r="K4248" s="1">
        <v>8</v>
      </c>
      <c r="L4248" s="1">
        <v>28</v>
      </c>
      <c r="M4248" s="1">
        <v>20</v>
      </c>
      <c r="N4248" s="2" t="s">
        <v>160</v>
      </c>
      <c r="O4248" s="1">
        <v>40</v>
      </c>
      <c r="P4248" s="2" t="s">
        <v>160</v>
      </c>
      <c r="Q4248" s="1">
        <v>61.6</v>
      </c>
      <c r="R4248" s="8">
        <v>6.0332412515989997</v>
      </c>
    </row>
    <row r="4249" spans="4:18" ht="26" x14ac:dyDescent="0.2">
      <c r="D4249" s="58" t="s">
        <v>140</v>
      </c>
      <c r="E4249" s="7" t="s">
        <v>141</v>
      </c>
      <c r="F4249" s="50" t="str">
        <f t="shared" si="8"/>
        <v>*</v>
      </c>
      <c r="G4249" s="6">
        <v>12</v>
      </c>
      <c r="H4249" s="32" t="s">
        <v>160</v>
      </c>
      <c r="I4249" s="9" t="s">
        <v>160</v>
      </c>
      <c r="J4249" s="9" t="s">
        <v>160</v>
      </c>
      <c r="K4249" s="9" t="s">
        <v>160</v>
      </c>
      <c r="L4249" s="3">
        <v>50</v>
      </c>
      <c r="M4249" s="3">
        <v>8.333333333333</v>
      </c>
      <c r="N4249" s="3">
        <v>16.666666666666998</v>
      </c>
      <c r="O4249" s="3">
        <v>16.666666666666998</v>
      </c>
      <c r="P4249" s="3">
        <v>8.333333333333</v>
      </c>
      <c r="Q4249" s="3">
        <v>64.777777777777999</v>
      </c>
      <c r="R4249" s="13">
        <v>4.4095855184410002</v>
      </c>
    </row>
    <row r="4250" spans="4:18" ht="26" x14ac:dyDescent="0.2">
      <c r="D4250" s="59"/>
      <c r="E4250" s="5" t="s">
        <v>142</v>
      </c>
      <c r="F4250" s="51" t="str">
        <f t="shared" si="8"/>
        <v/>
      </c>
      <c r="G4250" s="4">
        <v>86</v>
      </c>
      <c r="H4250" s="10">
        <v>3.488372093023</v>
      </c>
      <c r="I4250" s="1">
        <v>1.1627906976739999</v>
      </c>
      <c r="J4250" s="1">
        <v>1.1627906976739999</v>
      </c>
      <c r="K4250" s="1">
        <v>3.488372093023</v>
      </c>
      <c r="L4250" s="1">
        <v>8.1395348837209998</v>
      </c>
      <c r="M4250" s="1">
        <v>5.8139534883720003</v>
      </c>
      <c r="N4250" s="2" t="s">
        <v>160</v>
      </c>
      <c r="O4250" s="1">
        <v>75.581395348837006</v>
      </c>
      <c r="P4250" s="1">
        <v>1.1627906976739999</v>
      </c>
      <c r="Q4250" s="1">
        <v>54.45</v>
      </c>
      <c r="R4250" s="8">
        <v>14.968299836655</v>
      </c>
    </row>
    <row r="4251" spans="4:18" ht="26" x14ac:dyDescent="0.2">
      <c r="D4251" s="59"/>
      <c r="E4251" s="5" t="s">
        <v>143</v>
      </c>
      <c r="F4251" s="51" t="str">
        <f t="shared" si="8"/>
        <v/>
      </c>
      <c r="G4251" s="4">
        <v>66</v>
      </c>
      <c r="H4251" s="17" t="s">
        <v>160</v>
      </c>
      <c r="I4251" s="2" t="s">
        <v>160</v>
      </c>
      <c r="J4251" s="1">
        <v>1.5151515151520001</v>
      </c>
      <c r="K4251" s="1">
        <v>15.151515151515</v>
      </c>
      <c r="L4251" s="1">
        <v>37.878787878788003</v>
      </c>
      <c r="M4251" s="1">
        <v>21.212121212121001</v>
      </c>
      <c r="N4251" s="1">
        <v>3.0303030303030001</v>
      </c>
      <c r="O4251" s="1">
        <v>19.696969696970001</v>
      </c>
      <c r="P4251" s="1">
        <v>1.5151515151520001</v>
      </c>
      <c r="Q4251" s="1">
        <v>62.057692307692001</v>
      </c>
      <c r="R4251" s="8">
        <v>5.1044519651240003</v>
      </c>
    </row>
    <row r="4252" spans="4:18" ht="26" x14ac:dyDescent="0.2">
      <c r="D4252" s="59"/>
      <c r="E4252" s="5" t="s">
        <v>144</v>
      </c>
      <c r="F4252" s="51" t="str">
        <f t="shared" si="8"/>
        <v/>
      </c>
      <c r="G4252" s="4">
        <v>77</v>
      </c>
      <c r="H4252" s="10">
        <v>2.5974025974030002</v>
      </c>
      <c r="I4252" s="2" t="s">
        <v>160</v>
      </c>
      <c r="J4252" s="1">
        <v>3.896103896104</v>
      </c>
      <c r="K4252" s="1">
        <v>7.792207792208</v>
      </c>
      <c r="L4252" s="1">
        <v>32.467532467532003</v>
      </c>
      <c r="M4252" s="1">
        <v>20.779220779220999</v>
      </c>
      <c r="N4252" s="1">
        <v>3.896103896104</v>
      </c>
      <c r="O4252" s="1">
        <v>27.272727272727</v>
      </c>
      <c r="P4252" s="1">
        <v>1.298701298701</v>
      </c>
      <c r="Q4252" s="1">
        <v>60.963636363635999</v>
      </c>
      <c r="R4252" s="8">
        <v>9.1691181294999993</v>
      </c>
    </row>
    <row r="4253" spans="4:18" ht="26" x14ac:dyDescent="0.2">
      <c r="D4253" s="59"/>
      <c r="E4253" s="5" t="s">
        <v>145</v>
      </c>
      <c r="F4253" s="51" t="str">
        <f t="shared" si="8"/>
        <v/>
      </c>
      <c r="G4253" s="4">
        <v>722</v>
      </c>
      <c r="H4253" s="10">
        <v>1.385041551247</v>
      </c>
      <c r="I4253" s="1">
        <v>1.662049861496</v>
      </c>
      <c r="J4253" s="1">
        <v>3.324099722992</v>
      </c>
      <c r="K4253" s="1">
        <v>12.880886426592999</v>
      </c>
      <c r="L4253" s="1">
        <v>40.166204986149999</v>
      </c>
      <c r="M4253" s="1">
        <v>19.667590027700999</v>
      </c>
      <c r="N4253" s="1">
        <v>2.7700831024929999</v>
      </c>
      <c r="O4253" s="1">
        <v>17.174515235457001</v>
      </c>
      <c r="P4253" s="1">
        <v>0.96952908587300002</v>
      </c>
      <c r="Q4253" s="1">
        <v>60.573604060914001</v>
      </c>
      <c r="R4253" s="8">
        <v>8.054743651651</v>
      </c>
    </row>
    <row r="4254" spans="4:18" ht="26" x14ac:dyDescent="0.2">
      <c r="D4254" s="59"/>
      <c r="E4254" s="5" t="s">
        <v>146</v>
      </c>
      <c r="F4254" s="51" t="str">
        <f t="shared" si="8"/>
        <v/>
      </c>
      <c r="G4254" s="4">
        <v>737</v>
      </c>
      <c r="H4254" s="10">
        <v>1.221166892809</v>
      </c>
      <c r="I4254" s="1">
        <v>1.3568521031209999</v>
      </c>
      <c r="J4254" s="1">
        <v>3.2564450474900002</v>
      </c>
      <c r="K4254" s="1">
        <v>13.297150610583</v>
      </c>
      <c r="L4254" s="1">
        <v>39.077340569877997</v>
      </c>
      <c r="M4254" s="1">
        <v>19.402985074627001</v>
      </c>
      <c r="N4254" s="1">
        <v>2.5780189959289999</v>
      </c>
      <c r="O4254" s="1">
        <v>18.724559023066</v>
      </c>
      <c r="P4254" s="1">
        <v>1.0854816824969999</v>
      </c>
      <c r="Q4254" s="1">
        <v>60.659898477157</v>
      </c>
      <c r="R4254" s="8">
        <v>7.7855406607060003</v>
      </c>
    </row>
    <row r="4255" spans="4:18" ht="26" x14ac:dyDescent="0.2">
      <c r="D4255" s="59"/>
      <c r="E4255" s="5" t="s">
        <v>147</v>
      </c>
      <c r="F4255" s="51" t="str">
        <f t="shared" si="8"/>
        <v/>
      </c>
      <c r="G4255" s="4">
        <v>573</v>
      </c>
      <c r="H4255" s="10">
        <v>1.5706806282720001</v>
      </c>
      <c r="I4255" s="1">
        <v>1.5706806282720001</v>
      </c>
      <c r="J4255" s="1">
        <v>3.4904013961609999</v>
      </c>
      <c r="K4255" s="1">
        <v>14.310645724258</v>
      </c>
      <c r="L4255" s="1">
        <v>37.347294938917997</v>
      </c>
      <c r="M4255" s="1">
        <v>20.942408376963002</v>
      </c>
      <c r="N4255" s="1">
        <v>2.9668411867360001</v>
      </c>
      <c r="O4255" s="1">
        <v>16.579406631763</v>
      </c>
      <c r="P4255" s="1">
        <v>1.2216404886559999</v>
      </c>
      <c r="Q4255" s="1">
        <v>60.471337579618002</v>
      </c>
      <c r="R4255" s="8">
        <v>8.287309326111</v>
      </c>
    </row>
    <row r="4256" spans="4:18" x14ac:dyDescent="0.2">
      <c r="D4256" s="59"/>
      <c r="E4256" s="5" t="s">
        <v>148</v>
      </c>
      <c r="F4256" s="51" t="str">
        <f t="shared" si="8"/>
        <v/>
      </c>
      <c r="G4256" s="4">
        <v>186</v>
      </c>
      <c r="H4256" s="10">
        <v>1.6129032258060001</v>
      </c>
      <c r="I4256" s="1">
        <v>1.0752688172039999</v>
      </c>
      <c r="J4256" s="1">
        <v>3.7634408602149998</v>
      </c>
      <c r="K4256" s="1">
        <v>8.6021505376339995</v>
      </c>
      <c r="L4256" s="1">
        <v>36.559139784945998</v>
      </c>
      <c r="M4256" s="1">
        <v>20.967741935484</v>
      </c>
      <c r="N4256" s="1">
        <v>2.6881720430109999</v>
      </c>
      <c r="O4256" s="1">
        <v>24.193548387097</v>
      </c>
      <c r="P4256" s="1">
        <v>0.53763440860199996</v>
      </c>
      <c r="Q4256" s="1">
        <v>60.921428571428997</v>
      </c>
      <c r="R4256" s="8">
        <v>8.3468581580119992</v>
      </c>
    </row>
    <row r="4257" spans="2:22" ht="26" x14ac:dyDescent="0.2">
      <c r="D4257" s="59"/>
      <c r="E4257" s="5" t="s">
        <v>149</v>
      </c>
      <c r="F4257" s="51" t="str">
        <f t="shared" si="8"/>
        <v/>
      </c>
      <c r="G4257" s="4">
        <v>73</v>
      </c>
      <c r="H4257" s="10">
        <v>1.369863013699</v>
      </c>
      <c r="I4257" s="2" t="s">
        <v>160</v>
      </c>
      <c r="J4257" s="1">
        <v>2.7397260273969999</v>
      </c>
      <c r="K4257" s="1">
        <v>13.698630136986001</v>
      </c>
      <c r="L4257" s="1">
        <v>50.684931506848997</v>
      </c>
      <c r="M4257" s="1">
        <v>10.958904109589</v>
      </c>
      <c r="N4257" s="1">
        <v>2.7397260273969999</v>
      </c>
      <c r="O4257" s="1">
        <v>16.438356164384</v>
      </c>
      <c r="P4257" s="1">
        <v>1.369863013699</v>
      </c>
      <c r="Q4257" s="1">
        <v>60.65</v>
      </c>
      <c r="R4257" s="8">
        <v>6.7993643770730001</v>
      </c>
    </row>
    <row r="4258" spans="2:22" ht="26" x14ac:dyDescent="0.2">
      <c r="D4258" s="59"/>
      <c r="E4258" s="5" t="s">
        <v>150</v>
      </c>
      <c r="F4258" s="51" t="str">
        <f t="shared" si="8"/>
        <v/>
      </c>
      <c r="G4258" s="4">
        <v>66</v>
      </c>
      <c r="H4258" s="17" t="s">
        <v>160</v>
      </c>
      <c r="I4258" s="1">
        <v>3.0303030303030001</v>
      </c>
      <c r="J4258" s="1">
        <v>3.0303030303030001</v>
      </c>
      <c r="K4258" s="1">
        <v>15.151515151515</v>
      </c>
      <c r="L4258" s="1">
        <v>50</v>
      </c>
      <c r="M4258" s="1">
        <v>13.636363636364001</v>
      </c>
      <c r="N4258" s="1">
        <v>4.5454545454549997</v>
      </c>
      <c r="O4258" s="1">
        <v>9.0909090909089993</v>
      </c>
      <c r="P4258" s="1">
        <v>1.5151515151520001</v>
      </c>
      <c r="Q4258" s="1">
        <v>60.593220338983002</v>
      </c>
      <c r="R4258" s="8">
        <v>7.1126857143629998</v>
      </c>
    </row>
    <row r="4259" spans="2:22" ht="26" x14ac:dyDescent="0.2">
      <c r="D4259" s="59"/>
      <c r="E4259" s="5" t="s">
        <v>151</v>
      </c>
      <c r="F4259" s="51" t="str">
        <f t="shared" si="8"/>
        <v>*</v>
      </c>
      <c r="G4259" s="4">
        <v>12</v>
      </c>
      <c r="H4259" s="17" t="s">
        <v>160</v>
      </c>
      <c r="I4259" s="2" t="s">
        <v>160</v>
      </c>
      <c r="J4259" s="2" t="s">
        <v>160</v>
      </c>
      <c r="K4259" s="1">
        <v>8.333333333333</v>
      </c>
      <c r="L4259" s="1">
        <v>50</v>
      </c>
      <c r="M4259" s="1">
        <v>33.333333333333002</v>
      </c>
      <c r="N4259" s="2" t="s">
        <v>160</v>
      </c>
      <c r="O4259" s="1">
        <v>8.333333333333</v>
      </c>
      <c r="P4259" s="2" t="s">
        <v>160</v>
      </c>
      <c r="Q4259" s="1">
        <v>63.181818181818002</v>
      </c>
      <c r="R4259" s="8">
        <v>3.6556307750700001</v>
      </c>
    </row>
    <row r="4260" spans="2:22" ht="26" x14ac:dyDescent="0.2">
      <c r="D4260" s="59"/>
      <c r="E4260" s="5" t="s">
        <v>152</v>
      </c>
      <c r="F4260" s="51" t="str">
        <f t="shared" si="8"/>
        <v/>
      </c>
      <c r="G4260" s="4">
        <v>440</v>
      </c>
      <c r="H4260" s="10">
        <v>1.818181818182</v>
      </c>
      <c r="I4260" s="1">
        <v>1.590909090909</v>
      </c>
      <c r="J4260" s="1">
        <v>3.181818181818</v>
      </c>
      <c r="K4260" s="1">
        <v>10.909090909091001</v>
      </c>
      <c r="L4260" s="1">
        <v>37.954545454544999</v>
      </c>
      <c r="M4260" s="1">
        <v>17.727272727273</v>
      </c>
      <c r="N4260" s="1">
        <v>3.636363636364</v>
      </c>
      <c r="O4260" s="1">
        <v>22.272727272727</v>
      </c>
      <c r="P4260" s="1">
        <v>0.90909090909099999</v>
      </c>
      <c r="Q4260" s="1">
        <v>60.494082840236999</v>
      </c>
      <c r="R4260" s="8">
        <v>8.6536536537970008</v>
      </c>
    </row>
    <row r="4261" spans="2:22" x14ac:dyDescent="0.2">
      <c r="D4261" s="59"/>
      <c r="E4261" s="5" t="s">
        <v>153</v>
      </c>
      <c r="F4261" s="51" t="str">
        <f t="shared" si="8"/>
        <v/>
      </c>
      <c r="G4261" s="4">
        <v>80</v>
      </c>
      <c r="H4261" s="17" t="s">
        <v>160</v>
      </c>
      <c r="I4261" s="1">
        <v>2.5</v>
      </c>
      <c r="J4261" s="1">
        <v>5</v>
      </c>
      <c r="K4261" s="1">
        <v>8.75</v>
      </c>
      <c r="L4261" s="1">
        <v>38.75</v>
      </c>
      <c r="M4261" s="1">
        <v>15</v>
      </c>
      <c r="N4261" s="1">
        <v>1.25</v>
      </c>
      <c r="O4261" s="1">
        <v>27.5</v>
      </c>
      <c r="P4261" s="1">
        <v>1.25</v>
      </c>
      <c r="Q4261" s="1">
        <v>60.228070175439001</v>
      </c>
      <c r="R4261" s="8">
        <v>7.5333011732189998</v>
      </c>
    </row>
    <row r="4262" spans="2:22" ht="26" x14ac:dyDescent="0.2">
      <c r="D4262" s="59"/>
      <c r="E4262" s="5" t="s">
        <v>154</v>
      </c>
      <c r="F4262" s="51" t="str">
        <f t="shared" si="8"/>
        <v/>
      </c>
      <c r="G4262" s="4">
        <v>120</v>
      </c>
      <c r="H4262" s="10">
        <v>0.83333333333299997</v>
      </c>
      <c r="I4262" s="1">
        <v>1.666666666667</v>
      </c>
      <c r="J4262" s="1">
        <v>5</v>
      </c>
      <c r="K4262" s="1">
        <v>12.5</v>
      </c>
      <c r="L4262" s="1">
        <v>33.333333333333002</v>
      </c>
      <c r="M4262" s="1">
        <v>25</v>
      </c>
      <c r="N4262" s="1">
        <v>1.666666666667</v>
      </c>
      <c r="O4262" s="1">
        <v>17.5</v>
      </c>
      <c r="P4262" s="1">
        <v>2.5</v>
      </c>
      <c r="Q4262" s="1">
        <v>60.666666666666998</v>
      </c>
      <c r="R4262" s="8">
        <v>7.9969292352119998</v>
      </c>
    </row>
    <row r="4263" spans="2:22" x14ac:dyDescent="0.2">
      <c r="D4263" s="59"/>
      <c r="E4263" s="5" t="s">
        <v>23</v>
      </c>
      <c r="F4263" s="51" t="str">
        <f t="shared" si="8"/>
        <v>*</v>
      </c>
      <c r="G4263" s="4">
        <v>10</v>
      </c>
      <c r="H4263" s="17" t="s">
        <v>160</v>
      </c>
      <c r="I4263" s="2" t="s">
        <v>160</v>
      </c>
      <c r="J4263" s="2" t="s">
        <v>160</v>
      </c>
      <c r="K4263" s="1">
        <v>10</v>
      </c>
      <c r="L4263" s="1">
        <v>40</v>
      </c>
      <c r="M4263" s="1">
        <v>20</v>
      </c>
      <c r="N4263" s="2" t="s">
        <v>160</v>
      </c>
      <c r="O4263" s="1">
        <v>30</v>
      </c>
      <c r="P4263" s="2" t="s">
        <v>160</v>
      </c>
      <c r="Q4263" s="1">
        <v>62.428571428570997</v>
      </c>
      <c r="R4263" s="8">
        <v>4.0355562548070001</v>
      </c>
    </row>
    <row r="4264" spans="2:22" ht="26" x14ac:dyDescent="0.2">
      <c r="D4264" s="59"/>
      <c r="E4264" s="5" t="s">
        <v>155</v>
      </c>
      <c r="F4264" s="51" t="str">
        <f t="shared" si="8"/>
        <v/>
      </c>
      <c r="G4264" s="4">
        <v>894</v>
      </c>
      <c r="H4264" s="10">
        <v>1.1185682326619999</v>
      </c>
      <c r="I4264" s="1">
        <v>1.342281879195</v>
      </c>
      <c r="J4264" s="1">
        <v>3.2438478747200001</v>
      </c>
      <c r="K4264" s="1">
        <v>12.863534675615</v>
      </c>
      <c r="L4264" s="1">
        <v>39.597315436241999</v>
      </c>
      <c r="M4264" s="1">
        <v>19.686800894855001</v>
      </c>
      <c r="N4264" s="1">
        <v>2.5727069351230001</v>
      </c>
      <c r="O4264" s="1">
        <v>18.344519015660001</v>
      </c>
      <c r="P4264" s="1">
        <v>1.2304250559280001</v>
      </c>
      <c r="Q4264" s="1">
        <v>60.773296244783999</v>
      </c>
      <c r="R4264" s="8">
        <v>7.6548132661180004</v>
      </c>
    </row>
    <row r="4265" spans="2:22" ht="26" x14ac:dyDescent="0.2">
      <c r="D4265" s="59"/>
      <c r="E4265" s="5" t="s">
        <v>156</v>
      </c>
      <c r="F4265" s="51" t="str">
        <f t="shared" si="8"/>
        <v/>
      </c>
      <c r="G4265" s="4">
        <v>97</v>
      </c>
      <c r="H4265" s="10">
        <v>3.0927835051549999</v>
      </c>
      <c r="I4265" s="1">
        <v>1.0309278350519999</v>
      </c>
      <c r="J4265" s="1">
        <v>1.0309278350519999</v>
      </c>
      <c r="K4265" s="1">
        <v>3.0927835051549999</v>
      </c>
      <c r="L4265" s="1">
        <v>12.371134020618999</v>
      </c>
      <c r="M4265" s="1">
        <v>6.1855670103089997</v>
      </c>
      <c r="N4265" s="1">
        <v>2.0618556701030002</v>
      </c>
      <c r="O4265" s="1">
        <v>69.072164948454002</v>
      </c>
      <c r="P4265" s="1">
        <v>2.0618556701030002</v>
      </c>
      <c r="Q4265" s="1">
        <v>57.5</v>
      </c>
      <c r="R4265" s="8">
        <v>13.682917167849</v>
      </c>
    </row>
    <row r="4266" spans="2:22" ht="26" x14ac:dyDescent="0.2">
      <c r="D4266" s="59"/>
      <c r="E4266" s="5" t="s">
        <v>157</v>
      </c>
      <c r="F4266" s="51" t="str">
        <f t="shared" si="8"/>
        <v/>
      </c>
      <c r="G4266" s="4">
        <v>132</v>
      </c>
      <c r="H4266" s="10">
        <v>1.5151515151520001</v>
      </c>
      <c r="I4266" s="2" t="s">
        <v>160</v>
      </c>
      <c r="J4266" s="1">
        <v>3.0303030303030001</v>
      </c>
      <c r="K4266" s="1">
        <v>12.121212121212</v>
      </c>
      <c r="L4266" s="1">
        <v>33.333333333333002</v>
      </c>
      <c r="M4266" s="1">
        <v>21.969696969697001</v>
      </c>
      <c r="N4266" s="1">
        <v>3.0303030303030001</v>
      </c>
      <c r="O4266" s="1">
        <v>23.484848484848001</v>
      </c>
      <c r="P4266" s="1">
        <v>1.5151515151520001</v>
      </c>
      <c r="Q4266" s="1">
        <v>61.303030303029999</v>
      </c>
      <c r="R4266" s="8">
        <v>7.663130049277</v>
      </c>
    </row>
    <row r="4267" spans="2:22" ht="26" x14ac:dyDescent="0.2">
      <c r="D4267" s="59"/>
      <c r="E4267" s="5" t="s">
        <v>158</v>
      </c>
      <c r="F4267" s="51" t="str">
        <f t="shared" si="8"/>
        <v/>
      </c>
      <c r="G4267" s="4">
        <v>796</v>
      </c>
      <c r="H4267" s="10">
        <v>1.2562814070349999</v>
      </c>
      <c r="I4267" s="1">
        <v>1.507537688442</v>
      </c>
      <c r="J4267" s="1">
        <v>3.266331658291</v>
      </c>
      <c r="K4267" s="1">
        <v>13.693467336683</v>
      </c>
      <c r="L4267" s="1">
        <v>38.316582914572997</v>
      </c>
      <c r="M4267" s="1">
        <v>19.974874371858999</v>
      </c>
      <c r="N4267" s="1">
        <v>2.7638190954769999</v>
      </c>
      <c r="O4267" s="1">
        <v>18.21608040201</v>
      </c>
      <c r="P4267" s="1">
        <v>1.0050251256280001</v>
      </c>
      <c r="Q4267" s="1">
        <v>60.625194401244002</v>
      </c>
      <c r="R4267" s="8">
        <v>7.9182615396980003</v>
      </c>
    </row>
    <row r="4268" spans="2:22" ht="26" x14ac:dyDescent="0.2">
      <c r="D4268" s="60"/>
      <c r="E4268" s="30" t="s">
        <v>159</v>
      </c>
      <c r="F4268" s="52" t="str">
        <f t="shared" si="8"/>
        <v/>
      </c>
      <c r="G4268" s="21">
        <v>134</v>
      </c>
      <c r="H4268" s="36">
        <v>0.74626865671599996</v>
      </c>
      <c r="I4268" s="18">
        <v>1.492537313433</v>
      </c>
      <c r="J4268" s="18">
        <v>2.238805970149</v>
      </c>
      <c r="K4268" s="18">
        <v>12.686567164178999</v>
      </c>
      <c r="L4268" s="18">
        <v>50.746268656715998</v>
      </c>
      <c r="M4268" s="18">
        <v>12.686567164178999</v>
      </c>
      <c r="N4268" s="18">
        <v>3.731343283582</v>
      </c>
      <c r="O4268" s="18">
        <v>14.179104477612</v>
      </c>
      <c r="P4268" s="18">
        <v>1.492537313433</v>
      </c>
      <c r="Q4268" s="18">
        <v>60.884955752212001</v>
      </c>
      <c r="R4268" s="35">
        <v>6.8865191969390001</v>
      </c>
    </row>
    <row r="4269" spans="2:22" x14ac:dyDescent="0.2">
      <c r="D4269" s="45" t="s">
        <v>625</v>
      </c>
    </row>
    <row r="4270" spans="2:22" x14ac:dyDescent="0.2">
      <c r="B4270" s="24" t="str">
        <f xml:space="preserve"> HYPERLINK("#'目次'!B34", "[28]")</f>
        <v>[28]</v>
      </c>
      <c r="C4270" s="61" t="s">
        <v>392</v>
      </c>
      <c r="D4270" s="62"/>
      <c r="E4270" s="62"/>
      <c r="F4270" s="62"/>
      <c r="G4270" s="62"/>
      <c r="H4270" s="62"/>
      <c r="I4270" s="62"/>
      <c r="J4270" s="62"/>
      <c r="K4270" s="62"/>
      <c r="L4270" s="62"/>
      <c r="M4270" s="62"/>
      <c r="N4270" s="62"/>
      <c r="O4270" s="62"/>
      <c r="P4270" s="62"/>
      <c r="Q4270" s="62"/>
      <c r="R4270" s="62"/>
      <c r="S4270" s="62"/>
      <c r="T4270" s="62"/>
      <c r="U4270" s="62"/>
      <c r="V4270" s="62"/>
    </row>
    <row r="4273" spans="3:22" x14ac:dyDescent="0.2">
      <c r="C4273" s="61" t="s">
        <v>13</v>
      </c>
      <c r="D4273" s="62"/>
      <c r="E4273" s="62"/>
      <c r="F4273" s="62"/>
      <c r="G4273" s="62"/>
      <c r="H4273" s="62"/>
      <c r="I4273" s="62"/>
      <c r="J4273" s="62"/>
      <c r="K4273" s="62"/>
      <c r="L4273" s="62"/>
      <c r="M4273" s="62"/>
      <c r="N4273" s="62"/>
      <c r="O4273" s="62"/>
      <c r="P4273" s="62"/>
      <c r="Q4273" s="62"/>
      <c r="R4273" s="62"/>
      <c r="S4273" s="62"/>
      <c r="T4273" s="62"/>
      <c r="U4273" s="62"/>
      <c r="V4273" s="62"/>
    </row>
    <row r="4274" spans="3:22" ht="65" x14ac:dyDescent="0.2">
      <c r="D4274" s="63"/>
      <c r="E4274" s="64"/>
      <c r="F4274" s="64"/>
      <c r="G4274" s="27" t="s">
        <v>14</v>
      </c>
      <c r="H4274" s="26" t="s">
        <v>393</v>
      </c>
      <c r="I4274" s="11" t="s">
        <v>394</v>
      </c>
      <c r="J4274" s="20" t="s">
        <v>23</v>
      </c>
    </row>
    <row r="4275" spans="3:22" x14ac:dyDescent="0.2">
      <c r="D4275" s="65"/>
      <c r="E4275" s="66"/>
      <c r="F4275" s="66"/>
      <c r="G4275" s="22"/>
      <c r="H4275" s="31"/>
      <c r="I4275" s="12"/>
      <c r="J4275" s="29"/>
    </row>
    <row r="4276" spans="3:22" x14ac:dyDescent="0.2">
      <c r="D4276" s="23"/>
      <c r="E4276" s="28" t="s">
        <v>14</v>
      </c>
      <c r="F4276" s="49" t="s">
        <v>623</v>
      </c>
      <c r="G4276" s="25">
        <v>1043</v>
      </c>
      <c r="H4276" s="16">
        <v>28.092042186002001</v>
      </c>
      <c r="I4276" s="16">
        <v>70.661553211889</v>
      </c>
      <c r="J4276" s="34">
        <v>1.2464046021090001</v>
      </c>
    </row>
    <row r="4277" spans="3:22" x14ac:dyDescent="0.2">
      <c r="D4277" s="58" t="s">
        <v>18</v>
      </c>
      <c r="E4277" s="7" t="s">
        <v>19</v>
      </c>
      <c r="F4277" s="50" t="s">
        <v>623</v>
      </c>
      <c r="G4277" s="6">
        <v>342</v>
      </c>
      <c r="H4277" s="14">
        <v>38.304093567251002</v>
      </c>
      <c r="I4277" s="3">
        <v>59.649122807018003</v>
      </c>
      <c r="J4277" s="13">
        <v>2.0467836257309999</v>
      </c>
    </row>
    <row r="4278" spans="3:22" ht="26" x14ac:dyDescent="0.2">
      <c r="D4278" s="59"/>
      <c r="E4278" s="5" t="s">
        <v>20</v>
      </c>
      <c r="F4278" s="51" t="s">
        <v>623</v>
      </c>
      <c r="G4278" s="4">
        <v>620</v>
      </c>
      <c r="H4278" s="10">
        <v>23.064516129032</v>
      </c>
      <c r="I4278" s="1">
        <v>76.129032258064996</v>
      </c>
      <c r="J4278" s="8">
        <v>0.80645161290300005</v>
      </c>
    </row>
    <row r="4279" spans="3:22" ht="26" x14ac:dyDescent="0.2">
      <c r="D4279" s="59"/>
      <c r="E4279" s="5" t="s">
        <v>21</v>
      </c>
      <c r="F4279" s="51" t="s">
        <v>623</v>
      </c>
      <c r="G4279" s="4">
        <v>76</v>
      </c>
      <c r="H4279" s="10">
        <v>21.052631578947</v>
      </c>
      <c r="I4279" s="1">
        <v>77.631578947367998</v>
      </c>
      <c r="J4279" s="8">
        <v>1.3157894736839999</v>
      </c>
    </row>
    <row r="4280" spans="3:22" x14ac:dyDescent="0.2">
      <c r="D4280" s="59"/>
      <c r="E4280" s="5" t="s">
        <v>22</v>
      </c>
      <c r="F4280" s="51" t="s">
        <v>624</v>
      </c>
      <c r="G4280" s="4">
        <v>2</v>
      </c>
      <c r="H4280" s="10">
        <v>50</v>
      </c>
      <c r="I4280" s="1">
        <v>50</v>
      </c>
      <c r="J4280" s="15" t="s">
        <v>160</v>
      </c>
    </row>
    <row r="4281" spans="3:22" x14ac:dyDescent="0.2">
      <c r="D4281" s="59"/>
      <c r="E4281" s="5" t="s">
        <v>23</v>
      </c>
      <c r="F4281" s="51" t="s">
        <v>624</v>
      </c>
      <c r="G4281" s="4">
        <v>3</v>
      </c>
      <c r="H4281" s="10">
        <v>66.666666666666998</v>
      </c>
      <c r="I4281" s="1">
        <v>33.333333333333002</v>
      </c>
      <c r="J4281" s="15" t="s">
        <v>160</v>
      </c>
    </row>
    <row r="4282" spans="3:22" x14ac:dyDescent="0.2">
      <c r="D4282" s="58" t="s">
        <v>24</v>
      </c>
      <c r="E4282" s="7" t="s">
        <v>25</v>
      </c>
      <c r="F4282" s="50" t="s">
        <v>623</v>
      </c>
      <c r="G4282" s="6">
        <v>765</v>
      </c>
      <c r="H4282" s="14">
        <v>27.843137254902</v>
      </c>
      <c r="I4282" s="3">
        <v>71.372549019608002</v>
      </c>
      <c r="J4282" s="13">
        <v>0.78431372549</v>
      </c>
    </row>
    <row r="4283" spans="3:22" x14ac:dyDescent="0.2">
      <c r="D4283" s="59"/>
      <c r="E4283" s="5" t="s">
        <v>26</v>
      </c>
      <c r="F4283" s="51" t="s">
        <v>623</v>
      </c>
      <c r="G4283" s="4">
        <v>796</v>
      </c>
      <c r="H4283" s="10">
        <v>28.140703517588001</v>
      </c>
      <c r="I4283" s="1">
        <v>70.477386934673007</v>
      </c>
      <c r="J4283" s="8">
        <v>1.381909547739</v>
      </c>
    </row>
    <row r="4284" spans="3:22" ht="26" x14ac:dyDescent="0.2">
      <c r="D4284" s="59"/>
      <c r="E4284" s="5" t="s">
        <v>27</v>
      </c>
      <c r="F4284" s="51" t="s">
        <v>623</v>
      </c>
      <c r="G4284" s="4">
        <v>683</v>
      </c>
      <c r="H4284" s="10">
        <v>26.207906295754</v>
      </c>
      <c r="I4284" s="1">
        <v>73.060029282577005</v>
      </c>
      <c r="J4284" s="8">
        <v>0.73206442166899999</v>
      </c>
    </row>
    <row r="4285" spans="3:22" x14ac:dyDescent="0.2">
      <c r="D4285" s="59"/>
      <c r="E4285" s="5" t="s">
        <v>28</v>
      </c>
      <c r="F4285" s="51" t="s">
        <v>623</v>
      </c>
      <c r="G4285" s="4">
        <v>438</v>
      </c>
      <c r="H4285" s="10">
        <v>26.940639269405999</v>
      </c>
      <c r="I4285" s="1">
        <v>72.374429223744002</v>
      </c>
      <c r="J4285" s="8">
        <v>0.68493150684899995</v>
      </c>
    </row>
    <row r="4286" spans="3:22" ht="26" x14ac:dyDescent="0.2">
      <c r="D4286" s="59"/>
      <c r="E4286" s="5" t="s">
        <v>29</v>
      </c>
      <c r="F4286" s="51" t="s">
        <v>623</v>
      </c>
      <c r="G4286" s="4">
        <v>680</v>
      </c>
      <c r="H4286" s="10">
        <v>25.294117647059</v>
      </c>
      <c r="I4286" s="1">
        <v>73.970588235294002</v>
      </c>
      <c r="J4286" s="8">
        <v>0.73529411764700003</v>
      </c>
    </row>
    <row r="4287" spans="3:22" x14ac:dyDescent="0.2">
      <c r="D4287" s="59"/>
      <c r="E4287" s="5" t="s">
        <v>30</v>
      </c>
      <c r="F4287" s="51" t="s">
        <v>623</v>
      </c>
      <c r="G4287" s="4">
        <v>242</v>
      </c>
      <c r="H4287" s="10">
        <v>28.512396694214999</v>
      </c>
      <c r="I4287" s="1">
        <v>71.074380165289</v>
      </c>
      <c r="J4287" s="8">
        <v>0.41322314049600001</v>
      </c>
    </row>
    <row r="4288" spans="3:22" x14ac:dyDescent="0.2">
      <c r="D4288" s="59"/>
      <c r="E4288" s="5" t="s">
        <v>31</v>
      </c>
      <c r="F4288" s="51" t="s">
        <v>623</v>
      </c>
      <c r="G4288" s="4">
        <v>609</v>
      </c>
      <c r="H4288" s="10">
        <v>29.720853858784999</v>
      </c>
      <c r="I4288" s="1">
        <v>69.293924466337998</v>
      </c>
      <c r="J4288" s="8">
        <v>0.98522167487699996</v>
      </c>
    </row>
    <row r="4289" spans="4:10" x14ac:dyDescent="0.2">
      <c r="D4289" s="59"/>
      <c r="E4289" s="5" t="s">
        <v>32</v>
      </c>
      <c r="F4289" s="51" t="s">
        <v>623</v>
      </c>
      <c r="G4289" s="4">
        <v>343</v>
      </c>
      <c r="H4289" s="10">
        <v>28.571428571428999</v>
      </c>
      <c r="I4289" s="1">
        <v>70.845481049563006</v>
      </c>
      <c r="J4289" s="8">
        <v>0.58309037900899996</v>
      </c>
    </row>
    <row r="4290" spans="4:10" x14ac:dyDescent="0.2">
      <c r="D4290" s="59"/>
      <c r="E4290" s="5" t="s">
        <v>33</v>
      </c>
      <c r="F4290" s="51" t="s">
        <v>623</v>
      </c>
      <c r="G4290" s="4">
        <v>754</v>
      </c>
      <c r="H4290" s="10">
        <v>28.779840848806</v>
      </c>
      <c r="I4290" s="1">
        <v>70.026525198938998</v>
      </c>
      <c r="J4290" s="8">
        <v>1.1936339522549999</v>
      </c>
    </row>
    <row r="4291" spans="4:10" x14ac:dyDescent="0.2">
      <c r="D4291" s="59"/>
      <c r="E4291" s="5" t="s">
        <v>34</v>
      </c>
      <c r="F4291" s="51" t="s">
        <v>623</v>
      </c>
      <c r="G4291" s="4">
        <v>525</v>
      </c>
      <c r="H4291" s="10">
        <v>32.190476190475998</v>
      </c>
      <c r="I4291" s="1">
        <v>66.857142857143003</v>
      </c>
      <c r="J4291" s="8">
        <v>0.95238095238099996</v>
      </c>
    </row>
    <row r="4292" spans="4:10" x14ac:dyDescent="0.2">
      <c r="D4292" s="59"/>
      <c r="E4292" s="5" t="s">
        <v>35</v>
      </c>
      <c r="F4292" s="51" t="s">
        <v>623</v>
      </c>
      <c r="G4292" s="4">
        <v>142</v>
      </c>
      <c r="H4292" s="10">
        <v>32.394366197182997</v>
      </c>
      <c r="I4292" s="1">
        <v>66.901408450703997</v>
      </c>
      <c r="J4292" s="8">
        <v>0.70422535211299997</v>
      </c>
    </row>
    <row r="4293" spans="4:10" x14ac:dyDescent="0.2">
      <c r="D4293" s="59"/>
      <c r="E4293" s="5" t="s">
        <v>36</v>
      </c>
      <c r="F4293" s="51" t="s">
        <v>624</v>
      </c>
      <c r="G4293" s="4">
        <v>18</v>
      </c>
      <c r="H4293" s="10">
        <v>33.333333333333002</v>
      </c>
      <c r="I4293" s="1">
        <v>66.666666666666998</v>
      </c>
      <c r="J4293" s="15" t="s">
        <v>160</v>
      </c>
    </row>
    <row r="4294" spans="4:10" x14ac:dyDescent="0.2">
      <c r="D4294" s="59"/>
      <c r="E4294" s="5" t="s">
        <v>37</v>
      </c>
      <c r="F4294" s="51" t="s">
        <v>624</v>
      </c>
      <c r="G4294" s="4">
        <v>39</v>
      </c>
      <c r="H4294" s="10">
        <v>33.333333333333002</v>
      </c>
      <c r="I4294" s="1">
        <v>64.102564102564003</v>
      </c>
      <c r="J4294" s="8">
        <v>2.564102564103</v>
      </c>
    </row>
    <row r="4295" spans="4:10" x14ac:dyDescent="0.2">
      <c r="D4295" s="59"/>
      <c r="E4295" s="5" t="s">
        <v>23</v>
      </c>
      <c r="F4295" s="51" t="s">
        <v>624</v>
      </c>
      <c r="G4295" s="4">
        <v>4</v>
      </c>
      <c r="H4295" s="10">
        <v>25</v>
      </c>
      <c r="I4295" s="1">
        <v>75</v>
      </c>
      <c r="J4295" s="15" t="s">
        <v>160</v>
      </c>
    </row>
    <row r="4296" spans="4:10" ht="26" x14ac:dyDescent="0.2">
      <c r="D4296" s="59"/>
      <c r="E4296" s="5" t="s">
        <v>38</v>
      </c>
      <c r="F4296" s="51" t="s">
        <v>623</v>
      </c>
      <c r="G4296" s="4">
        <v>1000</v>
      </c>
      <c r="H4296" s="10">
        <v>27.9</v>
      </c>
      <c r="I4296" s="1">
        <v>70.900000000000006</v>
      </c>
      <c r="J4296" s="8">
        <v>1.2</v>
      </c>
    </row>
    <row r="4297" spans="4:10" ht="26" x14ac:dyDescent="0.2">
      <c r="D4297" s="58" t="s">
        <v>39</v>
      </c>
      <c r="E4297" s="7" t="s">
        <v>40</v>
      </c>
      <c r="F4297" s="50" t="s">
        <v>624</v>
      </c>
      <c r="G4297" s="6">
        <v>4</v>
      </c>
      <c r="H4297" s="14">
        <v>25</v>
      </c>
      <c r="I4297" s="3">
        <v>75</v>
      </c>
      <c r="J4297" s="19" t="s">
        <v>160</v>
      </c>
    </row>
    <row r="4298" spans="4:10" ht="26" x14ac:dyDescent="0.2">
      <c r="D4298" s="59"/>
      <c r="E4298" s="5" t="s">
        <v>41</v>
      </c>
      <c r="F4298" s="51" t="s">
        <v>624</v>
      </c>
      <c r="G4298" s="4">
        <v>45</v>
      </c>
      <c r="H4298" s="10">
        <v>40</v>
      </c>
      <c r="I4298" s="1">
        <v>55.555555555555998</v>
      </c>
      <c r="J4298" s="8">
        <v>4.4444444444439997</v>
      </c>
    </row>
    <row r="4299" spans="4:10" ht="26" x14ac:dyDescent="0.2">
      <c r="D4299" s="59"/>
      <c r="E4299" s="5" t="s">
        <v>42</v>
      </c>
      <c r="F4299" s="51" t="s">
        <v>623</v>
      </c>
      <c r="G4299" s="4">
        <v>275</v>
      </c>
      <c r="H4299" s="10">
        <v>26.181818181817999</v>
      </c>
      <c r="I4299" s="1">
        <v>73.090909090908994</v>
      </c>
      <c r="J4299" s="8">
        <v>0.72727272727299996</v>
      </c>
    </row>
    <row r="4300" spans="4:10" ht="26" x14ac:dyDescent="0.2">
      <c r="D4300" s="59"/>
      <c r="E4300" s="5" t="s">
        <v>43</v>
      </c>
      <c r="F4300" s="51" t="s">
        <v>623</v>
      </c>
      <c r="G4300" s="4">
        <v>245</v>
      </c>
      <c r="H4300" s="10">
        <v>21.632653061224001</v>
      </c>
      <c r="I4300" s="1">
        <v>77.959183673468999</v>
      </c>
      <c r="J4300" s="8">
        <v>0.408163265306</v>
      </c>
    </row>
    <row r="4301" spans="4:10" ht="26" x14ac:dyDescent="0.2">
      <c r="D4301" s="59"/>
      <c r="E4301" s="5" t="s">
        <v>44</v>
      </c>
      <c r="F4301" s="51" t="s">
        <v>623</v>
      </c>
      <c r="G4301" s="4">
        <v>167</v>
      </c>
      <c r="H4301" s="10">
        <v>27.544910179641001</v>
      </c>
      <c r="I4301" s="1">
        <v>72.455089820359007</v>
      </c>
      <c r="J4301" s="15" t="s">
        <v>160</v>
      </c>
    </row>
    <row r="4302" spans="4:10" ht="26" x14ac:dyDescent="0.2">
      <c r="D4302" s="59"/>
      <c r="E4302" s="5" t="s">
        <v>45</v>
      </c>
      <c r="F4302" s="51" t="s">
        <v>623</v>
      </c>
      <c r="G4302" s="4">
        <v>90</v>
      </c>
      <c r="H4302" s="10">
        <v>24.444444444443999</v>
      </c>
      <c r="I4302" s="1">
        <v>71.111111111111001</v>
      </c>
      <c r="J4302" s="8">
        <v>4.4444444444439997</v>
      </c>
    </row>
    <row r="4303" spans="4:10" ht="26" x14ac:dyDescent="0.2">
      <c r="D4303" s="59"/>
      <c r="E4303" s="5" t="s">
        <v>46</v>
      </c>
      <c r="F4303" s="51" t="s">
        <v>624</v>
      </c>
      <c r="G4303" s="4">
        <v>46</v>
      </c>
      <c r="H4303" s="10">
        <v>43.478260869564998</v>
      </c>
      <c r="I4303" s="1">
        <v>52.173913043478002</v>
      </c>
      <c r="J4303" s="8">
        <v>4.3478260869570002</v>
      </c>
    </row>
    <row r="4304" spans="4:10" ht="26" x14ac:dyDescent="0.2">
      <c r="D4304" s="59"/>
      <c r="E4304" s="5" t="s">
        <v>47</v>
      </c>
      <c r="F4304" s="51" t="s">
        <v>623</v>
      </c>
      <c r="G4304" s="4">
        <v>68</v>
      </c>
      <c r="H4304" s="10">
        <v>41.176470588234999</v>
      </c>
      <c r="I4304" s="1">
        <v>57.352941176470999</v>
      </c>
      <c r="J4304" s="8">
        <v>1.4705882352940001</v>
      </c>
    </row>
    <row r="4305" spans="4:10" x14ac:dyDescent="0.2">
      <c r="D4305" s="59"/>
      <c r="E4305" s="5" t="s">
        <v>48</v>
      </c>
      <c r="F4305" s="51" t="s">
        <v>624</v>
      </c>
      <c r="G4305" s="4">
        <v>4</v>
      </c>
      <c r="H4305" s="17" t="s">
        <v>160</v>
      </c>
      <c r="I4305" s="1">
        <v>100</v>
      </c>
      <c r="J4305" s="15" t="s">
        <v>160</v>
      </c>
    </row>
    <row r="4306" spans="4:10" x14ac:dyDescent="0.2">
      <c r="D4306" s="59"/>
      <c r="E4306" s="5" t="s">
        <v>23</v>
      </c>
      <c r="F4306" s="51" t="s">
        <v>623</v>
      </c>
      <c r="G4306" s="4">
        <v>99</v>
      </c>
      <c r="H4306" s="10">
        <v>33.333333333333002</v>
      </c>
      <c r="I4306" s="1">
        <v>65.656565656566002</v>
      </c>
      <c r="J4306" s="8">
        <v>1.010101010101</v>
      </c>
    </row>
    <row r="4307" spans="4:10" x14ac:dyDescent="0.2">
      <c r="D4307" s="58" t="s">
        <v>49</v>
      </c>
      <c r="E4307" s="7" t="s">
        <v>50</v>
      </c>
      <c r="F4307" s="50" t="s">
        <v>624</v>
      </c>
      <c r="G4307" s="6">
        <v>39</v>
      </c>
      <c r="H4307" s="14">
        <v>35.897435897435997</v>
      </c>
      <c r="I4307" s="3">
        <v>56.410256410255997</v>
      </c>
      <c r="J4307" s="13">
        <v>7.6923076923079998</v>
      </c>
    </row>
    <row r="4308" spans="4:10" x14ac:dyDescent="0.2">
      <c r="D4308" s="59"/>
      <c r="E4308" s="5" t="s">
        <v>51</v>
      </c>
      <c r="F4308" s="51" t="s">
        <v>623</v>
      </c>
      <c r="G4308" s="4">
        <v>185</v>
      </c>
      <c r="H4308" s="10">
        <v>38.918918918918997</v>
      </c>
      <c r="I4308" s="1">
        <v>60</v>
      </c>
      <c r="J4308" s="8">
        <v>1.0810810810810001</v>
      </c>
    </row>
    <row r="4309" spans="4:10" x14ac:dyDescent="0.2">
      <c r="D4309" s="59"/>
      <c r="E4309" s="5" t="s">
        <v>52</v>
      </c>
      <c r="F4309" s="51" t="s">
        <v>623</v>
      </c>
      <c r="G4309" s="4">
        <v>324</v>
      </c>
      <c r="H4309" s="10">
        <v>31.172839506172998</v>
      </c>
      <c r="I4309" s="1">
        <v>67.592592592592993</v>
      </c>
      <c r="J4309" s="8">
        <v>1.2345679012349999</v>
      </c>
    </row>
    <row r="4310" spans="4:10" x14ac:dyDescent="0.2">
      <c r="D4310" s="59"/>
      <c r="E4310" s="5" t="s">
        <v>53</v>
      </c>
      <c r="F4310" s="51" t="s">
        <v>623</v>
      </c>
      <c r="G4310" s="4">
        <v>491</v>
      </c>
      <c r="H4310" s="10">
        <v>21.384928716904</v>
      </c>
      <c r="I4310" s="1">
        <v>77.800407331976004</v>
      </c>
      <c r="J4310" s="8">
        <v>0.81466395112000001</v>
      </c>
    </row>
    <row r="4311" spans="4:10" x14ac:dyDescent="0.2">
      <c r="D4311" s="59"/>
      <c r="E4311" s="5" t="s">
        <v>23</v>
      </c>
      <c r="F4311" s="51" t="s">
        <v>624</v>
      </c>
      <c r="G4311" s="4">
        <v>4</v>
      </c>
      <c r="H4311" s="10">
        <v>25</v>
      </c>
      <c r="I4311" s="1">
        <v>75</v>
      </c>
      <c r="J4311" s="15" t="s">
        <v>160</v>
      </c>
    </row>
    <row r="4312" spans="4:10" x14ac:dyDescent="0.2">
      <c r="D4312" s="59"/>
      <c r="E4312" s="5" t="s">
        <v>54</v>
      </c>
      <c r="F4312" s="51" t="s">
        <v>623</v>
      </c>
      <c r="G4312" s="4">
        <v>224</v>
      </c>
      <c r="H4312" s="10">
        <v>38.392857142856997</v>
      </c>
      <c r="I4312" s="1">
        <v>59.375</v>
      </c>
      <c r="J4312" s="8">
        <v>2.2321428571430002</v>
      </c>
    </row>
    <row r="4313" spans="4:10" x14ac:dyDescent="0.2">
      <c r="D4313" s="59"/>
      <c r="E4313" s="5" t="s">
        <v>55</v>
      </c>
      <c r="F4313" s="51" t="s">
        <v>623</v>
      </c>
      <c r="G4313" s="4">
        <v>815</v>
      </c>
      <c r="H4313" s="10">
        <v>25.276073619632001</v>
      </c>
      <c r="I4313" s="1">
        <v>73.742331288344005</v>
      </c>
      <c r="J4313" s="8">
        <v>0.98159509202499995</v>
      </c>
    </row>
    <row r="4314" spans="4:10" ht="26" x14ac:dyDescent="0.2">
      <c r="D4314" s="58" t="s">
        <v>56</v>
      </c>
      <c r="E4314" s="7" t="s">
        <v>57</v>
      </c>
      <c r="F4314" s="50" t="s">
        <v>624</v>
      </c>
      <c r="G4314" s="6">
        <v>8</v>
      </c>
      <c r="H4314" s="14">
        <v>50</v>
      </c>
      <c r="I4314" s="3">
        <v>50</v>
      </c>
      <c r="J4314" s="19" t="s">
        <v>160</v>
      </c>
    </row>
    <row r="4315" spans="4:10" ht="26" x14ac:dyDescent="0.2">
      <c r="D4315" s="59"/>
      <c r="E4315" s="5" t="s">
        <v>58</v>
      </c>
      <c r="F4315" s="51" t="s">
        <v>623</v>
      </c>
      <c r="G4315" s="4">
        <v>61</v>
      </c>
      <c r="H4315" s="10">
        <v>80.327868852459005</v>
      </c>
      <c r="I4315" s="1">
        <v>18.032786885246001</v>
      </c>
      <c r="J4315" s="8">
        <v>1.6393442622950001</v>
      </c>
    </row>
    <row r="4316" spans="4:10" x14ac:dyDescent="0.2">
      <c r="D4316" s="59"/>
      <c r="E4316" s="5" t="s">
        <v>59</v>
      </c>
      <c r="F4316" s="51" t="s">
        <v>624</v>
      </c>
      <c r="G4316" s="4">
        <v>18</v>
      </c>
      <c r="H4316" s="10">
        <v>72.222222222222001</v>
      </c>
      <c r="I4316" s="1">
        <v>27.777777777777999</v>
      </c>
      <c r="J4316" s="15" t="s">
        <v>160</v>
      </c>
    </row>
    <row r="4317" spans="4:10" x14ac:dyDescent="0.2">
      <c r="D4317" s="59"/>
      <c r="E4317" s="5" t="s">
        <v>60</v>
      </c>
      <c r="F4317" s="51" t="s">
        <v>623</v>
      </c>
      <c r="G4317" s="4">
        <v>147</v>
      </c>
      <c r="H4317" s="10">
        <v>48.299319727891003</v>
      </c>
      <c r="I4317" s="1">
        <v>50.340136054421997</v>
      </c>
      <c r="J4317" s="8">
        <v>1.360544217687</v>
      </c>
    </row>
    <row r="4318" spans="4:10" ht="26" x14ac:dyDescent="0.2">
      <c r="D4318" s="59"/>
      <c r="E4318" s="5" t="s">
        <v>61</v>
      </c>
      <c r="F4318" s="51" t="s">
        <v>623</v>
      </c>
      <c r="G4318" s="4">
        <v>85</v>
      </c>
      <c r="H4318" s="10">
        <v>78.823529411764994</v>
      </c>
      <c r="I4318" s="1">
        <v>16.470588235293999</v>
      </c>
      <c r="J4318" s="8">
        <v>4.7058823529409999</v>
      </c>
    </row>
    <row r="4319" spans="4:10" x14ac:dyDescent="0.2">
      <c r="D4319" s="59"/>
      <c r="E4319" s="5" t="s">
        <v>62</v>
      </c>
      <c r="F4319" s="51" t="s">
        <v>623</v>
      </c>
      <c r="G4319" s="4">
        <v>722</v>
      </c>
      <c r="H4319" s="10">
        <v>12.188365650970001</v>
      </c>
      <c r="I4319" s="1">
        <v>86.980609418282995</v>
      </c>
      <c r="J4319" s="8">
        <v>0.83102493074799999</v>
      </c>
    </row>
    <row r="4320" spans="4:10" x14ac:dyDescent="0.2">
      <c r="D4320" s="59"/>
      <c r="E4320" s="5" t="s">
        <v>23</v>
      </c>
      <c r="F4320" s="51" t="s">
        <v>624</v>
      </c>
      <c r="G4320" s="4">
        <v>2</v>
      </c>
      <c r="H4320" s="10">
        <v>50</v>
      </c>
      <c r="I4320" s="1">
        <v>50</v>
      </c>
      <c r="J4320" s="15" t="s">
        <v>160</v>
      </c>
    </row>
    <row r="4321" spans="4:10" ht="26" x14ac:dyDescent="0.2">
      <c r="D4321" s="59"/>
      <c r="E4321" s="5" t="s">
        <v>63</v>
      </c>
      <c r="F4321" s="51" t="s">
        <v>623</v>
      </c>
      <c r="G4321" s="4">
        <v>319</v>
      </c>
      <c r="H4321" s="10">
        <v>63.949843260187997</v>
      </c>
      <c r="I4321" s="1">
        <v>33.855799373041002</v>
      </c>
      <c r="J4321" s="8">
        <v>2.1943573667709999</v>
      </c>
    </row>
    <row r="4322" spans="4:10" ht="26" x14ac:dyDescent="0.2">
      <c r="D4322" s="58" t="s">
        <v>64</v>
      </c>
      <c r="E4322" s="7" t="s">
        <v>57</v>
      </c>
      <c r="F4322" s="50" t="s">
        <v>624</v>
      </c>
      <c r="G4322" s="6">
        <v>21</v>
      </c>
      <c r="H4322" s="14">
        <v>23.809523809523998</v>
      </c>
      <c r="I4322" s="3">
        <v>71.428571428571004</v>
      </c>
      <c r="J4322" s="13">
        <v>4.7619047619049999</v>
      </c>
    </row>
    <row r="4323" spans="4:10" ht="26" x14ac:dyDescent="0.2">
      <c r="D4323" s="59"/>
      <c r="E4323" s="5" t="s">
        <v>58</v>
      </c>
      <c r="F4323" s="51" t="s">
        <v>623</v>
      </c>
      <c r="G4323" s="4">
        <v>103</v>
      </c>
      <c r="H4323" s="10">
        <v>46.601941747573001</v>
      </c>
      <c r="I4323" s="1">
        <v>52.427184466019</v>
      </c>
      <c r="J4323" s="8">
        <v>0.97087378640800004</v>
      </c>
    </row>
    <row r="4324" spans="4:10" x14ac:dyDescent="0.2">
      <c r="D4324" s="59"/>
      <c r="E4324" s="5" t="s">
        <v>59</v>
      </c>
      <c r="F4324" s="51" t="s">
        <v>624</v>
      </c>
      <c r="G4324" s="4">
        <v>43</v>
      </c>
      <c r="H4324" s="10">
        <v>27.906976744186</v>
      </c>
      <c r="I4324" s="1">
        <v>72.093023255814003</v>
      </c>
      <c r="J4324" s="15" t="s">
        <v>160</v>
      </c>
    </row>
    <row r="4325" spans="4:10" x14ac:dyDescent="0.2">
      <c r="D4325" s="59"/>
      <c r="E4325" s="5" t="s">
        <v>60</v>
      </c>
      <c r="F4325" s="51" t="s">
        <v>623</v>
      </c>
      <c r="G4325" s="4">
        <v>697</v>
      </c>
      <c r="H4325" s="10">
        <v>26.829268292683</v>
      </c>
      <c r="I4325" s="1">
        <v>72.166427546628</v>
      </c>
      <c r="J4325" s="8">
        <v>1.004304160689</v>
      </c>
    </row>
    <row r="4326" spans="4:10" ht="26" x14ac:dyDescent="0.2">
      <c r="D4326" s="59"/>
      <c r="E4326" s="5" t="s">
        <v>61</v>
      </c>
      <c r="F4326" s="51" t="s">
        <v>623</v>
      </c>
      <c r="G4326" s="4">
        <v>160</v>
      </c>
      <c r="H4326" s="10">
        <v>24.375</v>
      </c>
      <c r="I4326" s="1">
        <v>73.75</v>
      </c>
      <c r="J4326" s="8">
        <v>1.875</v>
      </c>
    </row>
    <row r="4327" spans="4:10" ht="26" x14ac:dyDescent="0.2">
      <c r="D4327" s="59"/>
      <c r="E4327" s="5" t="s">
        <v>65</v>
      </c>
      <c r="F4327" s="51" t="s">
        <v>624</v>
      </c>
      <c r="G4327" s="4">
        <v>16</v>
      </c>
      <c r="H4327" s="10">
        <v>6.25</v>
      </c>
      <c r="I4327" s="1">
        <v>93.75</v>
      </c>
      <c r="J4327" s="15" t="s">
        <v>160</v>
      </c>
    </row>
    <row r="4328" spans="4:10" x14ac:dyDescent="0.2">
      <c r="D4328" s="59"/>
      <c r="E4328" s="5" t="s">
        <v>23</v>
      </c>
      <c r="F4328" s="51" t="s">
        <v>624</v>
      </c>
      <c r="G4328" s="4">
        <v>3</v>
      </c>
      <c r="H4328" s="10">
        <v>33.333333333333002</v>
      </c>
      <c r="I4328" s="1">
        <v>33.333333333333002</v>
      </c>
      <c r="J4328" s="8">
        <v>33.333333333333002</v>
      </c>
    </row>
    <row r="4329" spans="4:10" ht="26" x14ac:dyDescent="0.2">
      <c r="D4329" s="59"/>
      <c r="E4329" s="5" t="s">
        <v>66</v>
      </c>
      <c r="F4329" s="51" t="s">
        <v>623</v>
      </c>
      <c r="G4329" s="4">
        <v>1024</v>
      </c>
      <c r="H4329" s="10">
        <v>28.41796875</v>
      </c>
      <c r="I4329" s="1">
        <v>70.41015625</v>
      </c>
      <c r="J4329" s="8">
        <v>1.171875</v>
      </c>
    </row>
    <row r="4330" spans="4:10" x14ac:dyDescent="0.2">
      <c r="D4330" s="58" t="s">
        <v>67</v>
      </c>
      <c r="E4330" s="7" t="s">
        <v>68</v>
      </c>
      <c r="F4330" s="50" t="s">
        <v>623</v>
      </c>
      <c r="G4330" s="6">
        <v>483</v>
      </c>
      <c r="H4330" s="14">
        <v>29.192546583851001</v>
      </c>
      <c r="I4330" s="3">
        <v>69.979296066252999</v>
      </c>
      <c r="J4330" s="13">
        <v>0.82815734989599998</v>
      </c>
    </row>
    <row r="4331" spans="4:10" x14ac:dyDescent="0.2">
      <c r="D4331" s="59"/>
      <c r="E4331" s="5" t="s">
        <v>69</v>
      </c>
      <c r="F4331" s="51" t="s">
        <v>623</v>
      </c>
      <c r="G4331" s="4">
        <v>168</v>
      </c>
      <c r="H4331" s="10">
        <v>27.976190476189998</v>
      </c>
      <c r="I4331" s="1">
        <v>70.833333333333002</v>
      </c>
      <c r="J4331" s="8">
        <v>1.190476190476</v>
      </c>
    </row>
    <row r="4332" spans="4:10" ht="26" x14ac:dyDescent="0.2">
      <c r="D4332" s="59"/>
      <c r="E4332" s="5" t="s">
        <v>70</v>
      </c>
      <c r="F4332" s="51" t="s">
        <v>623</v>
      </c>
      <c r="G4332" s="4">
        <v>470</v>
      </c>
      <c r="H4332" s="10">
        <v>30.212765957447001</v>
      </c>
      <c r="I4332" s="1">
        <v>68.936170212766001</v>
      </c>
      <c r="J4332" s="8">
        <v>0.85106382978700001</v>
      </c>
    </row>
    <row r="4333" spans="4:10" ht="26" x14ac:dyDescent="0.2">
      <c r="D4333" s="59"/>
      <c r="E4333" s="5" t="s">
        <v>71</v>
      </c>
      <c r="F4333" s="51" t="s">
        <v>623</v>
      </c>
      <c r="G4333" s="4">
        <v>67</v>
      </c>
      <c r="H4333" s="10">
        <v>40.298507462686999</v>
      </c>
      <c r="I4333" s="1">
        <v>59.701492537313001</v>
      </c>
      <c r="J4333" s="15" t="s">
        <v>160</v>
      </c>
    </row>
    <row r="4334" spans="4:10" x14ac:dyDescent="0.2">
      <c r="D4334" s="59"/>
      <c r="E4334" s="5" t="s">
        <v>72</v>
      </c>
      <c r="F4334" s="51" t="s">
        <v>623</v>
      </c>
      <c r="G4334" s="4">
        <v>314</v>
      </c>
      <c r="H4334" s="10">
        <v>28.980891719744999</v>
      </c>
      <c r="I4334" s="1">
        <v>70.382165605096006</v>
      </c>
      <c r="J4334" s="8">
        <v>0.63694267515900005</v>
      </c>
    </row>
    <row r="4335" spans="4:10" x14ac:dyDescent="0.2">
      <c r="D4335" s="59"/>
      <c r="E4335" s="5" t="s">
        <v>73</v>
      </c>
      <c r="F4335" s="51" t="s">
        <v>623</v>
      </c>
      <c r="G4335" s="4">
        <v>187</v>
      </c>
      <c r="H4335" s="10">
        <v>28.342245989304999</v>
      </c>
      <c r="I4335" s="1">
        <v>70.588235294117993</v>
      </c>
      <c r="J4335" s="8">
        <v>1.069518716578</v>
      </c>
    </row>
    <row r="4336" spans="4:10" ht="26" x14ac:dyDescent="0.2">
      <c r="D4336" s="59"/>
      <c r="E4336" s="5" t="s">
        <v>74</v>
      </c>
      <c r="F4336" s="51" t="s">
        <v>623</v>
      </c>
      <c r="G4336" s="4">
        <v>472</v>
      </c>
      <c r="H4336" s="10">
        <v>28.177966101694999</v>
      </c>
      <c r="I4336" s="1">
        <v>70.762711864406995</v>
      </c>
      <c r="J4336" s="8">
        <v>1.0593220338980001</v>
      </c>
    </row>
    <row r="4337" spans="4:10" x14ac:dyDescent="0.2">
      <c r="D4337" s="59"/>
      <c r="E4337" s="5" t="s">
        <v>36</v>
      </c>
      <c r="F4337" s="51" t="s">
        <v>624</v>
      </c>
      <c r="G4337" s="4">
        <v>28</v>
      </c>
      <c r="H4337" s="10">
        <v>28.571428571428999</v>
      </c>
      <c r="I4337" s="1">
        <v>67.857142857143003</v>
      </c>
      <c r="J4337" s="8">
        <v>3.5714285714290002</v>
      </c>
    </row>
    <row r="4338" spans="4:10" x14ac:dyDescent="0.2">
      <c r="D4338" s="59"/>
      <c r="E4338" s="5" t="s">
        <v>23</v>
      </c>
      <c r="F4338" s="51" t="s">
        <v>624</v>
      </c>
      <c r="G4338" s="4">
        <v>6</v>
      </c>
      <c r="H4338" s="17" t="s">
        <v>160</v>
      </c>
      <c r="I4338" s="1">
        <v>83.333333333333002</v>
      </c>
      <c r="J4338" s="8">
        <v>16.666666666666998</v>
      </c>
    </row>
    <row r="4339" spans="4:10" ht="26" x14ac:dyDescent="0.2">
      <c r="D4339" s="58" t="s">
        <v>75</v>
      </c>
      <c r="E4339" s="7" t="s">
        <v>76</v>
      </c>
      <c r="F4339" s="50" t="s">
        <v>624</v>
      </c>
      <c r="G4339" s="6">
        <v>32</v>
      </c>
      <c r="H4339" s="14">
        <v>31.25</v>
      </c>
      <c r="I4339" s="3">
        <v>68.75</v>
      </c>
      <c r="J4339" s="19" t="s">
        <v>160</v>
      </c>
    </row>
    <row r="4340" spans="4:10" x14ac:dyDescent="0.2">
      <c r="D4340" s="59"/>
      <c r="E4340" s="5" t="s">
        <v>77</v>
      </c>
      <c r="F4340" s="51" t="s">
        <v>623</v>
      </c>
      <c r="G4340" s="4">
        <v>60</v>
      </c>
      <c r="H4340" s="10">
        <v>33.333333333333002</v>
      </c>
      <c r="I4340" s="1">
        <v>65</v>
      </c>
      <c r="J4340" s="8">
        <v>1.666666666667</v>
      </c>
    </row>
    <row r="4341" spans="4:10" x14ac:dyDescent="0.2">
      <c r="D4341" s="59"/>
      <c r="E4341" s="5" t="s">
        <v>78</v>
      </c>
      <c r="F4341" s="51" t="s">
        <v>623</v>
      </c>
      <c r="G4341" s="4">
        <v>82</v>
      </c>
      <c r="H4341" s="10">
        <v>39.024390243901998</v>
      </c>
      <c r="I4341" s="1">
        <v>59.756097560976002</v>
      </c>
      <c r="J4341" s="8">
        <v>1.219512195122</v>
      </c>
    </row>
    <row r="4342" spans="4:10" ht="26" x14ac:dyDescent="0.2">
      <c r="D4342" s="59"/>
      <c r="E4342" s="5" t="s">
        <v>79</v>
      </c>
      <c r="F4342" s="51" t="s">
        <v>624</v>
      </c>
      <c r="G4342" s="4">
        <v>11</v>
      </c>
      <c r="H4342" s="10">
        <v>45.454545454544999</v>
      </c>
      <c r="I4342" s="1">
        <v>54.545454545455001</v>
      </c>
      <c r="J4342" s="15" t="s">
        <v>160</v>
      </c>
    </row>
    <row r="4343" spans="4:10" ht="26" x14ac:dyDescent="0.2">
      <c r="D4343" s="59"/>
      <c r="E4343" s="5" t="s">
        <v>80</v>
      </c>
      <c r="F4343" s="51" t="s">
        <v>624</v>
      </c>
      <c r="G4343" s="4">
        <v>35</v>
      </c>
      <c r="H4343" s="10">
        <v>45.714285714286</v>
      </c>
      <c r="I4343" s="1">
        <v>54.285714285714</v>
      </c>
      <c r="J4343" s="15" t="s">
        <v>160</v>
      </c>
    </row>
    <row r="4344" spans="4:10" ht="26" x14ac:dyDescent="0.2">
      <c r="D4344" s="59"/>
      <c r="E4344" s="5" t="s">
        <v>81</v>
      </c>
      <c r="F4344" s="51" t="s">
        <v>624</v>
      </c>
      <c r="G4344" s="4">
        <v>48</v>
      </c>
      <c r="H4344" s="10">
        <v>45.833333333333002</v>
      </c>
      <c r="I4344" s="1">
        <v>54.166666666666998</v>
      </c>
      <c r="J4344" s="15" t="s">
        <v>160</v>
      </c>
    </row>
    <row r="4345" spans="4:10" ht="26" x14ac:dyDescent="0.2">
      <c r="D4345" s="59"/>
      <c r="E4345" s="5" t="s">
        <v>82</v>
      </c>
      <c r="F4345" s="51" t="s">
        <v>624</v>
      </c>
      <c r="G4345" s="4">
        <v>39</v>
      </c>
      <c r="H4345" s="10">
        <v>53.846153846154003</v>
      </c>
      <c r="I4345" s="1">
        <v>46.153846153845997</v>
      </c>
      <c r="J4345" s="15" t="s">
        <v>160</v>
      </c>
    </row>
    <row r="4346" spans="4:10" ht="26" x14ac:dyDescent="0.2">
      <c r="D4346" s="59"/>
      <c r="E4346" s="5" t="s">
        <v>83</v>
      </c>
      <c r="F4346" s="51" t="s">
        <v>624</v>
      </c>
      <c r="G4346" s="4">
        <v>12</v>
      </c>
      <c r="H4346" s="10">
        <v>58.333333333333002</v>
      </c>
      <c r="I4346" s="1">
        <v>41.666666666666998</v>
      </c>
      <c r="J4346" s="15" t="s">
        <v>160</v>
      </c>
    </row>
    <row r="4347" spans="4:10" x14ac:dyDescent="0.2">
      <c r="D4347" s="59"/>
      <c r="E4347" s="5" t="s">
        <v>84</v>
      </c>
      <c r="F4347" s="51" t="s">
        <v>624</v>
      </c>
      <c r="G4347" s="4">
        <v>15</v>
      </c>
      <c r="H4347" s="10">
        <v>26.666666666666998</v>
      </c>
      <c r="I4347" s="1">
        <v>73.333333333333002</v>
      </c>
      <c r="J4347" s="15" t="s">
        <v>160</v>
      </c>
    </row>
    <row r="4348" spans="4:10" x14ac:dyDescent="0.2">
      <c r="D4348" s="59"/>
      <c r="E4348" s="5" t="s">
        <v>85</v>
      </c>
      <c r="F4348" s="51" t="s">
        <v>624</v>
      </c>
      <c r="G4348" s="4">
        <v>5</v>
      </c>
      <c r="H4348" s="10">
        <v>80</v>
      </c>
      <c r="I4348" s="1">
        <v>20</v>
      </c>
      <c r="J4348" s="15" t="s">
        <v>160</v>
      </c>
    </row>
    <row r="4349" spans="4:10" x14ac:dyDescent="0.2">
      <c r="D4349" s="59"/>
      <c r="E4349" s="5" t="s">
        <v>86</v>
      </c>
      <c r="F4349" s="51" t="s">
        <v>623</v>
      </c>
      <c r="G4349" s="4">
        <v>87</v>
      </c>
      <c r="H4349" s="10">
        <v>27.586206896552</v>
      </c>
      <c r="I4349" s="1">
        <v>68.965517241379004</v>
      </c>
      <c r="J4349" s="8">
        <v>3.4482758620689999</v>
      </c>
    </row>
    <row r="4350" spans="4:10" ht="26" x14ac:dyDescent="0.2">
      <c r="D4350" s="59"/>
      <c r="E4350" s="5" t="s">
        <v>87</v>
      </c>
      <c r="F4350" s="51" t="s">
        <v>623</v>
      </c>
      <c r="G4350" s="4">
        <v>118</v>
      </c>
      <c r="H4350" s="10">
        <v>37.288135593219998</v>
      </c>
      <c r="I4350" s="1">
        <v>61.016949152541997</v>
      </c>
      <c r="J4350" s="8">
        <v>1.6949152542370001</v>
      </c>
    </row>
    <row r="4351" spans="4:10" x14ac:dyDescent="0.2">
      <c r="D4351" s="59"/>
      <c r="E4351" s="5" t="s">
        <v>36</v>
      </c>
      <c r="F4351" s="51" t="s">
        <v>624</v>
      </c>
      <c r="G4351" s="4">
        <v>47</v>
      </c>
      <c r="H4351" s="10">
        <v>42.553191489362</v>
      </c>
      <c r="I4351" s="1">
        <v>57.446808510638</v>
      </c>
      <c r="J4351" s="15" t="s">
        <v>160</v>
      </c>
    </row>
    <row r="4352" spans="4:10" ht="26" x14ac:dyDescent="0.2">
      <c r="D4352" s="59"/>
      <c r="E4352" s="5" t="s">
        <v>88</v>
      </c>
      <c r="F4352" s="51" t="s">
        <v>623</v>
      </c>
      <c r="G4352" s="4">
        <v>255</v>
      </c>
      <c r="H4352" s="10">
        <v>21.568627450979999</v>
      </c>
      <c r="I4352" s="1">
        <v>77.254901960783997</v>
      </c>
      <c r="J4352" s="8">
        <v>1.1764705882349999</v>
      </c>
    </row>
    <row r="4353" spans="4:10" x14ac:dyDescent="0.2">
      <c r="D4353" s="59"/>
      <c r="E4353" s="5" t="s">
        <v>89</v>
      </c>
      <c r="F4353" s="51" t="s">
        <v>623</v>
      </c>
      <c r="G4353" s="4">
        <v>434</v>
      </c>
      <c r="H4353" s="10">
        <v>26.728110599078001</v>
      </c>
      <c r="I4353" s="1">
        <v>72.580645161289993</v>
      </c>
      <c r="J4353" s="8">
        <v>0.69124423963100001</v>
      </c>
    </row>
    <row r="4354" spans="4:10" x14ac:dyDescent="0.2">
      <c r="D4354" s="59"/>
      <c r="E4354" s="5" t="s">
        <v>23</v>
      </c>
      <c r="F4354" s="51" t="s">
        <v>624</v>
      </c>
      <c r="G4354" s="4">
        <v>9</v>
      </c>
      <c r="H4354" s="10">
        <v>11.111111111111001</v>
      </c>
      <c r="I4354" s="1">
        <v>77.777777777777999</v>
      </c>
      <c r="J4354" s="8">
        <v>11.111111111111001</v>
      </c>
    </row>
    <row r="4355" spans="4:10" ht="26" x14ac:dyDescent="0.2">
      <c r="D4355" s="59"/>
      <c r="E4355" s="5" t="s">
        <v>90</v>
      </c>
      <c r="F4355" s="51" t="s">
        <v>623</v>
      </c>
      <c r="G4355" s="4">
        <v>345</v>
      </c>
      <c r="H4355" s="10">
        <v>35.072463768116002</v>
      </c>
      <c r="I4355" s="1">
        <v>63.188405797100998</v>
      </c>
      <c r="J4355" s="8">
        <v>1.7391304347829999</v>
      </c>
    </row>
    <row r="4356" spans="4:10" ht="26" x14ac:dyDescent="0.2">
      <c r="D4356" s="58" t="s">
        <v>91</v>
      </c>
      <c r="E4356" s="7" t="s">
        <v>92</v>
      </c>
      <c r="F4356" s="50" t="s">
        <v>623</v>
      </c>
      <c r="G4356" s="6">
        <v>70</v>
      </c>
      <c r="H4356" s="14">
        <v>25.714285714286</v>
      </c>
      <c r="I4356" s="3">
        <v>72.857142857143003</v>
      </c>
      <c r="J4356" s="13">
        <v>1.4285714285710001</v>
      </c>
    </row>
    <row r="4357" spans="4:10" ht="39" x14ac:dyDescent="0.2">
      <c r="D4357" s="59"/>
      <c r="E4357" s="5" t="s">
        <v>93</v>
      </c>
      <c r="F4357" s="51" t="s">
        <v>623</v>
      </c>
      <c r="G4357" s="4">
        <v>430</v>
      </c>
      <c r="H4357" s="10">
        <v>36.279069767442003</v>
      </c>
      <c r="I4357" s="1">
        <v>62.558139534883999</v>
      </c>
      <c r="J4357" s="8">
        <v>1.1627906976739999</v>
      </c>
    </row>
    <row r="4358" spans="4:10" ht="39" x14ac:dyDescent="0.2">
      <c r="D4358" s="59"/>
      <c r="E4358" s="5" t="s">
        <v>94</v>
      </c>
      <c r="F4358" s="51" t="s">
        <v>623</v>
      </c>
      <c r="G4358" s="4">
        <v>824</v>
      </c>
      <c r="H4358" s="10">
        <v>31.674757281552999</v>
      </c>
      <c r="I4358" s="1">
        <v>66.990291262135997</v>
      </c>
      <c r="J4358" s="8">
        <v>1.3349514563110001</v>
      </c>
    </row>
    <row r="4359" spans="4:10" ht="39" x14ac:dyDescent="0.2">
      <c r="D4359" s="59"/>
      <c r="E4359" s="5" t="s">
        <v>95</v>
      </c>
      <c r="F4359" s="51" t="s">
        <v>623</v>
      </c>
      <c r="G4359" s="4">
        <v>593</v>
      </c>
      <c r="H4359" s="10">
        <v>37.942664418211997</v>
      </c>
      <c r="I4359" s="1">
        <v>60.539629005058998</v>
      </c>
      <c r="J4359" s="8">
        <v>1.517706576728</v>
      </c>
    </row>
    <row r="4360" spans="4:10" ht="39" x14ac:dyDescent="0.2">
      <c r="D4360" s="59"/>
      <c r="E4360" s="5" t="s">
        <v>96</v>
      </c>
      <c r="F4360" s="51" t="s">
        <v>623</v>
      </c>
      <c r="G4360" s="4">
        <v>261</v>
      </c>
      <c r="H4360" s="10">
        <v>46.360153256704997</v>
      </c>
      <c r="I4360" s="1">
        <v>52.107279693487001</v>
      </c>
      <c r="J4360" s="8">
        <v>1.532567049808</v>
      </c>
    </row>
    <row r="4361" spans="4:10" ht="39" x14ac:dyDescent="0.2">
      <c r="D4361" s="59"/>
      <c r="E4361" s="5" t="s">
        <v>97</v>
      </c>
      <c r="F4361" s="51" t="s">
        <v>623</v>
      </c>
      <c r="G4361" s="4">
        <v>63</v>
      </c>
      <c r="H4361" s="10">
        <v>47.619047619047997</v>
      </c>
      <c r="I4361" s="1">
        <v>47.619047619047997</v>
      </c>
      <c r="J4361" s="8">
        <v>4.7619047619049999</v>
      </c>
    </row>
    <row r="4362" spans="4:10" ht="39" x14ac:dyDescent="0.2">
      <c r="D4362" s="59"/>
      <c r="E4362" s="5" t="s">
        <v>98</v>
      </c>
      <c r="F4362" s="51" t="s">
        <v>623</v>
      </c>
      <c r="G4362" s="4">
        <v>345</v>
      </c>
      <c r="H4362" s="10">
        <v>41.159420289854999</v>
      </c>
      <c r="I4362" s="1">
        <v>57.391304347826001</v>
      </c>
      <c r="J4362" s="8">
        <v>1.449275362319</v>
      </c>
    </row>
    <row r="4363" spans="4:10" ht="39" x14ac:dyDescent="0.2">
      <c r="D4363" s="59"/>
      <c r="E4363" s="5" t="s">
        <v>99</v>
      </c>
      <c r="F4363" s="51" t="s">
        <v>623</v>
      </c>
      <c r="G4363" s="4">
        <v>202</v>
      </c>
      <c r="H4363" s="10">
        <v>44.554455445545003</v>
      </c>
      <c r="I4363" s="1">
        <v>54.950495049505001</v>
      </c>
      <c r="J4363" s="8">
        <v>0.49504950495</v>
      </c>
    </row>
    <row r="4364" spans="4:10" x14ac:dyDescent="0.2">
      <c r="D4364" s="59"/>
      <c r="E4364" s="5" t="s">
        <v>100</v>
      </c>
      <c r="F4364" s="51" t="s">
        <v>623</v>
      </c>
      <c r="G4364" s="4">
        <v>143</v>
      </c>
      <c r="H4364" s="10">
        <v>13.986013986013999</v>
      </c>
      <c r="I4364" s="1">
        <v>85.314685314684994</v>
      </c>
      <c r="J4364" s="8">
        <v>0.69930069930100003</v>
      </c>
    </row>
    <row r="4365" spans="4:10" x14ac:dyDescent="0.2">
      <c r="D4365" s="59"/>
      <c r="E4365" s="5" t="s">
        <v>23</v>
      </c>
      <c r="F4365" s="51" t="s">
        <v>624</v>
      </c>
      <c r="G4365" s="4">
        <v>5</v>
      </c>
      <c r="H4365" s="17" t="s">
        <v>160</v>
      </c>
      <c r="I4365" s="1">
        <v>80</v>
      </c>
      <c r="J4365" s="8">
        <v>20</v>
      </c>
    </row>
    <row r="4366" spans="4:10" ht="26" x14ac:dyDescent="0.2">
      <c r="D4366" s="59"/>
      <c r="E4366" s="5" t="s">
        <v>101</v>
      </c>
      <c r="F4366" s="51" t="s">
        <v>623</v>
      </c>
      <c r="G4366" s="4">
        <v>883</v>
      </c>
      <c r="H4366" s="10">
        <v>30.917327293317999</v>
      </c>
      <c r="I4366" s="1">
        <v>67.836919592298997</v>
      </c>
      <c r="J4366" s="8">
        <v>1.2457531143830001</v>
      </c>
    </row>
    <row r="4367" spans="4:10" ht="26" x14ac:dyDescent="0.2">
      <c r="D4367" s="59"/>
      <c r="E4367" s="5" t="s">
        <v>102</v>
      </c>
      <c r="F4367" s="51" t="s">
        <v>623</v>
      </c>
      <c r="G4367" s="4">
        <v>453</v>
      </c>
      <c r="H4367" s="10">
        <v>41.942604856511998</v>
      </c>
      <c r="I4367" s="1">
        <v>56.291390728476998</v>
      </c>
      <c r="J4367" s="8">
        <v>1.7660044150109999</v>
      </c>
    </row>
    <row r="4368" spans="4:10" x14ac:dyDescent="0.2">
      <c r="D4368" s="58" t="s">
        <v>103</v>
      </c>
      <c r="E4368" s="7" t="s">
        <v>104</v>
      </c>
      <c r="F4368" s="50" t="s">
        <v>623</v>
      </c>
      <c r="G4368" s="6">
        <v>265</v>
      </c>
      <c r="H4368" s="14">
        <v>29.056603773585</v>
      </c>
      <c r="I4368" s="3">
        <v>70.188679245282998</v>
      </c>
      <c r="J4368" s="13">
        <v>0.75471698113200003</v>
      </c>
    </row>
    <row r="4369" spans="4:10" x14ac:dyDescent="0.2">
      <c r="D4369" s="59"/>
      <c r="E4369" s="5" t="s">
        <v>105</v>
      </c>
      <c r="F4369" s="51" t="s">
        <v>623</v>
      </c>
      <c r="G4369" s="4">
        <v>314</v>
      </c>
      <c r="H4369" s="10">
        <v>26.114649681528999</v>
      </c>
      <c r="I4369" s="1">
        <v>72.929936305731999</v>
      </c>
      <c r="J4369" s="8">
        <v>0.95541401273899995</v>
      </c>
    </row>
    <row r="4370" spans="4:10" x14ac:dyDescent="0.2">
      <c r="D4370" s="59"/>
      <c r="E4370" s="5" t="s">
        <v>106</v>
      </c>
      <c r="F4370" s="51" t="s">
        <v>623</v>
      </c>
      <c r="G4370" s="4">
        <v>333</v>
      </c>
      <c r="H4370" s="10">
        <v>28.528528528529002</v>
      </c>
      <c r="I4370" s="1">
        <v>69.069069069069002</v>
      </c>
      <c r="J4370" s="8">
        <v>2.4024024024020001</v>
      </c>
    </row>
    <row r="4371" spans="4:10" x14ac:dyDescent="0.2">
      <c r="D4371" s="59"/>
      <c r="E4371" s="5" t="s">
        <v>107</v>
      </c>
      <c r="F4371" s="51" t="s">
        <v>623</v>
      </c>
      <c r="G4371" s="4">
        <v>108</v>
      </c>
      <c r="H4371" s="10">
        <v>26.851851851852</v>
      </c>
      <c r="I4371" s="1">
        <v>73.148148148147996</v>
      </c>
      <c r="J4371" s="15" t="s">
        <v>160</v>
      </c>
    </row>
    <row r="4372" spans="4:10" x14ac:dyDescent="0.2">
      <c r="D4372" s="59"/>
      <c r="E4372" s="5" t="s">
        <v>108</v>
      </c>
      <c r="F4372" s="51" t="s">
        <v>624</v>
      </c>
      <c r="G4372" s="4">
        <v>21</v>
      </c>
      <c r="H4372" s="10">
        <v>42.857142857143003</v>
      </c>
      <c r="I4372" s="1">
        <v>57.142857142856997</v>
      </c>
      <c r="J4372" s="15" t="s">
        <v>160</v>
      </c>
    </row>
    <row r="4373" spans="4:10" x14ac:dyDescent="0.2">
      <c r="D4373" s="59"/>
      <c r="E4373" s="5" t="s">
        <v>23</v>
      </c>
      <c r="F4373" s="51" t="s">
        <v>624</v>
      </c>
      <c r="G4373" s="4">
        <v>2</v>
      </c>
      <c r="H4373" s="10">
        <v>50</v>
      </c>
      <c r="I4373" s="1">
        <v>50</v>
      </c>
      <c r="J4373" s="15" t="s">
        <v>160</v>
      </c>
    </row>
    <row r="4374" spans="4:10" x14ac:dyDescent="0.2">
      <c r="D4374" s="59"/>
      <c r="E4374" s="5" t="s">
        <v>109</v>
      </c>
      <c r="F4374" s="51" t="s">
        <v>623</v>
      </c>
      <c r="G4374" s="4">
        <v>579</v>
      </c>
      <c r="H4374" s="10">
        <v>27.461139896372998</v>
      </c>
      <c r="I4374" s="1">
        <v>71.675302245249995</v>
      </c>
      <c r="J4374" s="8">
        <v>0.86355785837700005</v>
      </c>
    </row>
    <row r="4375" spans="4:10" x14ac:dyDescent="0.2">
      <c r="D4375" s="59"/>
      <c r="E4375" s="5" t="s">
        <v>110</v>
      </c>
      <c r="F4375" s="51" t="s">
        <v>623</v>
      </c>
      <c r="G4375" s="4">
        <v>129</v>
      </c>
      <c r="H4375" s="10">
        <v>29.457364341085</v>
      </c>
      <c r="I4375" s="1">
        <v>70.542635658915003</v>
      </c>
      <c r="J4375" s="15" t="s">
        <v>160</v>
      </c>
    </row>
    <row r="4376" spans="4:10" x14ac:dyDescent="0.2">
      <c r="D4376" s="58" t="s">
        <v>111</v>
      </c>
      <c r="E4376" s="7" t="s">
        <v>112</v>
      </c>
      <c r="F4376" s="50" t="s">
        <v>623</v>
      </c>
      <c r="G4376" s="6">
        <v>192</v>
      </c>
      <c r="H4376" s="14">
        <v>57.291666666666998</v>
      </c>
      <c r="I4376" s="3">
        <v>41.145833333333002</v>
      </c>
      <c r="J4376" s="13">
        <v>1.5625</v>
      </c>
    </row>
    <row r="4377" spans="4:10" ht="26" x14ac:dyDescent="0.2">
      <c r="D4377" s="59"/>
      <c r="E4377" s="5" t="s">
        <v>113</v>
      </c>
      <c r="F4377" s="51" t="s">
        <v>623</v>
      </c>
      <c r="G4377" s="4">
        <v>149</v>
      </c>
      <c r="H4377" s="10">
        <v>37.583892617449997</v>
      </c>
      <c r="I4377" s="1">
        <v>59.731543624160999</v>
      </c>
      <c r="J4377" s="8">
        <v>2.6845637583889999</v>
      </c>
    </row>
    <row r="4378" spans="4:10" x14ac:dyDescent="0.2">
      <c r="D4378" s="59"/>
      <c r="E4378" s="5" t="s">
        <v>114</v>
      </c>
      <c r="F4378" s="51" t="s">
        <v>623</v>
      </c>
      <c r="G4378" s="4">
        <v>530</v>
      </c>
      <c r="H4378" s="10">
        <v>31.886792452830001</v>
      </c>
      <c r="I4378" s="1">
        <v>66.792452830189006</v>
      </c>
      <c r="J4378" s="8">
        <v>1.3207547169810001</v>
      </c>
    </row>
    <row r="4379" spans="4:10" x14ac:dyDescent="0.2">
      <c r="D4379" s="59"/>
      <c r="E4379" s="5" t="s">
        <v>115</v>
      </c>
      <c r="F4379" s="51" t="s">
        <v>623</v>
      </c>
      <c r="G4379" s="4">
        <v>225</v>
      </c>
      <c r="H4379" s="10">
        <v>35.555555555555998</v>
      </c>
      <c r="I4379" s="1">
        <v>64.444444444444002</v>
      </c>
      <c r="J4379" s="15" t="s">
        <v>160</v>
      </c>
    </row>
    <row r="4380" spans="4:10" x14ac:dyDescent="0.2">
      <c r="D4380" s="59"/>
      <c r="E4380" s="5" t="s">
        <v>116</v>
      </c>
      <c r="F4380" s="51" t="s">
        <v>623</v>
      </c>
      <c r="G4380" s="4">
        <v>467</v>
      </c>
      <c r="H4380" s="10">
        <v>30.406852248393999</v>
      </c>
      <c r="I4380" s="1">
        <v>68.094218415417998</v>
      </c>
      <c r="J4380" s="8">
        <v>1.4989293361880001</v>
      </c>
    </row>
    <row r="4381" spans="4:10" ht="26" x14ac:dyDescent="0.2">
      <c r="D4381" s="59"/>
      <c r="E4381" s="5" t="s">
        <v>117</v>
      </c>
      <c r="F4381" s="51" t="s">
        <v>623</v>
      </c>
      <c r="G4381" s="4">
        <v>732</v>
      </c>
      <c r="H4381" s="10">
        <v>26.639344262295001</v>
      </c>
      <c r="I4381" s="1">
        <v>72.404371584699007</v>
      </c>
      <c r="J4381" s="8">
        <v>0.95628415300500003</v>
      </c>
    </row>
    <row r="4382" spans="4:10" ht="26" x14ac:dyDescent="0.2">
      <c r="D4382" s="59"/>
      <c r="E4382" s="5" t="s">
        <v>118</v>
      </c>
      <c r="F4382" s="51" t="s">
        <v>623</v>
      </c>
      <c r="G4382" s="4">
        <v>662</v>
      </c>
      <c r="H4382" s="10">
        <v>31.722054380665</v>
      </c>
      <c r="I4382" s="1">
        <v>67.069486404833995</v>
      </c>
      <c r="J4382" s="8">
        <v>1.2084592145019999</v>
      </c>
    </row>
    <row r="4383" spans="4:10" ht="26" x14ac:dyDescent="0.2">
      <c r="D4383" s="59"/>
      <c r="E4383" s="5" t="s">
        <v>119</v>
      </c>
      <c r="F4383" s="51" t="s">
        <v>623</v>
      </c>
      <c r="G4383" s="4">
        <v>471</v>
      </c>
      <c r="H4383" s="10">
        <v>26.751592356688001</v>
      </c>
      <c r="I4383" s="1">
        <v>72.186836518047002</v>
      </c>
      <c r="J4383" s="8">
        <v>1.061571125265</v>
      </c>
    </row>
    <row r="4384" spans="4:10" ht="26" x14ac:dyDescent="0.2">
      <c r="D4384" s="59"/>
      <c r="E4384" s="5" t="s">
        <v>120</v>
      </c>
      <c r="F4384" s="51" t="s">
        <v>623</v>
      </c>
      <c r="G4384" s="4">
        <v>165</v>
      </c>
      <c r="H4384" s="10">
        <v>37.575757575757997</v>
      </c>
      <c r="I4384" s="1">
        <v>61.818181818181998</v>
      </c>
      <c r="J4384" s="8">
        <v>0.60606060606099998</v>
      </c>
    </row>
    <row r="4385" spans="4:10" x14ac:dyDescent="0.2">
      <c r="D4385" s="59"/>
      <c r="E4385" s="5" t="s">
        <v>121</v>
      </c>
      <c r="F4385" s="51" t="s">
        <v>623</v>
      </c>
      <c r="G4385" s="4">
        <v>553</v>
      </c>
      <c r="H4385" s="10">
        <v>32.368896925858998</v>
      </c>
      <c r="I4385" s="1">
        <v>66.546112115732001</v>
      </c>
      <c r="J4385" s="8">
        <v>1.0849909584090001</v>
      </c>
    </row>
    <row r="4386" spans="4:10" x14ac:dyDescent="0.2">
      <c r="D4386" s="59"/>
      <c r="E4386" s="5" t="s">
        <v>122</v>
      </c>
      <c r="F4386" s="51" t="s">
        <v>623</v>
      </c>
      <c r="G4386" s="4">
        <v>471</v>
      </c>
      <c r="H4386" s="10">
        <v>34.819532908705</v>
      </c>
      <c r="I4386" s="1">
        <v>64.331210191083002</v>
      </c>
      <c r="J4386" s="8">
        <v>0.84925690021199995</v>
      </c>
    </row>
    <row r="4387" spans="4:10" x14ac:dyDescent="0.2">
      <c r="D4387" s="59"/>
      <c r="E4387" s="5" t="s">
        <v>123</v>
      </c>
      <c r="F4387" s="51" t="s">
        <v>623</v>
      </c>
      <c r="G4387" s="4">
        <v>275</v>
      </c>
      <c r="H4387" s="10">
        <v>42.545454545455001</v>
      </c>
      <c r="I4387" s="1">
        <v>56.363636363635997</v>
      </c>
      <c r="J4387" s="8">
        <v>1.090909090909</v>
      </c>
    </row>
    <row r="4388" spans="4:10" x14ac:dyDescent="0.2">
      <c r="D4388" s="59"/>
      <c r="E4388" s="5" t="s">
        <v>124</v>
      </c>
      <c r="F4388" s="51" t="s">
        <v>623</v>
      </c>
      <c r="G4388" s="4">
        <v>647</v>
      </c>
      <c r="H4388" s="10">
        <v>32.302936630603</v>
      </c>
      <c r="I4388" s="1">
        <v>66.924265842349001</v>
      </c>
      <c r="J4388" s="8">
        <v>0.77279752704799998</v>
      </c>
    </row>
    <row r="4389" spans="4:10" x14ac:dyDescent="0.2">
      <c r="D4389" s="59"/>
      <c r="E4389" s="5" t="s">
        <v>125</v>
      </c>
      <c r="F4389" s="51" t="s">
        <v>623</v>
      </c>
      <c r="G4389" s="4">
        <v>249</v>
      </c>
      <c r="H4389" s="10">
        <v>33.333333333333002</v>
      </c>
      <c r="I4389" s="1">
        <v>65.060240963854994</v>
      </c>
      <c r="J4389" s="8">
        <v>1.6064257028110001</v>
      </c>
    </row>
    <row r="4390" spans="4:10" x14ac:dyDescent="0.2">
      <c r="D4390" s="59"/>
      <c r="E4390" s="5" t="s">
        <v>126</v>
      </c>
      <c r="F4390" s="51" t="s">
        <v>623</v>
      </c>
      <c r="G4390" s="4">
        <v>279</v>
      </c>
      <c r="H4390" s="10">
        <v>32.974910394265002</v>
      </c>
      <c r="I4390" s="1">
        <v>65.232974910394006</v>
      </c>
      <c r="J4390" s="8">
        <v>1.7921146953410001</v>
      </c>
    </row>
    <row r="4391" spans="4:10" ht="26" x14ac:dyDescent="0.2">
      <c r="D4391" s="59"/>
      <c r="E4391" s="5" t="s">
        <v>127</v>
      </c>
      <c r="F4391" s="51" t="s">
        <v>623</v>
      </c>
      <c r="G4391" s="4">
        <v>195</v>
      </c>
      <c r="H4391" s="10">
        <v>37.435897435896997</v>
      </c>
      <c r="I4391" s="1">
        <v>61.538461538462002</v>
      </c>
      <c r="J4391" s="8">
        <v>1.025641025641</v>
      </c>
    </row>
    <row r="4392" spans="4:10" x14ac:dyDescent="0.2">
      <c r="D4392" s="59"/>
      <c r="E4392" s="5" t="s">
        <v>36</v>
      </c>
      <c r="F4392" s="51" t="s">
        <v>624</v>
      </c>
      <c r="G4392" s="4">
        <v>24</v>
      </c>
      <c r="H4392" s="10">
        <v>29.166666666666998</v>
      </c>
      <c r="I4392" s="1">
        <v>70.833333333333002</v>
      </c>
      <c r="J4392" s="15" t="s">
        <v>160</v>
      </c>
    </row>
    <row r="4393" spans="4:10" x14ac:dyDescent="0.2">
      <c r="D4393" s="59"/>
      <c r="E4393" s="5" t="s">
        <v>128</v>
      </c>
      <c r="F4393" s="51" t="s">
        <v>624</v>
      </c>
      <c r="G4393" s="4">
        <v>14</v>
      </c>
      <c r="H4393" s="10">
        <v>21.428571428571001</v>
      </c>
      <c r="I4393" s="1">
        <v>71.428571428571004</v>
      </c>
      <c r="J4393" s="8">
        <v>7.1428571428570002</v>
      </c>
    </row>
    <row r="4394" spans="4:10" x14ac:dyDescent="0.2">
      <c r="D4394" s="59"/>
      <c r="E4394" s="5" t="s">
        <v>23</v>
      </c>
      <c r="F4394" s="51" t="s">
        <v>624</v>
      </c>
      <c r="G4394" s="4">
        <v>4</v>
      </c>
      <c r="H4394" s="17" t="s">
        <v>160</v>
      </c>
      <c r="I4394" s="1">
        <v>100</v>
      </c>
      <c r="J4394" s="15" t="s">
        <v>160</v>
      </c>
    </row>
    <row r="4395" spans="4:10" x14ac:dyDescent="0.2">
      <c r="D4395" s="58" t="s">
        <v>129</v>
      </c>
      <c r="E4395" s="7" t="s">
        <v>130</v>
      </c>
      <c r="F4395" s="50" t="s">
        <v>623</v>
      </c>
      <c r="G4395" s="6">
        <v>544</v>
      </c>
      <c r="H4395" s="14">
        <v>28.308823529411999</v>
      </c>
      <c r="I4395" s="3">
        <v>70.588235294117993</v>
      </c>
      <c r="J4395" s="13">
        <v>1.102941176471</v>
      </c>
    </row>
    <row r="4396" spans="4:10" x14ac:dyDescent="0.2">
      <c r="D4396" s="59"/>
      <c r="E4396" s="5" t="s">
        <v>131</v>
      </c>
      <c r="F4396" s="51" t="s">
        <v>623</v>
      </c>
      <c r="G4396" s="4">
        <v>411</v>
      </c>
      <c r="H4396" s="10">
        <v>26.520681265206999</v>
      </c>
      <c r="I4396" s="1">
        <v>71.776155717761995</v>
      </c>
      <c r="J4396" s="8">
        <v>1.703163017032</v>
      </c>
    </row>
    <row r="4397" spans="4:10" x14ac:dyDescent="0.2">
      <c r="D4397" s="59"/>
      <c r="E4397" s="5" t="s">
        <v>132</v>
      </c>
      <c r="F4397" s="51" t="s">
        <v>623</v>
      </c>
      <c r="G4397" s="4">
        <v>65</v>
      </c>
      <c r="H4397" s="10">
        <v>32.307692307692001</v>
      </c>
      <c r="I4397" s="1">
        <v>67.692307692308006</v>
      </c>
      <c r="J4397" s="15" t="s">
        <v>160</v>
      </c>
    </row>
    <row r="4398" spans="4:10" x14ac:dyDescent="0.2">
      <c r="D4398" s="59"/>
      <c r="E4398" s="5" t="s">
        <v>133</v>
      </c>
      <c r="F4398" s="51" t="s">
        <v>624</v>
      </c>
      <c r="G4398" s="4">
        <v>21</v>
      </c>
      <c r="H4398" s="10">
        <v>38.095238095238003</v>
      </c>
      <c r="I4398" s="1">
        <v>61.904761904761997</v>
      </c>
      <c r="J4398" s="15" t="s">
        <v>160</v>
      </c>
    </row>
    <row r="4399" spans="4:10" x14ac:dyDescent="0.2">
      <c r="D4399" s="59"/>
      <c r="E4399" s="5" t="s">
        <v>23</v>
      </c>
      <c r="F4399" s="51" t="s">
        <v>624</v>
      </c>
      <c r="G4399" s="4">
        <v>2</v>
      </c>
      <c r="H4399" s="10">
        <v>50</v>
      </c>
      <c r="I4399" s="1">
        <v>50</v>
      </c>
      <c r="J4399" s="15" t="s">
        <v>160</v>
      </c>
    </row>
    <row r="4400" spans="4:10" x14ac:dyDescent="0.2">
      <c r="D4400" s="59"/>
      <c r="E4400" s="5" t="s">
        <v>134</v>
      </c>
      <c r="F4400" s="51" t="s">
        <v>623</v>
      </c>
      <c r="G4400" s="4">
        <v>955</v>
      </c>
      <c r="H4400" s="10">
        <v>27.539267015707001</v>
      </c>
      <c r="I4400" s="1">
        <v>71.099476439791005</v>
      </c>
      <c r="J4400" s="8">
        <v>1.361256544503</v>
      </c>
    </row>
    <row r="4401" spans="4:10" x14ac:dyDescent="0.2">
      <c r="D4401" s="59"/>
      <c r="E4401" s="5" t="s">
        <v>135</v>
      </c>
      <c r="F4401" s="51" t="s">
        <v>623</v>
      </c>
      <c r="G4401" s="4">
        <v>86</v>
      </c>
      <c r="H4401" s="10">
        <v>33.720930232557997</v>
      </c>
      <c r="I4401" s="1">
        <v>66.279069767441996</v>
      </c>
      <c r="J4401" s="15" t="s">
        <v>160</v>
      </c>
    </row>
    <row r="4402" spans="4:10" x14ac:dyDescent="0.2">
      <c r="D4402" s="58" t="s">
        <v>136</v>
      </c>
      <c r="E4402" s="7" t="s">
        <v>137</v>
      </c>
      <c r="F4402" s="50" t="s">
        <v>623</v>
      </c>
      <c r="G4402" s="6">
        <v>421</v>
      </c>
      <c r="H4402" s="14">
        <v>24.940617577196999</v>
      </c>
      <c r="I4402" s="3">
        <v>74.346793349169005</v>
      </c>
      <c r="J4402" s="13">
        <v>0.71258907363400004</v>
      </c>
    </row>
    <row r="4403" spans="4:10" x14ac:dyDescent="0.2">
      <c r="D4403" s="59"/>
      <c r="E4403" s="5" t="s">
        <v>138</v>
      </c>
      <c r="F4403" s="51" t="s">
        <v>623</v>
      </c>
      <c r="G4403" s="4">
        <v>362</v>
      </c>
      <c r="H4403" s="10">
        <v>27.624309392265001</v>
      </c>
      <c r="I4403" s="1">
        <v>70.718232044198999</v>
      </c>
      <c r="J4403" s="8">
        <v>1.657458563536</v>
      </c>
    </row>
    <row r="4404" spans="4:10" x14ac:dyDescent="0.2">
      <c r="D4404" s="59"/>
      <c r="E4404" s="5" t="s">
        <v>139</v>
      </c>
      <c r="F4404" s="51" t="s">
        <v>623</v>
      </c>
      <c r="G4404" s="4">
        <v>175</v>
      </c>
      <c r="H4404" s="10">
        <v>33.714285714286</v>
      </c>
      <c r="I4404" s="1">
        <v>65.142857142856997</v>
      </c>
      <c r="J4404" s="8">
        <v>1.142857142857</v>
      </c>
    </row>
    <row r="4405" spans="4:10" x14ac:dyDescent="0.2">
      <c r="D4405" s="59"/>
      <c r="E4405" s="5" t="s">
        <v>128</v>
      </c>
      <c r="F4405" s="51" t="s">
        <v>623</v>
      </c>
      <c r="G4405" s="4">
        <v>60</v>
      </c>
      <c r="H4405" s="10">
        <v>26.666666666666998</v>
      </c>
      <c r="I4405" s="1">
        <v>70</v>
      </c>
      <c r="J4405" s="8">
        <v>3.333333333333</v>
      </c>
    </row>
    <row r="4406" spans="4:10" x14ac:dyDescent="0.2">
      <c r="D4406" s="59"/>
      <c r="E4406" s="5" t="s">
        <v>23</v>
      </c>
      <c r="F4406" s="51" t="s">
        <v>624</v>
      </c>
      <c r="G4406" s="4">
        <v>25</v>
      </c>
      <c r="H4406" s="10">
        <v>52</v>
      </c>
      <c r="I4406" s="1">
        <v>48</v>
      </c>
      <c r="J4406" s="15" t="s">
        <v>160</v>
      </c>
    </row>
    <row r="4407" spans="4:10" ht="26" x14ac:dyDescent="0.2">
      <c r="D4407" s="58" t="s">
        <v>140</v>
      </c>
      <c r="E4407" s="7" t="s">
        <v>141</v>
      </c>
      <c r="F4407" s="50" t="s">
        <v>624</v>
      </c>
      <c r="G4407" s="6">
        <v>12</v>
      </c>
      <c r="H4407" s="14">
        <v>91.666666666666998</v>
      </c>
      <c r="I4407" s="3">
        <v>8.333333333333</v>
      </c>
      <c r="J4407" s="19" t="s">
        <v>160</v>
      </c>
    </row>
    <row r="4408" spans="4:10" ht="26" x14ac:dyDescent="0.2">
      <c r="D4408" s="59"/>
      <c r="E4408" s="5" t="s">
        <v>142</v>
      </c>
      <c r="F4408" s="51" t="s">
        <v>623</v>
      </c>
      <c r="G4408" s="4">
        <v>87</v>
      </c>
      <c r="H4408" s="10">
        <v>83.908045977011</v>
      </c>
      <c r="I4408" s="1">
        <v>16.091954022989</v>
      </c>
      <c r="J4408" s="15" t="s">
        <v>160</v>
      </c>
    </row>
    <row r="4409" spans="4:10" ht="26" x14ac:dyDescent="0.2">
      <c r="D4409" s="59"/>
      <c r="E4409" s="5" t="s">
        <v>143</v>
      </c>
      <c r="F4409" s="51" t="s">
        <v>623</v>
      </c>
      <c r="G4409" s="4">
        <v>67</v>
      </c>
      <c r="H4409" s="10">
        <v>34.328358208955002</v>
      </c>
      <c r="I4409" s="1">
        <v>64.179104477612</v>
      </c>
      <c r="J4409" s="8">
        <v>1.492537313433</v>
      </c>
    </row>
    <row r="4410" spans="4:10" ht="26" x14ac:dyDescent="0.2">
      <c r="D4410" s="59"/>
      <c r="E4410" s="5" t="s">
        <v>144</v>
      </c>
      <c r="F4410" s="51" t="s">
        <v>623</v>
      </c>
      <c r="G4410" s="4">
        <v>78</v>
      </c>
      <c r="H4410" s="10">
        <v>35.897435897435997</v>
      </c>
      <c r="I4410" s="1">
        <v>64.102564102564003</v>
      </c>
      <c r="J4410" s="15" t="s">
        <v>160</v>
      </c>
    </row>
    <row r="4411" spans="4:10" ht="26" x14ac:dyDescent="0.2">
      <c r="D4411" s="59"/>
      <c r="E4411" s="5" t="s">
        <v>145</v>
      </c>
      <c r="F4411" s="51" t="s">
        <v>623</v>
      </c>
      <c r="G4411" s="4">
        <v>735</v>
      </c>
      <c r="H4411" s="10">
        <v>27.074829931972999</v>
      </c>
      <c r="I4411" s="1">
        <v>71.972789115645995</v>
      </c>
      <c r="J4411" s="8">
        <v>0.95238095238099996</v>
      </c>
    </row>
    <row r="4412" spans="4:10" ht="26" x14ac:dyDescent="0.2">
      <c r="D4412" s="59"/>
      <c r="E4412" s="5" t="s">
        <v>146</v>
      </c>
      <c r="F4412" s="51" t="s">
        <v>623</v>
      </c>
      <c r="G4412" s="4">
        <v>751</v>
      </c>
      <c r="H4412" s="10">
        <v>27.030625832224001</v>
      </c>
      <c r="I4412" s="1">
        <v>71.904127829561006</v>
      </c>
      <c r="J4412" s="8">
        <v>1.065246338216</v>
      </c>
    </row>
    <row r="4413" spans="4:10" ht="26" x14ac:dyDescent="0.2">
      <c r="D4413" s="59"/>
      <c r="E4413" s="5" t="s">
        <v>147</v>
      </c>
      <c r="F4413" s="51" t="s">
        <v>623</v>
      </c>
      <c r="G4413" s="4">
        <v>587</v>
      </c>
      <c r="H4413" s="10">
        <v>25.383304940375002</v>
      </c>
      <c r="I4413" s="1">
        <v>73.594548551958994</v>
      </c>
      <c r="J4413" s="8">
        <v>1.0221465076659999</v>
      </c>
    </row>
    <row r="4414" spans="4:10" x14ac:dyDescent="0.2">
      <c r="D4414" s="59"/>
      <c r="E4414" s="5" t="s">
        <v>148</v>
      </c>
      <c r="F4414" s="51" t="s">
        <v>623</v>
      </c>
      <c r="G4414" s="4">
        <v>187</v>
      </c>
      <c r="H4414" s="10">
        <v>26.737967914439</v>
      </c>
      <c r="I4414" s="1">
        <v>71.122994652406007</v>
      </c>
      <c r="J4414" s="8">
        <v>2.1390374331549999</v>
      </c>
    </row>
    <row r="4415" spans="4:10" ht="26" x14ac:dyDescent="0.2">
      <c r="D4415" s="59"/>
      <c r="E4415" s="5" t="s">
        <v>149</v>
      </c>
      <c r="F4415" s="51" t="s">
        <v>623</v>
      </c>
      <c r="G4415" s="4">
        <v>75</v>
      </c>
      <c r="H4415" s="10">
        <v>28</v>
      </c>
      <c r="I4415" s="1">
        <v>72</v>
      </c>
      <c r="J4415" s="15" t="s">
        <v>160</v>
      </c>
    </row>
    <row r="4416" spans="4:10" ht="26" x14ac:dyDescent="0.2">
      <c r="D4416" s="59"/>
      <c r="E4416" s="5" t="s">
        <v>150</v>
      </c>
      <c r="F4416" s="51" t="s">
        <v>623</v>
      </c>
      <c r="G4416" s="4">
        <v>66</v>
      </c>
      <c r="H4416" s="10">
        <v>18.181818181817999</v>
      </c>
      <c r="I4416" s="1">
        <v>80.303030303029999</v>
      </c>
      <c r="J4416" s="8">
        <v>1.5151515151520001</v>
      </c>
    </row>
    <row r="4417" spans="2:22" ht="26" x14ac:dyDescent="0.2">
      <c r="D4417" s="59"/>
      <c r="E4417" s="5" t="s">
        <v>151</v>
      </c>
      <c r="F4417" s="51" t="s">
        <v>624</v>
      </c>
      <c r="G4417" s="4">
        <v>12</v>
      </c>
      <c r="H4417" s="10">
        <v>25</v>
      </c>
      <c r="I4417" s="1">
        <v>75</v>
      </c>
      <c r="J4417" s="15" t="s">
        <v>160</v>
      </c>
    </row>
    <row r="4418" spans="2:22" ht="26" x14ac:dyDescent="0.2">
      <c r="D4418" s="59"/>
      <c r="E4418" s="5" t="s">
        <v>152</v>
      </c>
      <c r="F4418" s="51" t="s">
        <v>623</v>
      </c>
      <c r="G4418" s="4">
        <v>443</v>
      </c>
      <c r="H4418" s="10">
        <v>32.279909706546</v>
      </c>
      <c r="I4418" s="1">
        <v>67.268623024831001</v>
      </c>
      <c r="J4418" s="8">
        <v>0.45146726862300002</v>
      </c>
    </row>
    <row r="4419" spans="2:22" x14ac:dyDescent="0.2">
      <c r="D4419" s="59"/>
      <c r="E4419" s="5" t="s">
        <v>153</v>
      </c>
      <c r="F4419" s="51" t="s">
        <v>623</v>
      </c>
      <c r="G4419" s="4">
        <v>80</v>
      </c>
      <c r="H4419" s="10">
        <v>36.25</v>
      </c>
      <c r="I4419" s="1">
        <v>62.5</v>
      </c>
      <c r="J4419" s="8">
        <v>1.25</v>
      </c>
    </row>
    <row r="4420" spans="2:22" ht="26" x14ac:dyDescent="0.2">
      <c r="D4420" s="59"/>
      <c r="E4420" s="5" t="s">
        <v>154</v>
      </c>
      <c r="F4420" s="51" t="s">
        <v>623</v>
      </c>
      <c r="G4420" s="4">
        <v>123</v>
      </c>
      <c r="H4420" s="10">
        <v>30.894308943089001</v>
      </c>
      <c r="I4420" s="1">
        <v>67.479674796748</v>
      </c>
      <c r="J4420" s="8">
        <v>1.6260162601629999</v>
      </c>
    </row>
    <row r="4421" spans="2:22" x14ac:dyDescent="0.2">
      <c r="D4421" s="59"/>
      <c r="E4421" s="5" t="s">
        <v>23</v>
      </c>
      <c r="F4421" s="51" t="s">
        <v>624</v>
      </c>
      <c r="G4421" s="4">
        <v>10</v>
      </c>
      <c r="H4421" s="10">
        <v>40</v>
      </c>
      <c r="I4421" s="1">
        <v>60</v>
      </c>
      <c r="J4421" s="15" t="s">
        <v>160</v>
      </c>
    </row>
    <row r="4422" spans="2:22" ht="26" x14ac:dyDescent="0.2">
      <c r="D4422" s="59"/>
      <c r="E4422" s="5" t="s">
        <v>155</v>
      </c>
      <c r="F4422" s="51" t="s">
        <v>623</v>
      </c>
      <c r="G4422" s="4">
        <v>910</v>
      </c>
      <c r="H4422" s="10">
        <v>27.582417582418</v>
      </c>
      <c r="I4422" s="1">
        <v>71.208791208790998</v>
      </c>
      <c r="J4422" s="8">
        <v>1.208791208791</v>
      </c>
    </row>
    <row r="4423" spans="2:22" ht="26" x14ac:dyDescent="0.2">
      <c r="D4423" s="59"/>
      <c r="E4423" s="5" t="s">
        <v>156</v>
      </c>
      <c r="F4423" s="51" t="s">
        <v>623</v>
      </c>
      <c r="G4423" s="4">
        <v>98</v>
      </c>
      <c r="H4423" s="10">
        <v>84.693877551019995</v>
      </c>
      <c r="I4423" s="1">
        <v>15.30612244898</v>
      </c>
      <c r="J4423" s="15" t="s">
        <v>160</v>
      </c>
    </row>
    <row r="4424" spans="2:22" ht="26" x14ac:dyDescent="0.2">
      <c r="D4424" s="59"/>
      <c r="E4424" s="5" t="s">
        <v>157</v>
      </c>
      <c r="F4424" s="51" t="s">
        <v>623</v>
      </c>
      <c r="G4424" s="4">
        <v>134</v>
      </c>
      <c r="H4424" s="10">
        <v>33.582089552238997</v>
      </c>
      <c r="I4424" s="1">
        <v>65.671641791045005</v>
      </c>
      <c r="J4424" s="8">
        <v>0.74626865671599996</v>
      </c>
    </row>
    <row r="4425" spans="2:22" ht="26" x14ac:dyDescent="0.2">
      <c r="D4425" s="59"/>
      <c r="E4425" s="5" t="s">
        <v>158</v>
      </c>
      <c r="F4425" s="51" t="s">
        <v>623</v>
      </c>
      <c r="G4425" s="4">
        <v>812</v>
      </c>
      <c r="H4425" s="10">
        <v>26.477832512315</v>
      </c>
      <c r="I4425" s="1">
        <v>72.413793103448</v>
      </c>
      <c r="J4425" s="8">
        <v>1.1083743842360001</v>
      </c>
    </row>
    <row r="4426" spans="2:22" ht="26" x14ac:dyDescent="0.2">
      <c r="D4426" s="60"/>
      <c r="E4426" s="30" t="s">
        <v>159</v>
      </c>
      <c r="F4426" s="52" t="s">
        <v>623</v>
      </c>
      <c r="G4426" s="21">
        <v>136</v>
      </c>
      <c r="H4426" s="36">
        <v>22.794117647059</v>
      </c>
      <c r="I4426" s="18">
        <v>76.470588235294002</v>
      </c>
      <c r="J4426" s="35">
        <v>0.73529411764700003</v>
      </c>
    </row>
    <row r="4427" spans="2:22" x14ac:dyDescent="0.2">
      <c r="D4427" s="45" t="s">
        <v>625</v>
      </c>
    </row>
    <row r="4428" spans="2:22" x14ac:dyDescent="0.2">
      <c r="B4428" s="24" t="str">
        <f xml:space="preserve"> HYPERLINK("#'目次'!B35", "[29]")</f>
        <v>[29]</v>
      </c>
      <c r="C4428" s="61" t="s">
        <v>397</v>
      </c>
      <c r="D4428" s="62"/>
      <c r="E4428" s="62"/>
      <c r="F4428" s="62"/>
      <c r="G4428" s="62"/>
      <c r="H4428" s="62"/>
      <c r="I4428" s="62"/>
      <c r="J4428" s="62"/>
      <c r="K4428" s="62"/>
      <c r="L4428" s="62"/>
      <c r="M4428" s="62"/>
      <c r="N4428" s="62"/>
      <c r="O4428" s="62"/>
      <c r="P4428" s="62"/>
      <c r="Q4428" s="62"/>
      <c r="R4428" s="62"/>
      <c r="S4428" s="62"/>
      <c r="T4428" s="62"/>
      <c r="U4428" s="62"/>
      <c r="V4428" s="62"/>
    </row>
    <row r="4429" spans="2:22" x14ac:dyDescent="0.2">
      <c r="C4429" s="45" t="s">
        <v>398</v>
      </c>
    </row>
    <row r="4431" spans="2:22" x14ac:dyDescent="0.2">
      <c r="C4431" s="61" t="s">
        <v>13</v>
      </c>
      <c r="D4431" s="62"/>
      <c r="E4431" s="62"/>
      <c r="F4431" s="62"/>
      <c r="G4431" s="62"/>
      <c r="H4431" s="62"/>
      <c r="I4431" s="62"/>
      <c r="J4431" s="62"/>
      <c r="K4431" s="62"/>
      <c r="L4431" s="62"/>
      <c r="M4431" s="62"/>
      <c r="N4431" s="62"/>
      <c r="O4431" s="62"/>
      <c r="P4431" s="62"/>
      <c r="Q4431" s="62"/>
      <c r="R4431" s="62"/>
      <c r="S4431" s="62"/>
      <c r="T4431" s="62"/>
      <c r="U4431" s="62"/>
      <c r="V4431" s="62"/>
    </row>
    <row r="4432" spans="2:22" ht="78" x14ac:dyDescent="0.2">
      <c r="D4432" s="63"/>
      <c r="E4432" s="64"/>
      <c r="F4432" s="64"/>
      <c r="G4432" s="27" t="s">
        <v>14</v>
      </c>
      <c r="H4432" s="26" t="s">
        <v>399</v>
      </c>
      <c r="I4432" s="11" t="s">
        <v>400</v>
      </c>
      <c r="J4432" s="11" t="s">
        <v>401</v>
      </c>
      <c r="K4432" s="11" t="s">
        <v>402</v>
      </c>
      <c r="L4432" s="11" t="s">
        <v>36</v>
      </c>
      <c r="M4432" s="20" t="s">
        <v>23</v>
      </c>
    </row>
    <row r="4433" spans="4:13" x14ac:dyDescent="0.2">
      <c r="D4433" s="65"/>
      <c r="E4433" s="66"/>
      <c r="F4433" s="66"/>
      <c r="G4433" s="22"/>
      <c r="H4433" s="31"/>
      <c r="I4433" s="12"/>
      <c r="J4433" s="12"/>
      <c r="K4433" s="12"/>
      <c r="L4433" s="12"/>
      <c r="M4433" s="29"/>
    </row>
    <row r="4434" spans="4:13" x14ac:dyDescent="0.2">
      <c r="D4434" s="23"/>
      <c r="E4434" s="28" t="s">
        <v>14</v>
      </c>
      <c r="F4434" s="49" t="str">
        <f>IF(G4434=0,"",IF(G4434&lt;=49,"*",""))</f>
        <v/>
      </c>
      <c r="G4434" s="25">
        <v>293</v>
      </c>
      <c r="H4434" s="16">
        <v>35.494880546075002</v>
      </c>
      <c r="I4434" s="16">
        <v>43.344709897610997</v>
      </c>
      <c r="J4434" s="16">
        <v>0.34129692832800002</v>
      </c>
      <c r="K4434" s="16">
        <v>18.088737201364999</v>
      </c>
      <c r="L4434" s="16">
        <v>2.7303754266209999</v>
      </c>
      <c r="M4434" s="43" t="s">
        <v>160</v>
      </c>
    </row>
    <row r="4435" spans="4:13" x14ac:dyDescent="0.2">
      <c r="D4435" s="58" t="s">
        <v>18</v>
      </c>
      <c r="E4435" s="7" t="s">
        <v>19</v>
      </c>
      <c r="F4435" s="50" t="str">
        <f t="shared" ref="F4435:F4498" si="9">IF(G4435=0,"",IF(G4435&lt;=49,"*",""))</f>
        <v/>
      </c>
      <c r="G4435" s="6">
        <v>131</v>
      </c>
      <c r="H4435" s="14">
        <v>29.770992366411999</v>
      </c>
      <c r="I4435" s="3">
        <v>48.854961832061001</v>
      </c>
      <c r="J4435" s="9" t="s">
        <v>160</v>
      </c>
      <c r="K4435" s="3">
        <v>20.610687022901001</v>
      </c>
      <c r="L4435" s="3">
        <v>0.76335877862599999</v>
      </c>
      <c r="M4435" s="19" t="s">
        <v>160</v>
      </c>
    </row>
    <row r="4436" spans="4:13" ht="26" x14ac:dyDescent="0.2">
      <c r="D4436" s="59"/>
      <c r="E4436" s="5" t="s">
        <v>20</v>
      </c>
      <c r="F4436" s="51" t="str">
        <f t="shared" si="9"/>
        <v/>
      </c>
      <c r="G4436" s="4">
        <v>143</v>
      </c>
      <c r="H4436" s="10">
        <v>38.461538461537998</v>
      </c>
      <c r="I4436" s="1">
        <v>39.860139860140002</v>
      </c>
      <c r="J4436" s="1">
        <v>0.69930069930100003</v>
      </c>
      <c r="K4436" s="1">
        <v>16.783216783217</v>
      </c>
      <c r="L4436" s="1">
        <v>4.1958041958040004</v>
      </c>
      <c r="M4436" s="15" t="s">
        <v>160</v>
      </c>
    </row>
    <row r="4437" spans="4:13" ht="26" x14ac:dyDescent="0.2">
      <c r="D4437" s="59"/>
      <c r="E4437" s="5" t="s">
        <v>21</v>
      </c>
      <c r="F4437" s="51" t="str">
        <f t="shared" si="9"/>
        <v>*</v>
      </c>
      <c r="G4437" s="4">
        <v>16</v>
      </c>
      <c r="H4437" s="10">
        <v>56.25</v>
      </c>
      <c r="I4437" s="1">
        <v>31.25</v>
      </c>
      <c r="J4437" s="2" t="s">
        <v>160</v>
      </c>
      <c r="K4437" s="1">
        <v>12.5</v>
      </c>
      <c r="L4437" s="2" t="s">
        <v>160</v>
      </c>
      <c r="M4437" s="15" t="s">
        <v>160</v>
      </c>
    </row>
    <row r="4438" spans="4:13" x14ac:dyDescent="0.2">
      <c r="D4438" s="59"/>
      <c r="E4438" s="5" t="s">
        <v>22</v>
      </c>
      <c r="F4438" s="51" t="str">
        <f t="shared" si="9"/>
        <v>*</v>
      </c>
      <c r="G4438" s="4">
        <v>1</v>
      </c>
      <c r="H4438" s="17" t="s">
        <v>160</v>
      </c>
      <c r="I4438" s="2" t="s">
        <v>160</v>
      </c>
      <c r="J4438" s="2" t="s">
        <v>160</v>
      </c>
      <c r="K4438" s="2" t="s">
        <v>160</v>
      </c>
      <c r="L4438" s="1">
        <v>100</v>
      </c>
      <c r="M4438" s="15" t="s">
        <v>160</v>
      </c>
    </row>
    <row r="4439" spans="4:13" x14ac:dyDescent="0.2">
      <c r="D4439" s="59"/>
      <c r="E4439" s="5" t="s">
        <v>23</v>
      </c>
      <c r="F4439" s="51" t="str">
        <f t="shared" si="9"/>
        <v>*</v>
      </c>
      <c r="G4439" s="4">
        <v>2</v>
      </c>
      <c r="H4439" s="10">
        <v>50</v>
      </c>
      <c r="I4439" s="1">
        <v>50</v>
      </c>
      <c r="J4439" s="2" t="s">
        <v>160</v>
      </c>
      <c r="K4439" s="2" t="s">
        <v>160</v>
      </c>
      <c r="L4439" s="2" t="s">
        <v>160</v>
      </c>
      <c r="M4439" s="15" t="s">
        <v>160</v>
      </c>
    </row>
    <row r="4440" spans="4:13" x14ac:dyDescent="0.2">
      <c r="D4440" s="58" t="s">
        <v>24</v>
      </c>
      <c r="E4440" s="7" t="s">
        <v>25</v>
      </c>
      <c r="F4440" s="50" t="str">
        <f t="shared" si="9"/>
        <v/>
      </c>
      <c r="G4440" s="6">
        <v>213</v>
      </c>
      <c r="H4440" s="14">
        <v>35.211267605633999</v>
      </c>
      <c r="I4440" s="3">
        <v>44.600938967136003</v>
      </c>
      <c r="J4440" s="3">
        <v>0.46948356807500002</v>
      </c>
      <c r="K4440" s="3">
        <v>16.431924882629001</v>
      </c>
      <c r="L4440" s="3">
        <v>3.286384976526</v>
      </c>
      <c r="M4440" s="19" t="s">
        <v>160</v>
      </c>
    </row>
    <row r="4441" spans="4:13" x14ac:dyDescent="0.2">
      <c r="D4441" s="59"/>
      <c r="E4441" s="5" t="s">
        <v>26</v>
      </c>
      <c r="F4441" s="51" t="str">
        <f t="shared" si="9"/>
        <v/>
      </c>
      <c r="G4441" s="4">
        <v>224</v>
      </c>
      <c r="H4441" s="10">
        <v>34.821428571429003</v>
      </c>
      <c r="I4441" s="1">
        <v>45.535714285714</v>
      </c>
      <c r="J4441" s="2" t="s">
        <v>160</v>
      </c>
      <c r="K4441" s="1">
        <v>16.517857142857</v>
      </c>
      <c r="L4441" s="1">
        <v>3.125</v>
      </c>
      <c r="M4441" s="15" t="s">
        <v>160</v>
      </c>
    </row>
    <row r="4442" spans="4:13" ht="26" x14ac:dyDescent="0.2">
      <c r="D4442" s="59"/>
      <c r="E4442" s="5" t="s">
        <v>27</v>
      </c>
      <c r="F4442" s="51" t="str">
        <f t="shared" si="9"/>
        <v/>
      </c>
      <c r="G4442" s="4">
        <v>179</v>
      </c>
      <c r="H4442" s="10">
        <v>31.843575418994</v>
      </c>
      <c r="I4442" s="1">
        <v>48.044692737429997</v>
      </c>
      <c r="J4442" s="2" t="s">
        <v>160</v>
      </c>
      <c r="K4442" s="1">
        <v>16.201117318436001</v>
      </c>
      <c r="L4442" s="1">
        <v>3.9106145251400002</v>
      </c>
      <c r="M4442" s="15" t="s">
        <v>160</v>
      </c>
    </row>
    <row r="4443" spans="4:13" x14ac:dyDescent="0.2">
      <c r="D4443" s="59"/>
      <c r="E4443" s="5" t="s">
        <v>28</v>
      </c>
      <c r="F4443" s="51" t="str">
        <f t="shared" si="9"/>
        <v/>
      </c>
      <c r="G4443" s="4">
        <v>118</v>
      </c>
      <c r="H4443" s="10">
        <v>34.745762711864003</v>
      </c>
      <c r="I4443" s="1">
        <v>48.305084745762997</v>
      </c>
      <c r="J4443" s="2" t="s">
        <v>160</v>
      </c>
      <c r="K4443" s="1">
        <v>13.559322033898001</v>
      </c>
      <c r="L4443" s="1">
        <v>3.3898305084749998</v>
      </c>
      <c r="M4443" s="15" t="s">
        <v>160</v>
      </c>
    </row>
    <row r="4444" spans="4:13" ht="26" x14ac:dyDescent="0.2">
      <c r="D4444" s="59"/>
      <c r="E4444" s="5" t="s">
        <v>29</v>
      </c>
      <c r="F4444" s="51" t="str">
        <f t="shared" si="9"/>
        <v/>
      </c>
      <c r="G4444" s="4">
        <v>172</v>
      </c>
      <c r="H4444" s="10">
        <v>31.395348837208999</v>
      </c>
      <c r="I4444" s="1">
        <v>49.418604651163001</v>
      </c>
      <c r="J4444" s="2" t="s">
        <v>160</v>
      </c>
      <c r="K4444" s="1">
        <v>15.116279069767</v>
      </c>
      <c r="L4444" s="1">
        <v>4.0697674418599998</v>
      </c>
      <c r="M4444" s="15" t="s">
        <v>160</v>
      </c>
    </row>
    <row r="4445" spans="4:13" x14ac:dyDescent="0.2">
      <c r="D4445" s="59"/>
      <c r="E4445" s="5" t="s">
        <v>30</v>
      </c>
      <c r="F4445" s="51" t="str">
        <f t="shared" si="9"/>
        <v/>
      </c>
      <c r="G4445" s="4">
        <v>69</v>
      </c>
      <c r="H4445" s="10">
        <v>33.333333333333002</v>
      </c>
      <c r="I4445" s="1">
        <v>49.275362318840997</v>
      </c>
      <c r="J4445" s="2" t="s">
        <v>160</v>
      </c>
      <c r="K4445" s="1">
        <v>14.492753623187999</v>
      </c>
      <c r="L4445" s="1">
        <v>2.898550724638</v>
      </c>
      <c r="M4445" s="15" t="s">
        <v>160</v>
      </c>
    </row>
    <row r="4446" spans="4:13" x14ac:dyDescent="0.2">
      <c r="D4446" s="59"/>
      <c r="E4446" s="5" t="s">
        <v>31</v>
      </c>
      <c r="F4446" s="51" t="str">
        <f t="shared" si="9"/>
        <v/>
      </c>
      <c r="G4446" s="4">
        <v>181</v>
      </c>
      <c r="H4446" s="10">
        <v>34.254143646408998</v>
      </c>
      <c r="I4446" s="1">
        <v>46.408839779006001</v>
      </c>
      <c r="J4446" s="2" t="s">
        <v>160</v>
      </c>
      <c r="K4446" s="1">
        <v>18.232044198895</v>
      </c>
      <c r="L4446" s="1">
        <v>1.1049723756909999</v>
      </c>
      <c r="M4446" s="15" t="s">
        <v>160</v>
      </c>
    </row>
    <row r="4447" spans="4:13" x14ac:dyDescent="0.2">
      <c r="D4447" s="59"/>
      <c r="E4447" s="5" t="s">
        <v>32</v>
      </c>
      <c r="F4447" s="51" t="str">
        <f t="shared" si="9"/>
        <v/>
      </c>
      <c r="G4447" s="4">
        <v>98</v>
      </c>
      <c r="H4447" s="10">
        <v>27.551020408163001</v>
      </c>
      <c r="I4447" s="1">
        <v>51.020408163265003</v>
      </c>
      <c r="J4447" s="2" t="s">
        <v>160</v>
      </c>
      <c r="K4447" s="1">
        <v>19.387755102041002</v>
      </c>
      <c r="L4447" s="1">
        <v>2.040816326531</v>
      </c>
      <c r="M4447" s="15" t="s">
        <v>160</v>
      </c>
    </row>
    <row r="4448" spans="4:13" x14ac:dyDescent="0.2">
      <c r="D4448" s="59"/>
      <c r="E4448" s="5" t="s">
        <v>33</v>
      </c>
      <c r="F4448" s="51" t="str">
        <f t="shared" si="9"/>
        <v/>
      </c>
      <c r="G4448" s="4">
        <v>217</v>
      </c>
      <c r="H4448" s="10">
        <v>32.258064516128997</v>
      </c>
      <c r="I4448" s="1">
        <v>44.700460829492997</v>
      </c>
      <c r="J4448" s="1">
        <v>0.46082949308799998</v>
      </c>
      <c r="K4448" s="1">
        <v>18.89400921659</v>
      </c>
      <c r="L4448" s="1">
        <v>3.6866359446999999</v>
      </c>
      <c r="M4448" s="15" t="s">
        <v>160</v>
      </c>
    </row>
    <row r="4449" spans="4:13" x14ac:dyDescent="0.2">
      <c r="D4449" s="59"/>
      <c r="E4449" s="5" t="s">
        <v>34</v>
      </c>
      <c r="F4449" s="51" t="str">
        <f t="shared" si="9"/>
        <v/>
      </c>
      <c r="G4449" s="4">
        <v>169</v>
      </c>
      <c r="H4449" s="10">
        <v>34.319526627218998</v>
      </c>
      <c r="I4449" s="1">
        <v>46.745562130178001</v>
      </c>
      <c r="J4449" s="2" t="s">
        <v>160</v>
      </c>
      <c r="K4449" s="1">
        <v>14.792899408284001</v>
      </c>
      <c r="L4449" s="1">
        <v>4.1420118343199999</v>
      </c>
      <c r="M4449" s="15" t="s">
        <v>160</v>
      </c>
    </row>
    <row r="4450" spans="4:13" x14ac:dyDescent="0.2">
      <c r="D4450" s="59"/>
      <c r="E4450" s="5" t="s">
        <v>35</v>
      </c>
      <c r="F4450" s="51" t="str">
        <f t="shared" si="9"/>
        <v>*</v>
      </c>
      <c r="G4450" s="4">
        <v>46</v>
      </c>
      <c r="H4450" s="10">
        <v>41.304347826087003</v>
      </c>
      <c r="I4450" s="1">
        <v>47.826086956521998</v>
      </c>
      <c r="J4450" s="2" t="s">
        <v>160</v>
      </c>
      <c r="K4450" s="1">
        <v>6.5217391304349999</v>
      </c>
      <c r="L4450" s="1">
        <v>4.3478260869570002</v>
      </c>
      <c r="M4450" s="15" t="s">
        <v>160</v>
      </c>
    </row>
    <row r="4451" spans="4:13" x14ac:dyDescent="0.2">
      <c r="D4451" s="59"/>
      <c r="E4451" s="5" t="s">
        <v>36</v>
      </c>
      <c r="F4451" s="51" t="str">
        <f t="shared" si="9"/>
        <v>*</v>
      </c>
      <c r="G4451" s="4">
        <v>6</v>
      </c>
      <c r="H4451" s="10">
        <v>33.333333333333002</v>
      </c>
      <c r="I4451" s="1">
        <v>33.333333333333002</v>
      </c>
      <c r="J4451" s="2" t="s">
        <v>160</v>
      </c>
      <c r="K4451" s="1">
        <v>33.333333333333002</v>
      </c>
      <c r="L4451" s="2" t="s">
        <v>160</v>
      </c>
      <c r="M4451" s="15" t="s">
        <v>160</v>
      </c>
    </row>
    <row r="4452" spans="4:13" x14ac:dyDescent="0.2">
      <c r="D4452" s="59"/>
      <c r="E4452" s="5" t="s">
        <v>37</v>
      </c>
      <c r="F4452" s="51" t="str">
        <f t="shared" si="9"/>
        <v>*</v>
      </c>
      <c r="G4452" s="4">
        <v>13</v>
      </c>
      <c r="H4452" s="10">
        <v>38.461538461537998</v>
      </c>
      <c r="I4452" s="1">
        <v>7.6923076923079998</v>
      </c>
      <c r="J4452" s="2" t="s">
        <v>160</v>
      </c>
      <c r="K4452" s="1">
        <v>53.846153846154003</v>
      </c>
      <c r="L4452" s="2" t="s">
        <v>160</v>
      </c>
      <c r="M4452" s="15" t="s">
        <v>160</v>
      </c>
    </row>
    <row r="4453" spans="4:13" x14ac:dyDescent="0.2">
      <c r="D4453" s="59"/>
      <c r="E4453" s="5" t="s">
        <v>23</v>
      </c>
      <c r="F4453" s="51" t="str">
        <f t="shared" si="9"/>
        <v>*</v>
      </c>
      <c r="G4453" s="4">
        <v>1</v>
      </c>
      <c r="H4453" s="10">
        <v>100</v>
      </c>
      <c r="I4453" s="2" t="s">
        <v>160</v>
      </c>
      <c r="J4453" s="2" t="s">
        <v>160</v>
      </c>
      <c r="K4453" s="2" t="s">
        <v>160</v>
      </c>
      <c r="L4453" s="2" t="s">
        <v>160</v>
      </c>
      <c r="M4453" s="15" t="s">
        <v>160</v>
      </c>
    </row>
    <row r="4454" spans="4:13" ht="26" x14ac:dyDescent="0.2">
      <c r="D4454" s="59"/>
      <c r="E4454" s="5" t="s">
        <v>38</v>
      </c>
      <c r="F4454" s="51" t="str">
        <f t="shared" si="9"/>
        <v/>
      </c>
      <c r="G4454" s="4">
        <v>279</v>
      </c>
      <c r="H4454" s="10">
        <v>35.125448028674001</v>
      </c>
      <c r="I4454" s="1">
        <v>45.161290322581003</v>
      </c>
      <c r="J4454" s="1">
        <v>0.35842293906799999</v>
      </c>
      <c r="K4454" s="1">
        <v>16.487455197132999</v>
      </c>
      <c r="L4454" s="1">
        <v>2.867383512545</v>
      </c>
      <c r="M4454" s="15" t="s">
        <v>160</v>
      </c>
    </row>
    <row r="4455" spans="4:13" ht="26" x14ac:dyDescent="0.2">
      <c r="D4455" s="58" t="s">
        <v>39</v>
      </c>
      <c r="E4455" s="7" t="s">
        <v>40</v>
      </c>
      <c r="F4455" s="50" t="str">
        <f t="shared" si="9"/>
        <v>*</v>
      </c>
      <c r="G4455" s="6">
        <v>1</v>
      </c>
      <c r="H4455" s="32" t="s">
        <v>160</v>
      </c>
      <c r="I4455" s="9" t="s">
        <v>160</v>
      </c>
      <c r="J4455" s="9" t="s">
        <v>160</v>
      </c>
      <c r="K4455" s="3">
        <v>100</v>
      </c>
      <c r="L4455" s="9" t="s">
        <v>160</v>
      </c>
      <c r="M4455" s="19" t="s">
        <v>160</v>
      </c>
    </row>
    <row r="4456" spans="4:13" ht="26" x14ac:dyDescent="0.2">
      <c r="D4456" s="59"/>
      <c r="E4456" s="5" t="s">
        <v>41</v>
      </c>
      <c r="F4456" s="51" t="str">
        <f t="shared" si="9"/>
        <v>*</v>
      </c>
      <c r="G4456" s="4">
        <v>18</v>
      </c>
      <c r="H4456" s="10">
        <v>55.555555555555998</v>
      </c>
      <c r="I4456" s="1">
        <v>27.777777777777999</v>
      </c>
      <c r="J4456" s="2" t="s">
        <v>160</v>
      </c>
      <c r="K4456" s="1">
        <v>16.666666666666998</v>
      </c>
      <c r="L4456" s="2" t="s">
        <v>160</v>
      </c>
      <c r="M4456" s="15" t="s">
        <v>160</v>
      </c>
    </row>
    <row r="4457" spans="4:13" ht="26" x14ac:dyDescent="0.2">
      <c r="D4457" s="59"/>
      <c r="E4457" s="5" t="s">
        <v>42</v>
      </c>
      <c r="F4457" s="51" t="str">
        <f t="shared" si="9"/>
        <v/>
      </c>
      <c r="G4457" s="4">
        <v>72</v>
      </c>
      <c r="H4457" s="10">
        <v>36.111111111111001</v>
      </c>
      <c r="I4457" s="1">
        <v>43.055555555555998</v>
      </c>
      <c r="J4457" s="2" t="s">
        <v>160</v>
      </c>
      <c r="K4457" s="1">
        <v>18.055555555556001</v>
      </c>
      <c r="L4457" s="1">
        <v>2.7777777777780002</v>
      </c>
      <c r="M4457" s="15" t="s">
        <v>160</v>
      </c>
    </row>
    <row r="4458" spans="4:13" ht="26" x14ac:dyDescent="0.2">
      <c r="D4458" s="59"/>
      <c r="E4458" s="5" t="s">
        <v>43</v>
      </c>
      <c r="F4458" s="51" t="str">
        <f t="shared" si="9"/>
        <v/>
      </c>
      <c r="G4458" s="4">
        <v>53</v>
      </c>
      <c r="H4458" s="10">
        <v>41.509433962263998</v>
      </c>
      <c r="I4458" s="1">
        <v>37.735849056604003</v>
      </c>
      <c r="J4458" s="1">
        <v>1.88679245283</v>
      </c>
      <c r="K4458" s="1">
        <v>18.867924528302002</v>
      </c>
      <c r="L4458" s="2" t="s">
        <v>160</v>
      </c>
      <c r="M4458" s="15" t="s">
        <v>160</v>
      </c>
    </row>
    <row r="4459" spans="4:13" ht="26" x14ac:dyDescent="0.2">
      <c r="D4459" s="59"/>
      <c r="E4459" s="5" t="s">
        <v>44</v>
      </c>
      <c r="F4459" s="51" t="str">
        <f t="shared" si="9"/>
        <v>*</v>
      </c>
      <c r="G4459" s="4">
        <v>46</v>
      </c>
      <c r="H4459" s="10">
        <v>34.782608695652002</v>
      </c>
      <c r="I4459" s="1">
        <v>30.434782608696</v>
      </c>
      <c r="J4459" s="2" t="s">
        <v>160</v>
      </c>
      <c r="K4459" s="1">
        <v>30.434782608696</v>
      </c>
      <c r="L4459" s="1">
        <v>4.3478260869570002</v>
      </c>
      <c r="M4459" s="15" t="s">
        <v>160</v>
      </c>
    </row>
    <row r="4460" spans="4:13" ht="26" x14ac:dyDescent="0.2">
      <c r="D4460" s="59"/>
      <c r="E4460" s="5" t="s">
        <v>45</v>
      </c>
      <c r="F4460" s="51" t="str">
        <f t="shared" si="9"/>
        <v>*</v>
      </c>
      <c r="G4460" s="4">
        <v>22</v>
      </c>
      <c r="H4460" s="10">
        <v>45.454545454544999</v>
      </c>
      <c r="I4460" s="1">
        <v>40.909090909090999</v>
      </c>
      <c r="J4460" s="2" t="s">
        <v>160</v>
      </c>
      <c r="K4460" s="1">
        <v>4.5454545454549997</v>
      </c>
      <c r="L4460" s="1">
        <v>9.0909090909089993</v>
      </c>
      <c r="M4460" s="15" t="s">
        <v>160</v>
      </c>
    </row>
    <row r="4461" spans="4:13" ht="26" x14ac:dyDescent="0.2">
      <c r="D4461" s="59"/>
      <c r="E4461" s="5" t="s">
        <v>46</v>
      </c>
      <c r="F4461" s="51" t="str">
        <f t="shared" si="9"/>
        <v>*</v>
      </c>
      <c r="G4461" s="4">
        <v>20</v>
      </c>
      <c r="H4461" s="10">
        <v>20</v>
      </c>
      <c r="I4461" s="1">
        <v>65</v>
      </c>
      <c r="J4461" s="2" t="s">
        <v>160</v>
      </c>
      <c r="K4461" s="1">
        <v>15</v>
      </c>
      <c r="L4461" s="2" t="s">
        <v>160</v>
      </c>
      <c r="M4461" s="15" t="s">
        <v>160</v>
      </c>
    </row>
    <row r="4462" spans="4:13" ht="26" x14ac:dyDescent="0.2">
      <c r="D4462" s="59"/>
      <c r="E4462" s="5" t="s">
        <v>47</v>
      </c>
      <c r="F4462" s="51" t="str">
        <f t="shared" si="9"/>
        <v>*</v>
      </c>
      <c r="G4462" s="4">
        <v>28</v>
      </c>
      <c r="H4462" s="10">
        <v>25</v>
      </c>
      <c r="I4462" s="1">
        <v>57.142857142856997</v>
      </c>
      <c r="J4462" s="2" t="s">
        <v>160</v>
      </c>
      <c r="K4462" s="1">
        <v>14.285714285714</v>
      </c>
      <c r="L4462" s="1">
        <v>3.5714285714290002</v>
      </c>
      <c r="M4462" s="15" t="s">
        <v>160</v>
      </c>
    </row>
    <row r="4463" spans="4:13" x14ac:dyDescent="0.2">
      <c r="D4463" s="59"/>
      <c r="E4463" s="5" t="s">
        <v>48</v>
      </c>
      <c r="F4463" s="51" t="str">
        <f t="shared" si="9"/>
        <v/>
      </c>
      <c r="G4463" s="4">
        <v>0</v>
      </c>
      <c r="H4463" s="17" t="s">
        <v>160</v>
      </c>
      <c r="I4463" s="2" t="s">
        <v>160</v>
      </c>
      <c r="J4463" s="2" t="s">
        <v>160</v>
      </c>
      <c r="K4463" s="2" t="s">
        <v>160</v>
      </c>
      <c r="L4463" s="2" t="s">
        <v>160</v>
      </c>
      <c r="M4463" s="15" t="s">
        <v>160</v>
      </c>
    </row>
    <row r="4464" spans="4:13" x14ac:dyDescent="0.2">
      <c r="D4464" s="59"/>
      <c r="E4464" s="5" t="s">
        <v>23</v>
      </c>
      <c r="F4464" s="51" t="str">
        <f t="shared" si="9"/>
        <v>*</v>
      </c>
      <c r="G4464" s="4">
        <v>33</v>
      </c>
      <c r="H4464" s="10">
        <v>27.272727272727</v>
      </c>
      <c r="I4464" s="1">
        <v>57.575757575757997</v>
      </c>
      <c r="J4464" s="2" t="s">
        <v>160</v>
      </c>
      <c r="K4464" s="1">
        <v>12.121212121212</v>
      </c>
      <c r="L4464" s="1">
        <v>3.0303030303030001</v>
      </c>
      <c r="M4464" s="15" t="s">
        <v>160</v>
      </c>
    </row>
    <row r="4465" spans="4:13" x14ac:dyDescent="0.2">
      <c r="D4465" s="58" t="s">
        <v>49</v>
      </c>
      <c r="E4465" s="7" t="s">
        <v>50</v>
      </c>
      <c r="F4465" s="50" t="str">
        <f t="shared" si="9"/>
        <v>*</v>
      </c>
      <c r="G4465" s="6">
        <v>14</v>
      </c>
      <c r="H4465" s="14">
        <v>50</v>
      </c>
      <c r="I4465" s="3">
        <v>42.857142857143003</v>
      </c>
      <c r="J4465" s="9" t="s">
        <v>160</v>
      </c>
      <c r="K4465" s="3">
        <v>7.1428571428570002</v>
      </c>
      <c r="L4465" s="9" t="s">
        <v>160</v>
      </c>
      <c r="M4465" s="19" t="s">
        <v>160</v>
      </c>
    </row>
    <row r="4466" spans="4:13" x14ac:dyDescent="0.2">
      <c r="D4466" s="59"/>
      <c r="E4466" s="5" t="s">
        <v>51</v>
      </c>
      <c r="F4466" s="51" t="str">
        <f t="shared" si="9"/>
        <v/>
      </c>
      <c r="G4466" s="4">
        <v>72</v>
      </c>
      <c r="H4466" s="10">
        <v>54.166666666666998</v>
      </c>
      <c r="I4466" s="1">
        <v>25</v>
      </c>
      <c r="J4466" s="2" t="s">
        <v>160</v>
      </c>
      <c r="K4466" s="1">
        <v>16.666666666666998</v>
      </c>
      <c r="L4466" s="1">
        <v>4.166666666667</v>
      </c>
      <c r="M4466" s="15" t="s">
        <v>160</v>
      </c>
    </row>
    <row r="4467" spans="4:13" x14ac:dyDescent="0.2">
      <c r="D4467" s="59"/>
      <c r="E4467" s="5" t="s">
        <v>52</v>
      </c>
      <c r="F4467" s="51" t="str">
        <f t="shared" si="9"/>
        <v/>
      </c>
      <c r="G4467" s="4">
        <v>101</v>
      </c>
      <c r="H4467" s="10">
        <v>38.613861386139</v>
      </c>
      <c r="I4467" s="1">
        <v>37.623762376237998</v>
      </c>
      <c r="J4467" s="1">
        <v>0.99009900990099997</v>
      </c>
      <c r="K4467" s="1">
        <v>18.811881188118999</v>
      </c>
      <c r="L4467" s="1">
        <v>3.9603960396039999</v>
      </c>
      <c r="M4467" s="15" t="s">
        <v>160</v>
      </c>
    </row>
    <row r="4468" spans="4:13" x14ac:dyDescent="0.2">
      <c r="D4468" s="59"/>
      <c r="E4468" s="5" t="s">
        <v>53</v>
      </c>
      <c r="F4468" s="51" t="str">
        <f t="shared" si="9"/>
        <v/>
      </c>
      <c r="G4468" s="4">
        <v>105</v>
      </c>
      <c r="H4468" s="10">
        <v>17.142857142857</v>
      </c>
      <c r="I4468" s="1">
        <v>61.904761904761997</v>
      </c>
      <c r="J4468" s="2" t="s">
        <v>160</v>
      </c>
      <c r="K4468" s="1">
        <v>20</v>
      </c>
      <c r="L4468" s="1">
        <v>0.95238095238099996</v>
      </c>
      <c r="M4468" s="15" t="s">
        <v>160</v>
      </c>
    </row>
    <row r="4469" spans="4:13" x14ac:dyDescent="0.2">
      <c r="D4469" s="59"/>
      <c r="E4469" s="5" t="s">
        <v>23</v>
      </c>
      <c r="F4469" s="51" t="str">
        <f t="shared" si="9"/>
        <v>*</v>
      </c>
      <c r="G4469" s="4">
        <v>1</v>
      </c>
      <c r="H4469" s="10">
        <v>100</v>
      </c>
      <c r="I4469" s="2" t="s">
        <v>160</v>
      </c>
      <c r="J4469" s="2" t="s">
        <v>160</v>
      </c>
      <c r="K4469" s="2" t="s">
        <v>160</v>
      </c>
      <c r="L4469" s="2" t="s">
        <v>160</v>
      </c>
      <c r="M4469" s="15" t="s">
        <v>160</v>
      </c>
    </row>
    <row r="4470" spans="4:13" x14ac:dyDescent="0.2">
      <c r="D4470" s="59"/>
      <c r="E4470" s="5" t="s">
        <v>54</v>
      </c>
      <c r="F4470" s="51" t="str">
        <f t="shared" si="9"/>
        <v/>
      </c>
      <c r="G4470" s="4">
        <v>86</v>
      </c>
      <c r="H4470" s="10">
        <v>53.488372093023003</v>
      </c>
      <c r="I4470" s="1">
        <v>27.906976744186</v>
      </c>
      <c r="J4470" s="2" t="s">
        <v>160</v>
      </c>
      <c r="K4470" s="1">
        <v>15.116279069767</v>
      </c>
      <c r="L4470" s="1">
        <v>3.488372093023</v>
      </c>
      <c r="M4470" s="15" t="s">
        <v>160</v>
      </c>
    </row>
    <row r="4471" spans="4:13" x14ac:dyDescent="0.2">
      <c r="D4471" s="59"/>
      <c r="E4471" s="5" t="s">
        <v>55</v>
      </c>
      <c r="F4471" s="51" t="str">
        <f t="shared" si="9"/>
        <v/>
      </c>
      <c r="G4471" s="4">
        <v>206</v>
      </c>
      <c r="H4471" s="10">
        <v>27.669902912621001</v>
      </c>
      <c r="I4471" s="1">
        <v>50</v>
      </c>
      <c r="J4471" s="1">
        <v>0.48543689320400002</v>
      </c>
      <c r="K4471" s="1">
        <v>19.417475728155001</v>
      </c>
      <c r="L4471" s="1">
        <v>2.4271844660189998</v>
      </c>
      <c r="M4471" s="15" t="s">
        <v>160</v>
      </c>
    </row>
    <row r="4472" spans="4:13" ht="26" x14ac:dyDescent="0.2">
      <c r="D4472" s="58" t="s">
        <v>56</v>
      </c>
      <c r="E4472" s="7" t="s">
        <v>57</v>
      </c>
      <c r="F4472" s="50" t="str">
        <f t="shared" si="9"/>
        <v>*</v>
      </c>
      <c r="G4472" s="6">
        <v>4</v>
      </c>
      <c r="H4472" s="14">
        <v>25</v>
      </c>
      <c r="I4472" s="3">
        <v>25</v>
      </c>
      <c r="J4472" s="9" t="s">
        <v>160</v>
      </c>
      <c r="K4472" s="3">
        <v>50</v>
      </c>
      <c r="L4472" s="9" t="s">
        <v>160</v>
      </c>
      <c r="M4472" s="19" t="s">
        <v>160</v>
      </c>
    </row>
    <row r="4473" spans="4:13" ht="26" x14ac:dyDescent="0.2">
      <c r="D4473" s="59"/>
      <c r="E4473" s="5" t="s">
        <v>58</v>
      </c>
      <c r="F4473" s="51" t="str">
        <f t="shared" si="9"/>
        <v>*</v>
      </c>
      <c r="G4473" s="4">
        <v>49</v>
      </c>
      <c r="H4473" s="10">
        <v>28.571428571428999</v>
      </c>
      <c r="I4473" s="1">
        <v>59.183673469387998</v>
      </c>
      <c r="J4473" s="2" t="s">
        <v>160</v>
      </c>
      <c r="K4473" s="1">
        <v>10.204081632653001</v>
      </c>
      <c r="L4473" s="1">
        <v>2.040816326531</v>
      </c>
      <c r="M4473" s="15" t="s">
        <v>160</v>
      </c>
    </row>
    <row r="4474" spans="4:13" x14ac:dyDescent="0.2">
      <c r="D4474" s="59"/>
      <c r="E4474" s="5" t="s">
        <v>59</v>
      </c>
      <c r="F4474" s="51" t="str">
        <f t="shared" si="9"/>
        <v>*</v>
      </c>
      <c r="G4474" s="4">
        <v>13</v>
      </c>
      <c r="H4474" s="10">
        <v>38.461538461537998</v>
      </c>
      <c r="I4474" s="1">
        <v>46.153846153845997</v>
      </c>
      <c r="J4474" s="2" t="s">
        <v>160</v>
      </c>
      <c r="K4474" s="1">
        <v>15.384615384615</v>
      </c>
      <c r="L4474" s="2" t="s">
        <v>160</v>
      </c>
      <c r="M4474" s="15" t="s">
        <v>160</v>
      </c>
    </row>
    <row r="4475" spans="4:13" x14ac:dyDescent="0.2">
      <c r="D4475" s="59"/>
      <c r="E4475" s="5" t="s">
        <v>60</v>
      </c>
      <c r="F4475" s="51" t="str">
        <f t="shared" si="9"/>
        <v/>
      </c>
      <c r="G4475" s="4">
        <v>71</v>
      </c>
      <c r="H4475" s="10">
        <v>53.521126760563</v>
      </c>
      <c r="I4475" s="1">
        <v>28.169014084507001</v>
      </c>
      <c r="J4475" s="2" t="s">
        <v>160</v>
      </c>
      <c r="K4475" s="1">
        <v>16.901408450704</v>
      </c>
      <c r="L4475" s="1">
        <v>1.4084507042250001</v>
      </c>
      <c r="M4475" s="15" t="s">
        <v>160</v>
      </c>
    </row>
    <row r="4476" spans="4:13" ht="26" x14ac:dyDescent="0.2">
      <c r="D4476" s="59"/>
      <c r="E4476" s="5" t="s">
        <v>61</v>
      </c>
      <c r="F4476" s="51" t="str">
        <f t="shared" si="9"/>
        <v/>
      </c>
      <c r="G4476" s="4">
        <v>67</v>
      </c>
      <c r="H4476" s="10">
        <v>34.328358208955002</v>
      </c>
      <c r="I4476" s="1">
        <v>44.776119402985003</v>
      </c>
      <c r="J4476" s="2" t="s">
        <v>160</v>
      </c>
      <c r="K4476" s="1">
        <v>16.417910447760999</v>
      </c>
      <c r="L4476" s="1">
        <v>4.477611940299</v>
      </c>
      <c r="M4476" s="15" t="s">
        <v>160</v>
      </c>
    </row>
    <row r="4477" spans="4:13" x14ac:dyDescent="0.2">
      <c r="D4477" s="59"/>
      <c r="E4477" s="5" t="s">
        <v>62</v>
      </c>
      <c r="F4477" s="51" t="str">
        <f t="shared" si="9"/>
        <v/>
      </c>
      <c r="G4477" s="4">
        <v>88</v>
      </c>
      <c r="H4477" s="10">
        <v>25</v>
      </c>
      <c r="I4477" s="1">
        <v>46.590909090909001</v>
      </c>
      <c r="J4477" s="1">
        <v>1.136363636364</v>
      </c>
      <c r="K4477" s="1">
        <v>23.863636363636001</v>
      </c>
      <c r="L4477" s="1">
        <v>3.4090909090910002</v>
      </c>
      <c r="M4477" s="15" t="s">
        <v>160</v>
      </c>
    </row>
    <row r="4478" spans="4:13" x14ac:dyDescent="0.2">
      <c r="D4478" s="59"/>
      <c r="E4478" s="5" t="s">
        <v>23</v>
      </c>
      <c r="F4478" s="51" t="str">
        <f t="shared" si="9"/>
        <v>*</v>
      </c>
      <c r="G4478" s="4">
        <v>1</v>
      </c>
      <c r="H4478" s="10">
        <v>100</v>
      </c>
      <c r="I4478" s="2" t="s">
        <v>160</v>
      </c>
      <c r="J4478" s="2" t="s">
        <v>160</v>
      </c>
      <c r="K4478" s="2" t="s">
        <v>160</v>
      </c>
      <c r="L4478" s="2" t="s">
        <v>160</v>
      </c>
      <c r="M4478" s="15" t="s">
        <v>160</v>
      </c>
    </row>
    <row r="4479" spans="4:13" ht="26" x14ac:dyDescent="0.2">
      <c r="D4479" s="59"/>
      <c r="E4479" s="5" t="s">
        <v>63</v>
      </c>
      <c r="F4479" s="51" t="str">
        <f t="shared" si="9"/>
        <v/>
      </c>
      <c r="G4479" s="4">
        <v>204</v>
      </c>
      <c r="H4479" s="10">
        <v>39.705882352941003</v>
      </c>
      <c r="I4479" s="1">
        <v>42.156862745098003</v>
      </c>
      <c r="J4479" s="2" t="s">
        <v>160</v>
      </c>
      <c r="K4479" s="1">
        <v>15.686274509804001</v>
      </c>
      <c r="L4479" s="1">
        <v>2.4509803921570001</v>
      </c>
      <c r="M4479" s="15" t="s">
        <v>160</v>
      </c>
    </row>
    <row r="4480" spans="4:13" ht="26" x14ac:dyDescent="0.2">
      <c r="D4480" s="58" t="s">
        <v>64</v>
      </c>
      <c r="E4480" s="7" t="s">
        <v>57</v>
      </c>
      <c r="F4480" s="50" t="str">
        <f t="shared" si="9"/>
        <v>*</v>
      </c>
      <c r="G4480" s="6">
        <v>5</v>
      </c>
      <c r="H4480" s="14">
        <v>20</v>
      </c>
      <c r="I4480" s="3">
        <v>20</v>
      </c>
      <c r="J4480" s="9" t="s">
        <v>160</v>
      </c>
      <c r="K4480" s="3">
        <v>60</v>
      </c>
      <c r="L4480" s="9" t="s">
        <v>160</v>
      </c>
      <c r="M4480" s="19" t="s">
        <v>160</v>
      </c>
    </row>
    <row r="4481" spans="4:13" ht="26" x14ac:dyDescent="0.2">
      <c r="D4481" s="59"/>
      <c r="E4481" s="5" t="s">
        <v>58</v>
      </c>
      <c r="F4481" s="51" t="str">
        <f t="shared" si="9"/>
        <v>*</v>
      </c>
      <c r="G4481" s="4">
        <v>48</v>
      </c>
      <c r="H4481" s="10">
        <v>25</v>
      </c>
      <c r="I4481" s="1">
        <v>54.166666666666998</v>
      </c>
      <c r="J4481" s="2" t="s">
        <v>160</v>
      </c>
      <c r="K4481" s="1">
        <v>16.666666666666998</v>
      </c>
      <c r="L4481" s="1">
        <v>4.166666666667</v>
      </c>
      <c r="M4481" s="15" t="s">
        <v>160</v>
      </c>
    </row>
    <row r="4482" spans="4:13" x14ac:dyDescent="0.2">
      <c r="D4482" s="59"/>
      <c r="E4482" s="5" t="s">
        <v>59</v>
      </c>
      <c r="F4482" s="51" t="str">
        <f t="shared" si="9"/>
        <v>*</v>
      </c>
      <c r="G4482" s="4">
        <v>12</v>
      </c>
      <c r="H4482" s="10">
        <v>41.666666666666998</v>
      </c>
      <c r="I4482" s="1">
        <v>41.666666666666998</v>
      </c>
      <c r="J4482" s="2" t="s">
        <v>160</v>
      </c>
      <c r="K4482" s="1">
        <v>16.666666666666998</v>
      </c>
      <c r="L4482" s="2" t="s">
        <v>160</v>
      </c>
      <c r="M4482" s="15" t="s">
        <v>160</v>
      </c>
    </row>
    <row r="4483" spans="4:13" x14ac:dyDescent="0.2">
      <c r="D4483" s="59"/>
      <c r="E4483" s="5" t="s">
        <v>60</v>
      </c>
      <c r="F4483" s="51" t="str">
        <f t="shared" si="9"/>
        <v/>
      </c>
      <c r="G4483" s="4">
        <v>187</v>
      </c>
      <c r="H4483" s="10">
        <v>39.572192513368996</v>
      </c>
      <c r="I4483" s="1">
        <v>41.711229946524</v>
      </c>
      <c r="J4483" s="1">
        <v>0.53475935828900001</v>
      </c>
      <c r="K4483" s="1">
        <v>14.973262032086</v>
      </c>
      <c r="L4483" s="1">
        <v>3.208556149733</v>
      </c>
      <c r="M4483" s="15" t="s">
        <v>160</v>
      </c>
    </row>
    <row r="4484" spans="4:13" ht="26" x14ac:dyDescent="0.2">
      <c r="D4484" s="59"/>
      <c r="E4484" s="5" t="s">
        <v>61</v>
      </c>
      <c r="F4484" s="51" t="str">
        <f t="shared" si="9"/>
        <v>*</v>
      </c>
      <c r="G4484" s="4">
        <v>39</v>
      </c>
      <c r="H4484" s="10">
        <v>28.205128205127998</v>
      </c>
      <c r="I4484" s="1">
        <v>41.025641025641001</v>
      </c>
      <c r="J4484" s="2" t="s">
        <v>160</v>
      </c>
      <c r="K4484" s="1">
        <v>30.769230769231001</v>
      </c>
      <c r="L4484" s="2" t="s">
        <v>160</v>
      </c>
      <c r="M4484" s="15" t="s">
        <v>160</v>
      </c>
    </row>
    <row r="4485" spans="4:13" ht="26" x14ac:dyDescent="0.2">
      <c r="D4485" s="59"/>
      <c r="E4485" s="5" t="s">
        <v>65</v>
      </c>
      <c r="F4485" s="51" t="str">
        <f t="shared" si="9"/>
        <v>*</v>
      </c>
      <c r="G4485" s="4">
        <v>1</v>
      </c>
      <c r="H4485" s="10">
        <v>100</v>
      </c>
      <c r="I4485" s="2" t="s">
        <v>160</v>
      </c>
      <c r="J4485" s="2" t="s">
        <v>160</v>
      </c>
      <c r="K4485" s="2" t="s">
        <v>160</v>
      </c>
      <c r="L4485" s="2" t="s">
        <v>160</v>
      </c>
      <c r="M4485" s="15" t="s">
        <v>160</v>
      </c>
    </row>
    <row r="4486" spans="4:13" x14ac:dyDescent="0.2">
      <c r="D4486" s="59"/>
      <c r="E4486" s="5" t="s">
        <v>23</v>
      </c>
      <c r="F4486" s="51" t="str">
        <f t="shared" si="9"/>
        <v>*</v>
      </c>
      <c r="G4486" s="4">
        <v>1</v>
      </c>
      <c r="H4486" s="17" t="s">
        <v>160</v>
      </c>
      <c r="I4486" s="1">
        <v>100</v>
      </c>
      <c r="J4486" s="2" t="s">
        <v>160</v>
      </c>
      <c r="K4486" s="2" t="s">
        <v>160</v>
      </c>
      <c r="L4486" s="2" t="s">
        <v>160</v>
      </c>
      <c r="M4486" s="15" t="s">
        <v>160</v>
      </c>
    </row>
    <row r="4487" spans="4:13" ht="26" x14ac:dyDescent="0.2">
      <c r="D4487" s="59"/>
      <c r="E4487" s="5" t="s">
        <v>66</v>
      </c>
      <c r="F4487" s="51" t="str">
        <f t="shared" si="9"/>
        <v/>
      </c>
      <c r="G4487" s="4">
        <v>291</v>
      </c>
      <c r="H4487" s="10">
        <v>35.395189003436002</v>
      </c>
      <c r="I4487" s="1">
        <v>43.298969072165001</v>
      </c>
      <c r="J4487" s="1">
        <v>0.34364261168400001</v>
      </c>
      <c r="K4487" s="1">
        <v>18.213058419244</v>
      </c>
      <c r="L4487" s="1">
        <v>2.749140893471</v>
      </c>
      <c r="M4487" s="15" t="s">
        <v>160</v>
      </c>
    </row>
    <row r="4488" spans="4:13" x14ac:dyDescent="0.2">
      <c r="D4488" s="58" t="s">
        <v>67</v>
      </c>
      <c r="E4488" s="7" t="s">
        <v>68</v>
      </c>
      <c r="F4488" s="50" t="str">
        <f t="shared" si="9"/>
        <v/>
      </c>
      <c r="G4488" s="6">
        <v>141</v>
      </c>
      <c r="H4488" s="14">
        <v>34.751773049645003</v>
      </c>
      <c r="I4488" s="3">
        <v>42.553191489362</v>
      </c>
      <c r="J4488" s="9" t="s">
        <v>160</v>
      </c>
      <c r="K4488" s="3">
        <v>20.567375886524999</v>
      </c>
      <c r="L4488" s="3">
        <v>2.1276595744679998</v>
      </c>
      <c r="M4488" s="19" t="s">
        <v>160</v>
      </c>
    </row>
    <row r="4489" spans="4:13" x14ac:dyDescent="0.2">
      <c r="D4489" s="59"/>
      <c r="E4489" s="5" t="s">
        <v>69</v>
      </c>
      <c r="F4489" s="51" t="str">
        <f t="shared" si="9"/>
        <v>*</v>
      </c>
      <c r="G4489" s="4">
        <v>47</v>
      </c>
      <c r="H4489" s="10">
        <v>36.170212765956997</v>
      </c>
      <c r="I4489" s="1">
        <v>44.680851063829998</v>
      </c>
      <c r="J4489" s="2" t="s">
        <v>160</v>
      </c>
      <c r="K4489" s="1">
        <v>17.021276595745</v>
      </c>
      <c r="L4489" s="1">
        <v>2.1276595744679998</v>
      </c>
      <c r="M4489" s="15" t="s">
        <v>160</v>
      </c>
    </row>
    <row r="4490" spans="4:13" ht="26" x14ac:dyDescent="0.2">
      <c r="D4490" s="59"/>
      <c r="E4490" s="5" t="s">
        <v>70</v>
      </c>
      <c r="F4490" s="51" t="str">
        <f t="shared" si="9"/>
        <v/>
      </c>
      <c r="G4490" s="4">
        <v>142</v>
      </c>
      <c r="H4490" s="10">
        <v>35.915492957745997</v>
      </c>
      <c r="I4490" s="1">
        <v>42.957746478872998</v>
      </c>
      <c r="J4490" s="2" t="s">
        <v>160</v>
      </c>
      <c r="K4490" s="1">
        <v>18.309859154929999</v>
      </c>
      <c r="L4490" s="1">
        <v>2.8169014084509998</v>
      </c>
      <c r="M4490" s="15" t="s">
        <v>160</v>
      </c>
    </row>
    <row r="4491" spans="4:13" ht="26" x14ac:dyDescent="0.2">
      <c r="D4491" s="59"/>
      <c r="E4491" s="5" t="s">
        <v>71</v>
      </c>
      <c r="F4491" s="51" t="str">
        <f t="shared" si="9"/>
        <v>*</v>
      </c>
      <c r="G4491" s="4">
        <v>27</v>
      </c>
      <c r="H4491" s="10">
        <v>33.333333333333002</v>
      </c>
      <c r="I4491" s="1">
        <v>51.851851851851997</v>
      </c>
      <c r="J4491" s="2" t="s">
        <v>160</v>
      </c>
      <c r="K4491" s="1">
        <v>14.814814814815</v>
      </c>
      <c r="L4491" s="2" t="s">
        <v>160</v>
      </c>
      <c r="M4491" s="15" t="s">
        <v>160</v>
      </c>
    </row>
    <row r="4492" spans="4:13" x14ac:dyDescent="0.2">
      <c r="D4492" s="59"/>
      <c r="E4492" s="5" t="s">
        <v>72</v>
      </c>
      <c r="F4492" s="51" t="str">
        <f t="shared" si="9"/>
        <v/>
      </c>
      <c r="G4492" s="4">
        <v>91</v>
      </c>
      <c r="H4492" s="10">
        <v>35.164835164834997</v>
      </c>
      <c r="I4492" s="1">
        <v>42.857142857143003</v>
      </c>
      <c r="J4492" s="2" t="s">
        <v>160</v>
      </c>
      <c r="K4492" s="1">
        <v>20.879120879121</v>
      </c>
      <c r="L4492" s="1">
        <v>1.098901098901</v>
      </c>
      <c r="M4492" s="15" t="s">
        <v>160</v>
      </c>
    </row>
    <row r="4493" spans="4:13" x14ac:dyDescent="0.2">
      <c r="D4493" s="59"/>
      <c r="E4493" s="5" t="s">
        <v>73</v>
      </c>
      <c r="F4493" s="51" t="str">
        <f t="shared" si="9"/>
        <v/>
      </c>
      <c r="G4493" s="4">
        <v>53</v>
      </c>
      <c r="H4493" s="10">
        <v>26.415094339623</v>
      </c>
      <c r="I4493" s="1">
        <v>49.056603773585003</v>
      </c>
      <c r="J4493" s="2" t="s">
        <v>160</v>
      </c>
      <c r="K4493" s="1">
        <v>24.528301886792001</v>
      </c>
      <c r="L4493" s="2" t="s">
        <v>160</v>
      </c>
      <c r="M4493" s="15" t="s">
        <v>160</v>
      </c>
    </row>
    <row r="4494" spans="4:13" ht="26" x14ac:dyDescent="0.2">
      <c r="D4494" s="59"/>
      <c r="E4494" s="5" t="s">
        <v>74</v>
      </c>
      <c r="F4494" s="51" t="str">
        <f t="shared" si="9"/>
        <v/>
      </c>
      <c r="G4494" s="4">
        <v>133</v>
      </c>
      <c r="H4494" s="10">
        <v>36.842105263157997</v>
      </c>
      <c r="I4494" s="1">
        <v>44.360902255638997</v>
      </c>
      <c r="J4494" s="1">
        <v>0.75187969924800002</v>
      </c>
      <c r="K4494" s="1">
        <v>14.285714285714</v>
      </c>
      <c r="L4494" s="1">
        <v>3.7593984962409999</v>
      </c>
      <c r="M4494" s="15" t="s">
        <v>160</v>
      </c>
    </row>
    <row r="4495" spans="4:13" x14ac:dyDescent="0.2">
      <c r="D4495" s="59"/>
      <c r="E4495" s="5" t="s">
        <v>36</v>
      </c>
      <c r="F4495" s="51" t="str">
        <f t="shared" si="9"/>
        <v>*</v>
      </c>
      <c r="G4495" s="4">
        <v>8</v>
      </c>
      <c r="H4495" s="10">
        <v>25</v>
      </c>
      <c r="I4495" s="1">
        <v>37.5</v>
      </c>
      <c r="J4495" s="2" t="s">
        <v>160</v>
      </c>
      <c r="K4495" s="1">
        <v>25</v>
      </c>
      <c r="L4495" s="1">
        <v>12.5</v>
      </c>
      <c r="M4495" s="15" t="s">
        <v>160</v>
      </c>
    </row>
    <row r="4496" spans="4:13" x14ac:dyDescent="0.2">
      <c r="D4496" s="59"/>
      <c r="E4496" s="5" t="s">
        <v>23</v>
      </c>
      <c r="F4496" s="51" t="str">
        <f t="shared" si="9"/>
        <v/>
      </c>
      <c r="G4496" s="4">
        <v>0</v>
      </c>
      <c r="H4496" s="17" t="s">
        <v>160</v>
      </c>
      <c r="I4496" s="2" t="s">
        <v>160</v>
      </c>
      <c r="J4496" s="2" t="s">
        <v>160</v>
      </c>
      <c r="K4496" s="2" t="s">
        <v>160</v>
      </c>
      <c r="L4496" s="2" t="s">
        <v>160</v>
      </c>
      <c r="M4496" s="15" t="s">
        <v>160</v>
      </c>
    </row>
    <row r="4497" spans="4:13" ht="26" x14ac:dyDescent="0.2">
      <c r="D4497" s="58" t="s">
        <v>75</v>
      </c>
      <c r="E4497" s="7" t="s">
        <v>76</v>
      </c>
      <c r="F4497" s="50" t="str">
        <f t="shared" si="9"/>
        <v>*</v>
      </c>
      <c r="G4497" s="6">
        <v>10</v>
      </c>
      <c r="H4497" s="14">
        <v>30</v>
      </c>
      <c r="I4497" s="3">
        <v>50</v>
      </c>
      <c r="J4497" s="9" t="s">
        <v>160</v>
      </c>
      <c r="K4497" s="3">
        <v>20</v>
      </c>
      <c r="L4497" s="9" t="s">
        <v>160</v>
      </c>
      <c r="M4497" s="19" t="s">
        <v>160</v>
      </c>
    </row>
    <row r="4498" spans="4:13" x14ac:dyDescent="0.2">
      <c r="D4498" s="59"/>
      <c r="E4498" s="5" t="s">
        <v>77</v>
      </c>
      <c r="F4498" s="51" t="str">
        <f t="shared" si="9"/>
        <v>*</v>
      </c>
      <c r="G4498" s="4">
        <v>20</v>
      </c>
      <c r="H4498" s="10">
        <v>30</v>
      </c>
      <c r="I4498" s="1">
        <v>45</v>
      </c>
      <c r="J4498" s="2" t="s">
        <v>160</v>
      </c>
      <c r="K4498" s="1">
        <v>25</v>
      </c>
      <c r="L4498" s="2" t="s">
        <v>160</v>
      </c>
      <c r="M4498" s="15" t="s">
        <v>160</v>
      </c>
    </row>
    <row r="4499" spans="4:13" x14ac:dyDescent="0.2">
      <c r="D4499" s="59"/>
      <c r="E4499" s="5" t="s">
        <v>78</v>
      </c>
      <c r="F4499" s="51" t="str">
        <f t="shared" ref="F4499:F4562" si="10">IF(G4499=0,"",IF(G4499&lt;=49,"*",""))</f>
        <v>*</v>
      </c>
      <c r="G4499" s="4">
        <v>32</v>
      </c>
      <c r="H4499" s="10">
        <v>31.25</v>
      </c>
      <c r="I4499" s="1">
        <v>50</v>
      </c>
      <c r="J4499" s="2" t="s">
        <v>160</v>
      </c>
      <c r="K4499" s="1">
        <v>15.625</v>
      </c>
      <c r="L4499" s="1">
        <v>3.125</v>
      </c>
      <c r="M4499" s="15" t="s">
        <v>160</v>
      </c>
    </row>
    <row r="4500" spans="4:13" ht="26" x14ac:dyDescent="0.2">
      <c r="D4500" s="59"/>
      <c r="E4500" s="5" t="s">
        <v>79</v>
      </c>
      <c r="F4500" s="51" t="str">
        <f t="shared" si="10"/>
        <v>*</v>
      </c>
      <c r="G4500" s="4">
        <v>5</v>
      </c>
      <c r="H4500" s="10">
        <v>60</v>
      </c>
      <c r="I4500" s="1">
        <v>40</v>
      </c>
      <c r="J4500" s="2" t="s">
        <v>160</v>
      </c>
      <c r="K4500" s="2" t="s">
        <v>160</v>
      </c>
      <c r="L4500" s="2" t="s">
        <v>160</v>
      </c>
      <c r="M4500" s="15" t="s">
        <v>160</v>
      </c>
    </row>
    <row r="4501" spans="4:13" ht="26" x14ac:dyDescent="0.2">
      <c r="D4501" s="59"/>
      <c r="E4501" s="5" t="s">
        <v>80</v>
      </c>
      <c r="F4501" s="51" t="str">
        <f t="shared" si="10"/>
        <v>*</v>
      </c>
      <c r="G4501" s="4">
        <v>16</v>
      </c>
      <c r="H4501" s="10">
        <v>31.25</v>
      </c>
      <c r="I4501" s="1">
        <v>50</v>
      </c>
      <c r="J4501" s="2" t="s">
        <v>160</v>
      </c>
      <c r="K4501" s="1">
        <v>12.5</v>
      </c>
      <c r="L4501" s="1">
        <v>6.25</v>
      </c>
      <c r="M4501" s="15" t="s">
        <v>160</v>
      </c>
    </row>
    <row r="4502" spans="4:13" ht="26" x14ac:dyDescent="0.2">
      <c r="D4502" s="59"/>
      <c r="E4502" s="5" t="s">
        <v>81</v>
      </c>
      <c r="F4502" s="51" t="str">
        <f t="shared" si="10"/>
        <v>*</v>
      </c>
      <c r="G4502" s="4">
        <v>22</v>
      </c>
      <c r="H4502" s="10">
        <v>27.272727272727</v>
      </c>
      <c r="I4502" s="1">
        <v>63.636363636364003</v>
      </c>
      <c r="J4502" s="2" t="s">
        <v>160</v>
      </c>
      <c r="K4502" s="1">
        <v>9.0909090909089993</v>
      </c>
      <c r="L4502" s="2" t="s">
        <v>160</v>
      </c>
      <c r="M4502" s="15" t="s">
        <v>160</v>
      </c>
    </row>
    <row r="4503" spans="4:13" ht="26" x14ac:dyDescent="0.2">
      <c r="D4503" s="59"/>
      <c r="E4503" s="5" t="s">
        <v>82</v>
      </c>
      <c r="F4503" s="51" t="str">
        <f t="shared" si="10"/>
        <v>*</v>
      </c>
      <c r="G4503" s="4">
        <v>21</v>
      </c>
      <c r="H4503" s="10">
        <v>42.857142857143003</v>
      </c>
      <c r="I4503" s="1">
        <v>42.857142857143003</v>
      </c>
      <c r="J4503" s="2" t="s">
        <v>160</v>
      </c>
      <c r="K4503" s="1">
        <v>14.285714285714</v>
      </c>
      <c r="L4503" s="2" t="s">
        <v>160</v>
      </c>
      <c r="M4503" s="15" t="s">
        <v>160</v>
      </c>
    </row>
    <row r="4504" spans="4:13" ht="26" x14ac:dyDescent="0.2">
      <c r="D4504" s="59"/>
      <c r="E4504" s="5" t="s">
        <v>83</v>
      </c>
      <c r="F4504" s="51" t="str">
        <f t="shared" si="10"/>
        <v>*</v>
      </c>
      <c r="G4504" s="4">
        <v>7</v>
      </c>
      <c r="H4504" s="10">
        <v>28.571428571428999</v>
      </c>
      <c r="I4504" s="1">
        <v>42.857142857143003</v>
      </c>
      <c r="J4504" s="2" t="s">
        <v>160</v>
      </c>
      <c r="K4504" s="1">
        <v>14.285714285714</v>
      </c>
      <c r="L4504" s="1">
        <v>14.285714285714</v>
      </c>
      <c r="M4504" s="15" t="s">
        <v>160</v>
      </c>
    </row>
    <row r="4505" spans="4:13" x14ac:dyDescent="0.2">
      <c r="D4505" s="59"/>
      <c r="E4505" s="5" t="s">
        <v>84</v>
      </c>
      <c r="F4505" s="51" t="str">
        <f t="shared" si="10"/>
        <v>*</v>
      </c>
      <c r="G4505" s="4">
        <v>4</v>
      </c>
      <c r="H4505" s="10">
        <v>50</v>
      </c>
      <c r="I4505" s="1">
        <v>50</v>
      </c>
      <c r="J4505" s="2" t="s">
        <v>160</v>
      </c>
      <c r="K4505" s="2" t="s">
        <v>160</v>
      </c>
      <c r="L4505" s="2" t="s">
        <v>160</v>
      </c>
      <c r="M4505" s="15" t="s">
        <v>160</v>
      </c>
    </row>
    <row r="4506" spans="4:13" x14ac:dyDescent="0.2">
      <c r="D4506" s="59"/>
      <c r="E4506" s="5" t="s">
        <v>85</v>
      </c>
      <c r="F4506" s="51" t="str">
        <f t="shared" si="10"/>
        <v>*</v>
      </c>
      <c r="G4506" s="4">
        <v>4</v>
      </c>
      <c r="H4506" s="10">
        <v>50</v>
      </c>
      <c r="I4506" s="1">
        <v>25</v>
      </c>
      <c r="J4506" s="2" t="s">
        <v>160</v>
      </c>
      <c r="K4506" s="1">
        <v>25</v>
      </c>
      <c r="L4506" s="2" t="s">
        <v>160</v>
      </c>
      <c r="M4506" s="15" t="s">
        <v>160</v>
      </c>
    </row>
    <row r="4507" spans="4:13" x14ac:dyDescent="0.2">
      <c r="D4507" s="59"/>
      <c r="E4507" s="5" t="s">
        <v>86</v>
      </c>
      <c r="F4507" s="51" t="str">
        <f t="shared" si="10"/>
        <v>*</v>
      </c>
      <c r="G4507" s="4">
        <v>24</v>
      </c>
      <c r="H4507" s="10">
        <v>25</v>
      </c>
      <c r="I4507" s="1">
        <v>58.333333333333002</v>
      </c>
      <c r="J4507" s="2" t="s">
        <v>160</v>
      </c>
      <c r="K4507" s="1">
        <v>16.666666666666998</v>
      </c>
      <c r="L4507" s="2" t="s">
        <v>160</v>
      </c>
      <c r="M4507" s="15" t="s">
        <v>160</v>
      </c>
    </row>
    <row r="4508" spans="4:13" ht="26" x14ac:dyDescent="0.2">
      <c r="D4508" s="59"/>
      <c r="E4508" s="5" t="s">
        <v>87</v>
      </c>
      <c r="F4508" s="51" t="str">
        <f t="shared" si="10"/>
        <v>*</v>
      </c>
      <c r="G4508" s="4">
        <v>44</v>
      </c>
      <c r="H4508" s="10">
        <v>34.090909090909001</v>
      </c>
      <c r="I4508" s="1">
        <v>52.272727272727003</v>
      </c>
      <c r="J4508" s="2" t="s">
        <v>160</v>
      </c>
      <c r="K4508" s="1">
        <v>13.636363636364001</v>
      </c>
      <c r="L4508" s="2" t="s">
        <v>160</v>
      </c>
      <c r="M4508" s="15" t="s">
        <v>160</v>
      </c>
    </row>
    <row r="4509" spans="4:13" x14ac:dyDescent="0.2">
      <c r="D4509" s="59"/>
      <c r="E4509" s="5" t="s">
        <v>36</v>
      </c>
      <c r="F4509" s="51" t="str">
        <f t="shared" si="10"/>
        <v>*</v>
      </c>
      <c r="G4509" s="4">
        <v>20</v>
      </c>
      <c r="H4509" s="10">
        <v>25</v>
      </c>
      <c r="I4509" s="1">
        <v>25</v>
      </c>
      <c r="J4509" s="2" t="s">
        <v>160</v>
      </c>
      <c r="K4509" s="1">
        <v>45</v>
      </c>
      <c r="L4509" s="1">
        <v>5</v>
      </c>
      <c r="M4509" s="15" t="s">
        <v>160</v>
      </c>
    </row>
    <row r="4510" spans="4:13" ht="26" x14ac:dyDescent="0.2">
      <c r="D4510" s="59"/>
      <c r="E4510" s="5" t="s">
        <v>88</v>
      </c>
      <c r="F4510" s="51" t="str">
        <f t="shared" si="10"/>
        <v/>
      </c>
      <c r="G4510" s="4">
        <v>55</v>
      </c>
      <c r="H4510" s="10">
        <v>27.272727272727</v>
      </c>
      <c r="I4510" s="1">
        <v>47.272727272727003</v>
      </c>
      <c r="J4510" s="2" t="s">
        <v>160</v>
      </c>
      <c r="K4510" s="1">
        <v>21.818181818182001</v>
      </c>
      <c r="L4510" s="1">
        <v>3.636363636364</v>
      </c>
      <c r="M4510" s="15" t="s">
        <v>160</v>
      </c>
    </row>
    <row r="4511" spans="4:13" x14ac:dyDescent="0.2">
      <c r="D4511" s="59"/>
      <c r="E4511" s="5" t="s">
        <v>89</v>
      </c>
      <c r="F4511" s="51" t="str">
        <f t="shared" si="10"/>
        <v/>
      </c>
      <c r="G4511" s="4">
        <v>116</v>
      </c>
      <c r="H4511" s="10">
        <v>43.103448275862</v>
      </c>
      <c r="I4511" s="1">
        <v>36.206896551724</v>
      </c>
      <c r="J4511" s="1">
        <v>0.86206896551699996</v>
      </c>
      <c r="K4511" s="1">
        <v>17.241379310345</v>
      </c>
      <c r="L4511" s="1">
        <v>2.586206896552</v>
      </c>
      <c r="M4511" s="15" t="s">
        <v>160</v>
      </c>
    </row>
    <row r="4512" spans="4:13" x14ac:dyDescent="0.2">
      <c r="D4512" s="59"/>
      <c r="E4512" s="5" t="s">
        <v>23</v>
      </c>
      <c r="F4512" s="51" t="str">
        <f t="shared" si="10"/>
        <v>*</v>
      </c>
      <c r="G4512" s="4">
        <v>1</v>
      </c>
      <c r="H4512" s="17" t="s">
        <v>160</v>
      </c>
      <c r="I4512" s="2" t="s">
        <v>160</v>
      </c>
      <c r="J4512" s="2" t="s">
        <v>160</v>
      </c>
      <c r="K4512" s="1">
        <v>100</v>
      </c>
      <c r="L4512" s="2" t="s">
        <v>160</v>
      </c>
      <c r="M4512" s="15" t="s">
        <v>160</v>
      </c>
    </row>
    <row r="4513" spans="4:13" ht="26" x14ac:dyDescent="0.2">
      <c r="D4513" s="59"/>
      <c r="E4513" s="5" t="s">
        <v>90</v>
      </c>
      <c r="F4513" s="51" t="str">
        <f t="shared" si="10"/>
        <v/>
      </c>
      <c r="G4513" s="4">
        <v>121</v>
      </c>
      <c r="H4513" s="10">
        <v>32.231404958677999</v>
      </c>
      <c r="I4513" s="1">
        <v>48.760330578511997</v>
      </c>
      <c r="J4513" s="2" t="s">
        <v>160</v>
      </c>
      <c r="K4513" s="1">
        <v>16.528925619835</v>
      </c>
      <c r="L4513" s="1">
        <v>2.4793388429749998</v>
      </c>
      <c r="M4513" s="15" t="s">
        <v>160</v>
      </c>
    </row>
    <row r="4514" spans="4:13" ht="26" x14ac:dyDescent="0.2">
      <c r="D4514" s="58" t="s">
        <v>91</v>
      </c>
      <c r="E4514" s="7" t="s">
        <v>92</v>
      </c>
      <c r="F4514" s="50" t="str">
        <f t="shared" si="10"/>
        <v>*</v>
      </c>
      <c r="G4514" s="6">
        <v>18</v>
      </c>
      <c r="H4514" s="14">
        <v>27.777777777777999</v>
      </c>
      <c r="I4514" s="3">
        <v>55.555555555555998</v>
      </c>
      <c r="J4514" s="9" t="s">
        <v>160</v>
      </c>
      <c r="K4514" s="3">
        <v>11.111111111111001</v>
      </c>
      <c r="L4514" s="3">
        <v>5.5555555555560003</v>
      </c>
      <c r="M4514" s="19" t="s">
        <v>160</v>
      </c>
    </row>
    <row r="4515" spans="4:13" ht="39" x14ac:dyDescent="0.2">
      <c r="D4515" s="59"/>
      <c r="E4515" s="5" t="s">
        <v>93</v>
      </c>
      <c r="F4515" s="51" t="str">
        <f t="shared" si="10"/>
        <v/>
      </c>
      <c r="G4515" s="4">
        <v>156</v>
      </c>
      <c r="H4515" s="10">
        <v>34.615384615384997</v>
      </c>
      <c r="I4515" s="1">
        <v>45.512820512821001</v>
      </c>
      <c r="J4515" s="2" t="s">
        <v>160</v>
      </c>
      <c r="K4515" s="1">
        <v>17.307692307692001</v>
      </c>
      <c r="L4515" s="1">
        <v>2.564102564103</v>
      </c>
      <c r="M4515" s="15" t="s">
        <v>160</v>
      </c>
    </row>
    <row r="4516" spans="4:13" ht="39" x14ac:dyDescent="0.2">
      <c r="D4516" s="59"/>
      <c r="E4516" s="5" t="s">
        <v>94</v>
      </c>
      <c r="F4516" s="51" t="str">
        <f t="shared" si="10"/>
        <v/>
      </c>
      <c r="G4516" s="4">
        <v>261</v>
      </c>
      <c r="H4516" s="10">
        <v>36.015325670498001</v>
      </c>
      <c r="I4516" s="1">
        <v>43.678160919539998</v>
      </c>
      <c r="J4516" s="2" t="s">
        <v>160</v>
      </c>
      <c r="K4516" s="1">
        <v>17.241379310345</v>
      </c>
      <c r="L4516" s="1">
        <v>3.065134099617</v>
      </c>
      <c r="M4516" s="15" t="s">
        <v>160</v>
      </c>
    </row>
    <row r="4517" spans="4:13" ht="39" x14ac:dyDescent="0.2">
      <c r="D4517" s="59"/>
      <c r="E4517" s="5" t="s">
        <v>95</v>
      </c>
      <c r="F4517" s="51" t="str">
        <f t="shared" si="10"/>
        <v/>
      </c>
      <c r="G4517" s="4">
        <v>225</v>
      </c>
      <c r="H4517" s="10">
        <v>33.777777777777999</v>
      </c>
      <c r="I4517" s="1">
        <v>44</v>
      </c>
      <c r="J4517" s="2" t="s">
        <v>160</v>
      </c>
      <c r="K4517" s="1">
        <v>19.111111111111001</v>
      </c>
      <c r="L4517" s="1">
        <v>3.1111111111110001</v>
      </c>
      <c r="M4517" s="15" t="s">
        <v>160</v>
      </c>
    </row>
    <row r="4518" spans="4:13" ht="39" x14ac:dyDescent="0.2">
      <c r="D4518" s="59"/>
      <c r="E4518" s="5" t="s">
        <v>96</v>
      </c>
      <c r="F4518" s="51" t="str">
        <f t="shared" si="10"/>
        <v/>
      </c>
      <c r="G4518" s="4">
        <v>121</v>
      </c>
      <c r="H4518" s="10">
        <v>38.842975206612003</v>
      </c>
      <c r="I4518" s="1">
        <v>42.148760330579002</v>
      </c>
      <c r="J4518" s="2" t="s">
        <v>160</v>
      </c>
      <c r="K4518" s="1">
        <v>14.876033057851</v>
      </c>
      <c r="L4518" s="1">
        <v>4.1322314049589997</v>
      </c>
      <c r="M4518" s="15" t="s">
        <v>160</v>
      </c>
    </row>
    <row r="4519" spans="4:13" ht="39" x14ac:dyDescent="0.2">
      <c r="D4519" s="59"/>
      <c r="E4519" s="5" t="s">
        <v>97</v>
      </c>
      <c r="F4519" s="51" t="str">
        <f t="shared" si="10"/>
        <v>*</v>
      </c>
      <c r="G4519" s="4">
        <v>30</v>
      </c>
      <c r="H4519" s="10">
        <v>43.333333333333002</v>
      </c>
      <c r="I4519" s="1">
        <v>43.333333333333002</v>
      </c>
      <c r="J4519" s="2" t="s">
        <v>160</v>
      </c>
      <c r="K4519" s="1">
        <v>10</v>
      </c>
      <c r="L4519" s="1">
        <v>3.333333333333</v>
      </c>
      <c r="M4519" s="15" t="s">
        <v>160</v>
      </c>
    </row>
    <row r="4520" spans="4:13" ht="39" x14ac:dyDescent="0.2">
      <c r="D4520" s="59"/>
      <c r="E4520" s="5" t="s">
        <v>98</v>
      </c>
      <c r="F4520" s="51" t="str">
        <f t="shared" si="10"/>
        <v/>
      </c>
      <c r="G4520" s="4">
        <v>142</v>
      </c>
      <c r="H4520" s="10">
        <v>30.985915492958</v>
      </c>
      <c r="I4520" s="1">
        <v>45.070422535211002</v>
      </c>
      <c r="J4520" s="2" t="s">
        <v>160</v>
      </c>
      <c r="K4520" s="1">
        <v>19.718309859154999</v>
      </c>
      <c r="L4520" s="1">
        <v>4.2253521126760001</v>
      </c>
      <c r="M4520" s="15" t="s">
        <v>160</v>
      </c>
    </row>
    <row r="4521" spans="4:13" ht="39" x14ac:dyDescent="0.2">
      <c r="D4521" s="59"/>
      <c r="E4521" s="5" t="s">
        <v>99</v>
      </c>
      <c r="F4521" s="51" t="str">
        <f t="shared" si="10"/>
        <v/>
      </c>
      <c r="G4521" s="4">
        <v>90</v>
      </c>
      <c r="H4521" s="10">
        <v>32.222222222222001</v>
      </c>
      <c r="I4521" s="1">
        <v>46.666666666666998</v>
      </c>
      <c r="J4521" s="2" t="s">
        <v>160</v>
      </c>
      <c r="K4521" s="1">
        <v>16.666666666666998</v>
      </c>
      <c r="L4521" s="1">
        <v>4.4444444444439997</v>
      </c>
      <c r="M4521" s="15" t="s">
        <v>160</v>
      </c>
    </row>
    <row r="4522" spans="4:13" x14ac:dyDescent="0.2">
      <c r="D4522" s="59"/>
      <c r="E4522" s="5" t="s">
        <v>100</v>
      </c>
      <c r="F4522" s="51" t="str">
        <f t="shared" si="10"/>
        <v>*</v>
      </c>
      <c r="G4522" s="4">
        <v>20</v>
      </c>
      <c r="H4522" s="10">
        <v>35</v>
      </c>
      <c r="I4522" s="1">
        <v>35</v>
      </c>
      <c r="J4522" s="1">
        <v>5</v>
      </c>
      <c r="K4522" s="1">
        <v>25</v>
      </c>
      <c r="L4522" s="2" t="s">
        <v>160</v>
      </c>
      <c r="M4522" s="15" t="s">
        <v>160</v>
      </c>
    </row>
    <row r="4523" spans="4:13" x14ac:dyDescent="0.2">
      <c r="D4523" s="59"/>
      <c r="E4523" s="5" t="s">
        <v>23</v>
      </c>
      <c r="F4523" s="51" t="str">
        <f t="shared" si="10"/>
        <v/>
      </c>
      <c r="G4523" s="4">
        <v>0</v>
      </c>
      <c r="H4523" s="17" t="s">
        <v>160</v>
      </c>
      <c r="I4523" s="2" t="s">
        <v>160</v>
      </c>
      <c r="J4523" s="2" t="s">
        <v>160</v>
      </c>
      <c r="K4523" s="2" t="s">
        <v>160</v>
      </c>
      <c r="L4523" s="2" t="s">
        <v>160</v>
      </c>
      <c r="M4523" s="15" t="s">
        <v>160</v>
      </c>
    </row>
    <row r="4524" spans="4:13" ht="26" x14ac:dyDescent="0.2">
      <c r="D4524" s="59"/>
      <c r="E4524" s="5" t="s">
        <v>101</v>
      </c>
      <c r="F4524" s="51" t="str">
        <f t="shared" si="10"/>
        <v/>
      </c>
      <c r="G4524" s="4">
        <v>273</v>
      </c>
      <c r="H4524" s="10">
        <v>35.531135531136002</v>
      </c>
      <c r="I4524" s="1">
        <v>43.956043956043999</v>
      </c>
      <c r="J4524" s="2" t="s">
        <v>160</v>
      </c>
      <c r="K4524" s="1">
        <v>17.582417582418</v>
      </c>
      <c r="L4524" s="1">
        <v>2.9304029304029999</v>
      </c>
      <c r="M4524" s="15" t="s">
        <v>160</v>
      </c>
    </row>
    <row r="4525" spans="4:13" ht="26" x14ac:dyDescent="0.2">
      <c r="D4525" s="59"/>
      <c r="E4525" s="5" t="s">
        <v>102</v>
      </c>
      <c r="F4525" s="51" t="str">
        <f t="shared" si="10"/>
        <v/>
      </c>
      <c r="G4525" s="4">
        <v>190</v>
      </c>
      <c r="H4525" s="10">
        <v>33.684210526316001</v>
      </c>
      <c r="I4525" s="1">
        <v>44.210526315788996</v>
      </c>
      <c r="J4525" s="2" t="s">
        <v>160</v>
      </c>
      <c r="K4525" s="1">
        <v>17.894736842105001</v>
      </c>
      <c r="L4525" s="1">
        <v>4.2105263157890001</v>
      </c>
      <c r="M4525" s="15" t="s">
        <v>160</v>
      </c>
    </row>
    <row r="4526" spans="4:13" x14ac:dyDescent="0.2">
      <c r="D4526" s="58" t="s">
        <v>103</v>
      </c>
      <c r="E4526" s="7" t="s">
        <v>104</v>
      </c>
      <c r="F4526" s="50" t="str">
        <f t="shared" si="10"/>
        <v/>
      </c>
      <c r="G4526" s="6">
        <v>77</v>
      </c>
      <c r="H4526" s="14">
        <v>25.974025974025999</v>
      </c>
      <c r="I4526" s="3">
        <v>59.740259740260001</v>
      </c>
      <c r="J4526" s="9" t="s">
        <v>160</v>
      </c>
      <c r="K4526" s="3">
        <v>12.987012987012999</v>
      </c>
      <c r="L4526" s="3">
        <v>1.298701298701</v>
      </c>
      <c r="M4526" s="19" t="s">
        <v>160</v>
      </c>
    </row>
    <row r="4527" spans="4:13" x14ac:dyDescent="0.2">
      <c r="D4527" s="59"/>
      <c r="E4527" s="5" t="s">
        <v>105</v>
      </c>
      <c r="F4527" s="51" t="str">
        <f t="shared" si="10"/>
        <v/>
      </c>
      <c r="G4527" s="4">
        <v>82</v>
      </c>
      <c r="H4527" s="10">
        <v>39.024390243901998</v>
      </c>
      <c r="I4527" s="1">
        <v>36.585365853658999</v>
      </c>
      <c r="J4527" s="2" t="s">
        <v>160</v>
      </c>
      <c r="K4527" s="1">
        <v>18.292682926828999</v>
      </c>
      <c r="L4527" s="1">
        <v>6.0975609756100004</v>
      </c>
      <c r="M4527" s="15" t="s">
        <v>160</v>
      </c>
    </row>
    <row r="4528" spans="4:13" x14ac:dyDescent="0.2">
      <c r="D4528" s="59"/>
      <c r="E4528" s="5" t="s">
        <v>106</v>
      </c>
      <c r="F4528" s="51" t="str">
        <f t="shared" si="10"/>
        <v/>
      </c>
      <c r="G4528" s="4">
        <v>95</v>
      </c>
      <c r="H4528" s="10">
        <v>37.894736842104997</v>
      </c>
      <c r="I4528" s="1">
        <v>38.947368421053</v>
      </c>
      <c r="J4528" s="2" t="s">
        <v>160</v>
      </c>
      <c r="K4528" s="1">
        <v>23.157894736842</v>
      </c>
      <c r="L4528" s="2" t="s">
        <v>160</v>
      </c>
      <c r="M4528" s="15" t="s">
        <v>160</v>
      </c>
    </row>
    <row r="4529" spans="4:13" x14ac:dyDescent="0.2">
      <c r="D4529" s="59"/>
      <c r="E4529" s="5" t="s">
        <v>107</v>
      </c>
      <c r="F4529" s="51" t="str">
        <f t="shared" si="10"/>
        <v>*</v>
      </c>
      <c r="G4529" s="4">
        <v>29</v>
      </c>
      <c r="H4529" s="10">
        <v>48.275862068965999</v>
      </c>
      <c r="I4529" s="1">
        <v>31.034482758620999</v>
      </c>
      <c r="J4529" s="2" t="s">
        <v>160</v>
      </c>
      <c r="K4529" s="1">
        <v>17.241379310345</v>
      </c>
      <c r="L4529" s="1">
        <v>3.4482758620689999</v>
      </c>
      <c r="M4529" s="15" t="s">
        <v>160</v>
      </c>
    </row>
    <row r="4530" spans="4:13" x14ac:dyDescent="0.2">
      <c r="D4530" s="59"/>
      <c r="E4530" s="5" t="s">
        <v>108</v>
      </c>
      <c r="F4530" s="51" t="str">
        <f t="shared" si="10"/>
        <v>*</v>
      </c>
      <c r="G4530" s="4">
        <v>9</v>
      </c>
      <c r="H4530" s="10">
        <v>22.222222222222001</v>
      </c>
      <c r="I4530" s="1">
        <v>44.444444444444002</v>
      </c>
      <c r="J4530" s="1">
        <v>11.111111111111001</v>
      </c>
      <c r="K4530" s="1">
        <v>11.111111111111001</v>
      </c>
      <c r="L4530" s="1">
        <v>11.111111111111001</v>
      </c>
      <c r="M4530" s="15" t="s">
        <v>160</v>
      </c>
    </row>
    <row r="4531" spans="4:13" x14ac:dyDescent="0.2">
      <c r="D4531" s="59"/>
      <c r="E4531" s="5" t="s">
        <v>23</v>
      </c>
      <c r="F4531" s="51" t="str">
        <f t="shared" si="10"/>
        <v>*</v>
      </c>
      <c r="G4531" s="4">
        <v>1</v>
      </c>
      <c r="H4531" s="17" t="s">
        <v>160</v>
      </c>
      <c r="I4531" s="1">
        <v>100</v>
      </c>
      <c r="J4531" s="2" t="s">
        <v>160</v>
      </c>
      <c r="K4531" s="2" t="s">
        <v>160</v>
      </c>
      <c r="L4531" s="2" t="s">
        <v>160</v>
      </c>
      <c r="M4531" s="15" t="s">
        <v>160</v>
      </c>
    </row>
    <row r="4532" spans="4:13" x14ac:dyDescent="0.2">
      <c r="D4532" s="59"/>
      <c r="E4532" s="5" t="s">
        <v>109</v>
      </c>
      <c r="F4532" s="51" t="str">
        <f t="shared" si="10"/>
        <v/>
      </c>
      <c r="G4532" s="4">
        <v>159</v>
      </c>
      <c r="H4532" s="10">
        <v>32.704402515722997</v>
      </c>
      <c r="I4532" s="1">
        <v>47.798742138365</v>
      </c>
      <c r="J4532" s="2" t="s">
        <v>160</v>
      </c>
      <c r="K4532" s="1">
        <v>15.723270440252</v>
      </c>
      <c r="L4532" s="1">
        <v>3.7735849056599999</v>
      </c>
      <c r="M4532" s="15" t="s">
        <v>160</v>
      </c>
    </row>
    <row r="4533" spans="4:13" x14ac:dyDescent="0.2">
      <c r="D4533" s="59"/>
      <c r="E4533" s="5" t="s">
        <v>110</v>
      </c>
      <c r="F4533" s="51" t="str">
        <f t="shared" si="10"/>
        <v>*</v>
      </c>
      <c r="G4533" s="4">
        <v>38</v>
      </c>
      <c r="H4533" s="10">
        <v>42.105263157895003</v>
      </c>
      <c r="I4533" s="1">
        <v>34.210526315788996</v>
      </c>
      <c r="J4533" s="1">
        <v>2.6315789473679998</v>
      </c>
      <c r="K4533" s="1">
        <v>15.789473684211</v>
      </c>
      <c r="L4533" s="1">
        <v>5.2631578947369997</v>
      </c>
      <c r="M4533" s="15" t="s">
        <v>160</v>
      </c>
    </row>
    <row r="4534" spans="4:13" x14ac:dyDescent="0.2">
      <c r="D4534" s="58" t="s">
        <v>111</v>
      </c>
      <c r="E4534" s="7" t="s">
        <v>112</v>
      </c>
      <c r="F4534" s="50" t="str">
        <f t="shared" si="10"/>
        <v/>
      </c>
      <c r="G4534" s="6">
        <v>110</v>
      </c>
      <c r="H4534" s="14">
        <v>35.454545454544999</v>
      </c>
      <c r="I4534" s="3">
        <v>48.181818181818002</v>
      </c>
      <c r="J4534" s="9" t="s">
        <v>160</v>
      </c>
      <c r="K4534" s="3">
        <v>14.545454545455</v>
      </c>
      <c r="L4534" s="3">
        <v>1.818181818182</v>
      </c>
      <c r="M4534" s="19" t="s">
        <v>160</v>
      </c>
    </row>
    <row r="4535" spans="4:13" ht="26" x14ac:dyDescent="0.2">
      <c r="D4535" s="59"/>
      <c r="E4535" s="5" t="s">
        <v>113</v>
      </c>
      <c r="F4535" s="51" t="str">
        <f t="shared" si="10"/>
        <v/>
      </c>
      <c r="G4535" s="4">
        <v>56</v>
      </c>
      <c r="H4535" s="10">
        <v>35.714285714286</v>
      </c>
      <c r="I4535" s="1">
        <v>39.285714285714</v>
      </c>
      <c r="J4535" s="2" t="s">
        <v>160</v>
      </c>
      <c r="K4535" s="1">
        <v>21.428571428571001</v>
      </c>
      <c r="L4535" s="1">
        <v>3.5714285714290002</v>
      </c>
      <c r="M4535" s="15" t="s">
        <v>160</v>
      </c>
    </row>
    <row r="4536" spans="4:13" x14ac:dyDescent="0.2">
      <c r="D4536" s="59"/>
      <c r="E4536" s="5" t="s">
        <v>114</v>
      </c>
      <c r="F4536" s="51" t="str">
        <f t="shared" si="10"/>
        <v/>
      </c>
      <c r="G4536" s="4">
        <v>169</v>
      </c>
      <c r="H4536" s="10">
        <v>34.911242603550001</v>
      </c>
      <c r="I4536" s="1">
        <v>44.378698224852002</v>
      </c>
      <c r="J4536" s="2" t="s">
        <v>160</v>
      </c>
      <c r="K4536" s="1">
        <v>15.976331360947</v>
      </c>
      <c r="L4536" s="1">
        <v>4.7337278106509997</v>
      </c>
      <c r="M4536" s="15" t="s">
        <v>160</v>
      </c>
    </row>
    <row r="4537" spans="4:13" x14ac:dyDescent="0.2">
      <c r="D4537" s="59"/>
      <c r="E4537" s="5" t="s">
        <v>115</v>
      </c>
      <c r="F4537" s="51" t="str">
        <f t="shared" si="10"/>
        <v/>
      </c>
      <c r="G4537" s="4">
        <v>80</v>
      </c>
      <c r="H4537" s="10">
        <v>33.75</v>
      </c>
      <c r="I4537" s="1">
        <v>47.5</v>
      </c>
      <c r="J4537" s="2" t="s">
        <v>160</v>
      </c>
      <c r="K4537" s="1">
        <v>17.5</v>
      </c>
      <c r="L4537" s="1">
        <v>1.25</v>
      </c>
      <c r="M4537" s="15" t="s">
        <v>160</v>
      </c>
    </row>
    <row r="4538" spans="4:13" x14ac:dyDescent="0.2">
      <c r="D4538" s="59"/>
      <c r="E4538" s="5" t="s">
        <v>116</v>
      </c>
      <c r="F4538" s="51" t="str">
        <f t="shared" si="10"/>
        <v/>
      </c>
      <c r="G4538" s="4">
        <v>142</v>
      </c>
      <c r="H4538" s="10">
        <v>31.690140845070001</v>
      </c>
      <c r="I4538" s="1">
        <v>50.704225352112999</v>
      </c>
      <c r="J4538" s="2" t="s">
        <v>160</v>
      </c>
      <c r="K4538" s="1">
        <v>14.084507042254</v>
      </c>
      <c r="L4538" s="1">
        <v>3.5211267605629999</v>
      </c>
      <c r="M4538" s="15" t="s">
        <v>160</v>
      </c>
    </row>
    <row r="4539" spans="4:13" ht="26" x14ac:dyDescent="0.2">
      <c r="D4539" s="59"/>
      <c r="E4539" s="5" t="s">
        <v>117</v>
      </c>
      <c r="F4539" s="51" t="str">
        <f t="shared" si="10"/>
        <v/>
      </c>
      <c r="G4539" s="4">
        <v>195</v>
      </c>
      <c r="H4539" s="10">
        <v>33.846153846154003</v>
      </c>
      <c r="I4539" s="1">
        <v>48.717948717949</v>
      </c>
      <c r="J4539" s="2" t="s">
        <v>160</v>
      </c>
      <c r="K4539" s="1">
        <v>14.871794871795</v>
      </c>
      <c r="L4539" s="1">
        <v>2.564102564103</v>
      </c>
      <c r="M4539" s="15" t="s">
        <v>160</v>
      </c>
    </row>
    <row r="4540" spans="4:13" ht="26" x14ac:dyDescent="0.2">
      <c r="D4540" s="59"/>
      <c r="E4540" s="5" t="s">
        <v>118</v>
      </c>
      <c r="F4540" s="51" t="str">
        <f t="shared" si="10"/>
        <v/>
      </c>
      <c r="G4540" s="4">
        <v>210</v>
      </c>
      <c r="H4540" s="10">
        <v>35.238095238094999</v>
      </c>
      <c r="I4540" s="1">
        <v>46.666666666666998</v>
      </c>
      <c r="J4540" s="2" t="s">
        <v>160</v>
      </c>
      <c r="K4540" s="1">
        <v>15.238095238094999</v>
      </c>
      <c r="L4540" s="1">
        <v>2.8571428571430002</v>
      </c>
      <c r="M4540" s="15" t="s">
        <v>160</v>
      </c>
    </row>
    <row r="4541" spans="4:13" ht="26" x14ac:dyDescent="0.2">
      <c r="D4541" s="59"/>
      <c r="E4541" s="5" t="s">
        <v>119</v>
      </c>
      <c r="F4541" s="51" t="str">
        <f t="shared" si="10"/>
        <v/>
      </c>
      <c r="G4541" s="4">
        <v>126</v>
      </c>
      <c r="H4541" s="10">
        <v>40.476190476189998</v>
      </c>
      <c r="I4541" s="1">
        <v>40.476190476189998</v>
      </c>
      <c r="J4541" s="1">
        <v>0.793650793651</v>
      </c>
      <c r="K4541" s="1">
        <v>15.873015873016</v>
      </c>
      <c r="L4541" s="1">
        <v>2.3809523809519999</v>
      </c>
      <c r="M4541" s="15" t="s">
        <v>160</v>
      </c>
    </row>
    <row r="4542" spans="4:13" ht="26" x14ac:dyDescent="0.2">
      <c r="D4542" s="59"/>
      <c r="E4542" s="5" t="s">
        <v>120</v>
      </c>
      <c r="F4542" s="51" t="str">
        <f t="shared" si="10"/>
        <v/>
      </c>
      <c r="G4542" s="4">
        <v>62</v>
      </c>
      <c r="H4542" s="10">
        <v>27.419354838709999</v>
      </c>
      <c r="I4542" s="1">
        <v>48.387096774193999</v>
      </c>
      <c r="J4542" s="2" t="s">
        <v>160</v>
      </c>
      <c r="K4542" s="1">
        <v>22.580645161290001</v>
      </c>
      <c r="L4542" s="1">
        <v>1.6129032258060001</v>
      </c>
      <c r="M4542" s="15" t="s">
        <v>160</v>
      </c>
    </row>
    <row r="4543" spans="4:13" x14ac:dyDescent="0.2">
      <c r="D4543" s="59"/>
      <c r="E4543" s="5" t="s">
        <v>121</v>
      </c>
      <c r="F4543" s="51" t="str">
        <f t="shared" si="10"/>
        <v/>
      </c>
      <c r="G4543" s="4">
        <v>179</v>
      </c>
      <c r="H4543" s="10">
        <v>34.636871508379997</v>
      </c>
      <c r="I4543" s="1">
        <v>46.927374301675997</v>
      </c>
      <c r="J4543" s="2" t="s">
        <v>160</v>
      </c>
      <c r="K4543" s="1">
        <v>15.083798882682</v>
      </c>
      <c r="L4543" s="1">
        <v>3.3519553072630002</v>
      </c>
      <c r="M4543" s="15" t="s">
        <v>160</v>
      </c>
    </row>
    <row r="4544" spans="4:13" x14ac:dyDescent="0.2">
      <c r="D4544" s="59"/>
      <c r="E4544" s="5" t="s">
        <v>122</v>
      </c>
      <c r="F4544" s="51" t="str">
        <f t="shared" si="10"/>
        <v/>
      </c>
      <c r="G4544" s="4">
        <v>164</v>
      </c>
      <c r="H4544" s="10">
        <v>32.317073170732002</v>
      </c>
      <c r="I4544" s="1">
        <v>48.780487804878</v>
      </c>
      <c r="J4544" s="2" t="s">
        <v>160</v>
      </c>
      <c r="K4544" s="1">
        <v>17.073170731706998</v>
      </c>
      <c r="L4544" s="1">
        <v>1.829268292683</v>
      </c>
      <c r="M4544" s="15" t="s">
        <v>160</v>
      </c>
    </row>
    <row r="4545" spans="4:13" x14ac:dyDescent="0.2">
      <c r="D4545" s="59"/>
      <c r="E4545" s="5" t="s">
        <v>123</v>
      </c>
      <c r="F4545" s="51" t="str">
        <f t="shared" si="10"/>
        <v/>
      </c>
      <c r="G4545" s="4">
        <v>117</v>
      </c>
      <c r="H4545" s="10">
        <v>43.589743589744003</v>
      </c>
      <c r="I4545" s="1">
        <v>38.461538461537998</v>
      </c>
      <c r="J4545" s="2" t="s">
        <v>160</v>
      </c>
      <c r="K4545" s="1">
        <v>14.529914529915001</v>
      </c>
      <c r="L4545" s="1">
        <v>3.4188034188029999</v>
      </c>
      <c r="M4545" s="15" t="s">
        <v>160</v>
      </c>
    </row>
    <row r="4546" spans="4:13" x14ac:dyDescent="0.2">
      <c r="D4546" s="59"/>
      <c r="E4546" s="5" t="s">
        <v>124</v>
      </c>
      <c r="F4546" s="51" t="str">
        <f t="shared" si="10"/>
        <v/>
      </c>
      <c r="G4546" s="4">
        <v>209</v>
      </c>
      <c r="H4546" s="10">
        <v>37.799043062201001</v>
      </c>
      <c r="I4546" s="1">
        <v>44.497607655502001</v>
      </c>
      <c r="J4546" s="2" t="s">
        <v>160</v>
      </c>
      <c r="K4546" s="1">
        <v>15.311004784689001</v>
      </c>
      <c r="L4546" s="1">
        <v>2.3923444976080002</v>
      </c>
      <c r="M4546" s="15" t="s">
        <v>160</v>
      </c>
    </row>
    <row r="4547" spans="4:13" x14ac:dyDescent="0.2">
      <c r="D4547" s="59"/>
      <c r="E4547" s="5" t="s">
        <v>125</v>
      </c>
      <c r="F4547" s="51" t="str">
        <f t="shared" si="10"/>
        <v/>
      </c>
      <c r="G4547" s="4">
        <v>83</v>
      </c>
      <c r="H4547" s="10">
        <v>28.915662650601998</v>
      </c>
      <c r="I4547" s="1">
        <v>50.602409638554001</v>
      </c>
      <c r="J4547" s="2" t="s">
        <v>160</v>
      </c>
      <c r="K4547" s="1">
        <v>16.867469879518001</v>
      </c>
      <c r="L4547" s="1">
        <v>3.6144578313250002</v>
      </c>
      <c r="M4547" s="15" t="s">
        <v>160</v>
      </c>
    </row>
    <row r="4548" spans="4:13" x14ac:dyDescent="0.2">
      <c r="D4548" s="59"/>
      <c r="E4548" s="5" t="s">
        <v>126</v>
      </c>
      <c r="F4548" s="51" t="str">
        <f t="shared" si="10"/>
        <v/>
      </c>
      <c r="G4548" s="4">
        <v>92</v>
      </c>
      <c r="H4548" s="10">
        <v>34.782608695652002</v>
      </c>
      <c r="I4548" s="1">
        <v>44.565217391304003</v>
      </c>
      <c r="J4548" s="2" t="s">
        <v>160</v>
      </c>
      <c r="K4548" s="1">
        <v>18.478260869564998</v>
      </c>
      <c r="L4548" s="1">
        <v>2.1739130434780001</v>
      </c>
      <c r="M4548" s="15" t="s">
        <v>160</v>
      </c>
    </row>
    <row r="4549" spans="4:13" ht="26" x14ac:dyDescent="0.2">
      <c r="D4549" s="59"/>
      <c r="E4549" s="5" t="s">
        <v>127</v>
      </c>
      <c r="F4549" s="51" t="str">
        <f t="shared" si="10"/>
        <v/>
      </c>
      <c r="G4549" s="4">
        <v>73</v>
      </c>
      <c r="H4549" s="10">
        <v>47.945205479452</v>
      </c>
      <c r="I4549" s="1">
        <v>30.136986301370001</v>
      </c>
      <c r="J4549" s="2" t="s">
        <v>160</v>
      </c>
      <c r="K4549" s="1">
        <v>20.547945205478999</v>
      </c>
      <c r="L4549" s="1">
        <v>1.369863013699</v>
      </c>
      <c r="M4549" s="15" t="s">
        <v>160</v>
      </c>
    </row>
    <row r="4550" spans="4:13" x14ac:dyDescent="0.2">
      <c r="D4550" s="59"/>
      <c r="E4550" s="5" t="s">
        <v>36</v>
      </c>
      <c r="F4550" s="51" t="str">
        <f t="shared" si="10"/>
        <v>*</v>
      </c>
      <c r="G4550" s="4">
        <v>7</v>
      </c>
      <c r="H4550" s="10">
        <v>28.571428571428999</v>
      </c>
      <c r="I4550" s="1">
        <v>14.285714285714</v>
      </c>
      <c r="J4550" s="2" t="s">
        <v>160</v>
      </c>
      <c r="K4550" s="1">
        <v>57.142857142856997</v>
      </c>
      <c r="L4550" s="2" t="s">
        <v>160</v>
      </c>
      <c r="M4550" s="15" t="s">
        <v>160</v>
      </c>
    </row>
    <row r="4551" spans="4:13" x14ac:dyDescent="0.2">
      <c r="D4551" s="59"/>
      <c r="E4551" s="5" t="s">
        <v>128</v>
      </c>
      <c r="F4551" s="51" t="str">
        <f t="shared" si="10"/>
        <v>*</v>
      </c>
      <c r="G4551" s="4">
        <v>3</v>
      </c>
      <c r="H4551" s="10">
        <v>33.333333333333002</v>
      </c>
      <c r="I4551" s="1">
        <v>33.333333333333002</v>
      </c>
      <c r="J4551" s="2" t="s">
        <v>160</v>
      </c>
      <c r="K4551" s="1">
        <v>33.333333333333002</v>
      </c>
      <c r="L4551" s="2" t="s">
        <v>160</v>
      </c>
      <c r="M4551" s="15" t="s">
        <v>160</v>
      </c>
    </row>
    <row r="4552" spans="4:13" x14ac:dyDescent="0.2">
      <c r="D4552" s="59"/>
      <c r="E4552" s="5" t="s">
        <v>23</v>
      </c>
      <c r="F4552" s="51" t="str">
        <f t="shared" si="10"/>
        <v/>
      </c>
      <c r="G4552" s="4">
        <v>0</v>
      </c>
      <c r="H4552" s="17" t="s">
        <v>160</v>
      </c>
      <c r="I4552" s="2" t="s">
        <v>160</v>
      </c>
      <c r="J4552" s="2" t="s">
        <v>160</v>
      </c>
      <c r="K4552" s="2" t="s">
        <v>160</v>
      </c>
      <c r="L4552" s="2" t="s">
        <v>160</v>
      </c>
      <c r="M4552" s="15" t="s">
        <v>160</v>
      </c>
    </row>
    <row r="4553" spans="4:13" x14ac:dyDescent="0.2">
      <c r="D4553" s="58" t="s">
        <v>129</v>
      </c>
      <c r="E4553" s="7" t="s">
        <v>130</v>
      </c>
      <c r="F4553" s="50" t="str">
        <f t="shared" si="10"/>
        <v/>
      </c>
      <c r="G4553" s="6">
        <v>154</v>
      </c>
      <c r="H4553" s="14">
        <v>27.272727272727</v>
      </c>
      <c r="I4553" s="3">
        <v>51.948051948051997</v>
      </c>
      <c r="J4553" s="9" t="s">
        <v>160</v>
      </c>
      <c r="K4553" s="3">
        <v>18.831168831168998</v>
      </c>
      <c r="L4553" s="3">
        <v>1.948051948052</v>
      </c>
      <c r="M4553" s="19" t="s">
        <v>160</v>
      </c>
    </row>
    <row r="4554" spans="4:13" x14ac:dyDescent="0.2">
      <c r="D4554" s="59"/>
      <c r="E4554" s="5" t="s">
        <v>131</v>
      </c>
      <c r="F4554" s="51" t="str">
        <f t="shared" si="10"/>
        <v/>
      </c>
      <c r="G4554" s="4">
        <v>109</v>
      </c>
      <c r="H4554" s="10">
        <v>43.119266055045998</v>
      </c>
      <c r="I4554" s="1">
        <v>34.862385321101002</v>
      </c>
      <c r="J4554" s="2" t="s">
        <v>160</v>
      </c>
      <c r="K4554" s="1">
        <v>19.266055045872001</v>
      </c>
      <c r="L4554" s="1">
        <v>2.7522935779819999</v>
      </c>
      <c r="M4554" s="15" t="s">
        <v>160</v>
      </c>
    </row>
    <row r="4555" spans="4:13" x14ac:dyDescent="0.2">
      <c r="D4555" s="59"/>
      <c r="E4555" s="5" t="s">
        <v>132</v>
      </c>
      <c r="F4555" s="51" t="str">
        <f t="shared" si="10"/>
        <v>*</v>
      </c>
      <c r="G4555" s="4">
        <v>21</v>
      </c>
      <c r="H4555" s="10">
        <v>57.142857142856997</v>
      </c>
      <c r="I4555" s="1">
        <v>23.809523809523998</v>
      </c>
      <c r="J4555" s="2" t="s">
        <v>160</v>
      </c>
      <c r="K4555" s="1">
        <v>14.285714285714</v>
      </c>
      <c r="L4555" s="1">
        <v>4.7619047619049999</v>
      </c>
      <c r="M4555" s="15" t="s">
        <v>160</v>
      </c>
    </row>
    <row r="4556" spans="4:13" x14ac:dyDescent="0.2">
      <c r="D4556" s="59"/>
      <c r="E4556" s="5" t="s">
        <v>133</v>
      </c>
      <c r="F4556" s="51" t="str">
        <f t="shared" si="10"/>
        <v>*</v>
      </c>
      <c r="G4556" s="4">
        <v>8</v>
      </c>
      <c r="H4556" s="10">
        <v>37.5</v>
      </c>
      <c r="I4556" s="1">
        <v>50</v>
      </c>
      <c r="J4556" s="1">
        <v>12.5</v>
      </c>
      <c r="K4556" s="2" t="s">
        <v>160</v>
      </c>
      <c r="L4556" s="2" t="s">
        <v>160</v>
      </c>
      <c r="M4556" s="15" t="s">
        <v>160</v>
      </c>
    </row>
    <row r="4557" spans="4:13" x14ac:dyDescent="0.2">
      <c r="D4557" s="59"/>
      <c r="E4557" s="5" t="s">
        <v>23</v>
      </c>
      <c r="F4557" s="51" t="str">
        <f t="shared" si="10"/>
        <v>*</v>
      </c>
      <c r="G4557" s="4">
        <v>1</v>
      </c>
      <c r="H4557" s="17" t="s">
        <v>160</v>
      </c>
      <c r="I4557" s="2" t="s">
        <v>160</v>
      </c>
      <c r="J4557" s="2" t="s">
        <v>160</v>
      </c>
      <c r="K4557" s="2" t="s">
        <v>160</v>
      </c>
      <c r="L4557" s="1">
        <v>100</v>
      </c>
      <c r="M4557" s="15" t="s">
        <v>160</v>
      </c>
    </row>
    <row r="4558" spans="4:13" x14ac:dyDescent="0.2">
      <c r="D4558" s="59"/>
      <c r="E4558" s="5" t="s">
        <v>134</v>
      </c>
      <c r="F4558" s="51" t="str">
        <f t="shared" si="10"/>
        <v/>
      </c>
      <c r="G4558" s="4">
        <v>263</v>
      </c>
      <c r="H4558" s="10">
        <v>33.840304182510003</v>
      </c>
      <c r="I4558" s="1">
        <v>44.866920152090998</v>
      </c>
      <c r="J4558" s="2" t="s">
        <v>160</v>
      </c>
      <c r="K4558" s="1">
        <v>19.011406844105998</v>
      </c>
      <c r="L4558" s="1">
        <v>2.2813688212929999</v>
      </c>
      <c r="M4558" s="15" t="s">
        <v>160</v>
      </c>
    </row>
    <row r="4559" spans="4:13" x14ac:dyDescent="0.2">
      <c r="D4559" s="59"/>
      <c r="E4559" s="5" t="s">
        <v>135</v>
      </c>
      <c r="F4559" s="51" t="str">
        <f t="shared" si="10"/>
        <v>*</v>
      </c>
      <c r="G4559" s="4">
        <v>29</v>
      </c>
      <c r="H4559" s="10">
        <v>51.724137931034001</v>
      </c>
      <c r="I4559" s="1">
        <v>31.034482758620999</v>
      </c>
      <c r="J4559" s="1">
        <v>3.4482758620689999</v>
      </c>
      <c r="K4559" s="1">
        <v>10.344827586207</v>
      </c>
      <c r="L4559" s="1">
        <v>3.4482758620689999</v>
      </c>
      <c r="M4559" s="15" t="s">
        <v>160</v>
      </c>
    </row>
    <row r="4560" spans="4:13" x14ac:dyDescent="0.2">
      <c r="D4560" s="58" t="s">
        <v>136</v>
      </c>
      <c r="E4560" s="7" t="s">
        <v>137</v>
      </c>
      <c r="F4560" s="50" t="str">
        <f t="shared" si="10"/>
        <v/>
      </c>
      <c r="G4560" s="6">
        <v>105</v>
      </c>
      <c r="H4560" s="14">
        <v>39.047619047619001</v>
      </c>
      <c r="I4560" s="3">
        <v>39.047619047619001</v>
      </c>
      <c r="J4560" s="3">
        <v>0.95238095238099996</v>
      </c>
      <c r="K4560" s="3">
        <v>18.095238095237999</v>
      </c>
      <c r="L4560" s="3">
        <v>2.8571428571430002</v>
      </c>
      <c r="M4560" s="19" t="s">
        <v>160</v>
      </c>
    </row>
    <row r="4561" spans="4:13" x14ac:dyDescent="0.2">
      <c r="D4561" s="59"/>
      <c r="E4561" s="5" t="s">
        <v>138</v>
      </c>
      <c r="F4561" s="51" t="str">
        <f t="shared" si="10"/>
        <v/>
      </c>
      <c r="G4561" s="4">
        <v>100</v>
      </c>
      <c r="H4561" s="10">
        <v>33</v>
      </c>
      <c r="I4561" s="1">
        <v>46</v>
      </c>
      <c r="J4561" s="2" t="s">
        <v>160</v>
      </c>
      <c r="K4561" s="1">
        <v>17</v>
      </c>
      <c r="L4561" s="1">
        <v>4</v>
      </c>
      <c r="M4561" s="15" t="s">
        <v>160</v>
      </c>
    </row>
    <row r="4562" spans="4:13" x14ac:dyDescent="0.2">
      <c r="D4562" s="59"/>
      <c r="E4562" s="5" t="s">
        <v>139</v>
      </c>
      <c r="F4562" s="51" t="str">
        <f t="shared" si="10"/>
        <v/>
      </c>
      <c r="G4562" s="4">
        <v>59</v>
      </c>
      <c r="H4562" s="10">
        <v>28.813559322033999</v>
      </c>
      <c r="I4562" s="1">
        <v>52.542372881356002</v>
      </c>
      <c r="J4562" s="2" t="s">
        <v>160</v>
      </c>
      <c r="K4562" s="1">
        <v>18.644067796609999</v>
      </c>
      <c r="L4562" s="2" t="s">
        <v>160</v>
      </c>
      <c r="M4562" s="15" t="s">
        <v>160</v>
      </c>
    </row>
    <row r="4563" spans="4:13" x14ac:dyDescent="0.2">
      <c r="D4563" s="59"/>
      <c r="E4563" s="5" t="s">
        <v>128</v>
      </c>
      <c r="F4563" s="51" t="str">
        <f t="shared" ref="F4563:F4584" si="11">IF(G4563=0,"",IF(G4563&lt;=49,"*",""))</f>
        <v>*</v>
      </c>
      <c r="G4563" s="4">
        <v>16</v>
      </c>
      <c r="H4563" s="10">
        <v>50</v>
      </c>
      <c r="I4563" s="1">
        <v>18.75</v>
      </c>
      <c r="J4563" s="2" t="s">
        <v>160</v>
      </c>
      <c r="K4563" s="1">
        <v>31.25</v>
      </c>
      <c r="L4563" s="2" t="s">
        <v>160</v>
      </c>
      <c r="M4563" s="15" t="s">
        <v>160</v>
      </c>
    </row>
    <row r="4564" spans="4:13" x14ac:dyDescent="0.2">
      <c r="D4564" s="59"/>
      <c r="E4564" s="5" t="s">
        <v>23</v>
      </c>
      <c r="F4564" s="51" t="str">
        <f t="shared" si="11"/>
        <v>*</v>
      </c>
      <c r="G4564" s="4">
        <v>13</v>
      </c>
      <c r="H4564" s="10">
        <v>38.461538461537998</v>
      </c>
      <c r="I4564" s="1">
        <v>46.153846153845997</v>
      </c>
      <c r="J4564" s="2" t="s">
        <v>160</v>
      </c>
      <c r="K4564" s="1">
        <v>7.6923076923079998</v>
      </c>
      <c r="L4564" s="1">
        <v>7.6923076923079998</v>
      </c>
      <c r="M4564" s="15" t="s">
        <v>160</v>
      </c>
    </row>
    <row r="4565" spans="4:13" ht="26" x14ac:dyDescent="0.2">
      <c r="D4565" s="58" t="s">
        <v>140</v>
      </c>
      <c r="E4565" s="7" t="s">
        <v>141</v>
      </c>
      <c r="F4565" s="50" t="str">
        <f t="shared" si="11"/>
        <v>*</v>
      </c>
      <c r="G4565" s="6">
        <v>11</v>
      </c>
      <c r="H4565" s="14">
        <v>45.454545454544999</v>
      </c>
      <c r="I4565" s="3">
        <v>36.363636363635997</v>
      </c>
      <c r="J4565" s="9" t="s">
        <v>160</v>
      </c>
      <c r="K4565" s="3">
        <v>18.181818181817999</v>
      </c>
      <c r="L4565" s="9" t="s">
        <v>160</v>
      </c>
      <c r="M4565" s="19" t="s">
        <v>160</v>
      </c>
    </row>
    <row r="4566" spans="4:13" ht="26" x14ac:dyDescent="0.2">
      <c r="D4566" s="59"/>
      <c r="E4566" s="5" t="s">
        <v>142</v>
      </c>
      <c r="F4566" s="51" t="str">
        <f t="shared" si="11"/>
        <v/>
      </c>
      <c r="G4566" s="4">
        <v>73</v>
      </c>
      <c r="H4566" s="10">
        <v>43.835616438355999</v>
      </c>
      <c r="I4566" s="1">
        <v>46.575342465753003</v>
      </c>
      <c r="J4566" s="2" t="s">
        <v>160</v>
      </c>
      <c r="K4566" s="1">
        <v>8.2191780821920002</v>
      </c>
      <c r="L4566" s="1">
        <v>1.369863013699</v>
      </c>
      <c r="M4566" s="15" t="s">
        <v>160</v>
      </c>
    </row>
    <row r="4567" spans="4:13" ht="26" x14ac:dyDescent="0.2">
      <c r="D4567" s="59"/>
      <c r="E4567" s="5" t="s">
        <v>143</v>
      </c>
      <c r="F4567" s="51" t="str">
        <f t="shared" si="11"/>
        <v>*</v>
      </c>
      <c r="G4567" s="4">
        <v>23</v>
      </c>
      <c r="H4567" s="10">
        <v>26.086956521739001</v>
      </c>
      <c r="I4567" s="1">
        <v>43.478260869564998</v>
      </c>
      <c r="J4567" s="2" t="s">
        <v>160</v>
      </c>
      <c r="K4567" s="1">
        <v>30.434782608696</v>
      </c>
      <c r="L4567" s="2" t="s">
        <v>160</v>
      </c>
      <c r="M4567" s="15" t="s">
        <v>160</v>
      </c>
    </row>
    <row r="4568" spans="4:13" ht="26" x14ac:dyDescent="0.2">
      <c r="D4568" s="59"/>
      <c r="E4568" s="5" t="s">
        <v>144</v>
      </c>
      <c r="F4568" s="51" t="str">
        <f t="shared" si="11"/>
        <v>*</v>
      </c>
      <c r="G4568" s="4">
        <v>28</v>
      </c>
      <c r="H4568" s="10">
        <v>35.714285714286</v>
      </c>
      <c r="I4568" s="1">
        <v>50</v>
      </c>
      <c r="J4568" s="2" t="s">
        <v>160</v>
      </c>
      <c r="K4568" s="1">
        <v>10.714285714286</v>
      </c>
      <c r="L4568" s="1">
        <v>3.5714285714290002</v>
      </c>
      <c r="M4568" s="15" t="s">
        <v>160</v>
      </c>
    </row>
    <row r="4569" spans="4:13" ht="26" x14ac:dyDescent="0.2">
      <c r="D4569" s="59"/>
      <c r="E4569" s="5" t="s">
        <v>145</v>
      </c>
      <c r="F4569" s="51" t="str">
        <f t="shared" si="11"/>
        <v/>
      </c>
      <c r="G4569" s="4">
        <v>199</v>
      </c>
      <c r="H4569" s="10">
        <v>33.668341708542997</v>
      </c>
      <c r="I4569" s="1">
        <v>45.226130653265997</v>
      </c>
      <c r="J4569" s="2" t="s">
        <v>160</v>
      </c>
      <c r="K4569" s="1">
        <v>18.090452261307</v>
      </c>
      <c r="L4569" s="1">
        <v>3.015075376884</v>
      </c>
      <c r="M4569" s="15" t="s">
        <v>160</v>
      </c>
    </row>
    <row r="4570" spans="4:13" ht="26" x14ac:dyDescent="0.2">
      <c r="D4570" s="59"/>
      <c r="E4570" s="5" t="s">
        <v>146</v>
      </c>
      <c r="F4570" s="51" t="str">
        <f t="shared" si="11"/>
        <v/>
      </c>
      <c r="G4570" s="4">
        <v>203</v>
      </c>
      <c r="H4570" s="10">
        <v>36.945812807882</v>
      </c>
      <c r="I4570" s="1">
        <v>41.871921182266</v>
      </c>
      <c r="J4570" s="2" t="s">
        <v>160</v>
      </c>
      <c r="K4570" s="1">
        <v>17.733990147783</v>
      </c>
      <c r="L4570" s="1">
        <v>3.4482758620689999</v>
      </c>
      <c r="M4570" s="15" t="s">
        <v>160</v>
      </c>
    </row>
    <row r="4571" spans="4:13" ht="26" x14ac:dyDescent="0.2">
      <c r="D4571" s="59"/>
      <c r="E4571" s="5" t="s">
        <v>147</v>
      </c>
      <c r="F4571" s="51" t="str">
        <f t="shared" si="11"/>
        <v/>
      </c>
      <c r="G4571" s="4">
        <v>149</v>
      </c>
      <c r="H4571" s="10">
        <v>40.268456375839001</v>
      </c>
      <c r="I4571" s="1">
        <v>40.268456375839001</v>
      </c>
      <c r="J4571" s="2" t="s">
        <v>160</v>
      </c>
      <c r="K4571" s="1">
        <v>16.778523489933001</v>
      </c>
      <c r="L4571" s="1">
        <v>2.6845637583889999</v>
      </c>
      <c r="M4571" s="15" t="s">
        <v>160</v>
      </c>
    </row>
    <row r="4572" spans="4:13" x14ac:dyDescent="0.2">
      <c r="D4572" s="59"/>
      <c r="E4572" s="5" t="s">
        <v>148</v>
      </c>
      <c r="F4572" s="51" t="str">
        <f t="shared" si="11"/>
        <v/>
      </c>
      <c r="G4572" s="4">
        <v>50</v>
      </c>
      <c r="H4572" s="10">
        <v>36</v>
      </c>
      <c r="I4572" s="1">
        <v>48</v>
      </c>
      <c r="J4572" s="2" t="s">
        <v>160</v>
      </c>
      <c r="K4572" s="1">
        <v>16</v>
      </c>
      <c r="L4572" s="2" t="s">
        <v>160</v>
      </c>
      <c r="M4572" s="15" t="s">
        <v>160</v>
      </c>
    </row>
    <row r="4573" spans="4:13" ht="26" x14ac:dyDescent="0.2">
      <c r="D4573" s="59"/>
      <c r="E4573" s="5" t="s">
        <v>149</v>
      </c>
      <c r="F4573" s="51" t="str">
        <f t="shared" si="11"/>
        <v>*</v>
      </c>
      <c r="G4573" s="4">
        <v>21</v>
      </c>
      <c r="H4573" s="10">
        <v>38.095238095238003</v>
      </c>
      <c r="I4573" s="1">
        <v>38.095238095238003</v>
      </c>
      <c r="J4573" s="2" t="s">
        <v>160</v>
      </c>
      <c r="K4573" s="1">
        <v>23.809523809523998</v>
      </c>
      <c r="L4573" s="2" t="s">
        <v>160</v>
      </c>
      <c r="M4573" s="15" t="s">
        <v>160</v>
      </c>
    </row>
    <row r="4574" spans="4:13" ht="26" x14ac:dyDescent="0.2">
      <c r="D4574" s="59"/>
      <c r="E4574" s="5" t="s">
        <v>150</v>
      </c>
      <c r="F4574" s="51" t="str">
        <f t="shared" si="11"/>
        <v>*</v>
      </c>
      <c r="G4574" s="4">
        <v>12</v>
      </c>
      <c r="H4574" s="10">
        <v>50</v>
      </c>
      <c r="I4574" s="1">
        <v>33.333333333333002</v>
      </c>
      <c r="J4574" s="2" t="s">
        <v>160</v>
      </c>
      <c r="K4574" s="1">
        <v>8.333333333333</v>
      </c>
      <c r="L4574" s="1">
        <v>8.333333333333</v>
      </c>
      <c r="M4574" s="15" t="s">
        <v>160</v>
      </c>
    </row>
    <row r="4575" spans="4:13" ht="26" x14ac:dyDescent="0.2">
      <c r="D4575" s="59"/>
      <c r="E4575" s="5" t="s">
        <v>151</v>
      </c>
      <c r="F4575" s="51" t="str">
        <f t="shared" si="11"/>
        <v>*</v>
      </c>
      <c r="G4575" s="4">
        <v>3</v>
      </c>
      <c r="H4575" s="10">
        <v>66.666666666666998</v>
      </c>
      <c r="I4575" s="2" t="s">
        <v>160</v>
      </c>
      <c r="J4575" s="2" t="s">
        <v>160</v>
      </c>
      <c r="K4575" s="1">
        <v>33.333333333333002</v>
      </c>
      <c r="L4575" s="2" t="s">
        <v>160</v>
      </c>
      <c r="M4575" s="15" t="s">
        <v>160</v>
      </c>
    </row>
    <row r="4576" spans="4:13" ht="26" x14ac:dyDescent="0.2">
      <c r="D4576" s="59"/>
      <c r="E4576" s="5" t="s">
        <v>152</v>
      </c>
      <c r="F4576" s="51" t="str">
        <f t="shared" si="11"/>
        <v/>
      </c>
      <c r="G4576" s="4">
        <v>143</v>
      </c>
      <c r="H4576" s="10">
        <v>34.265734265733997</v>
      </c>
      <c r="I4576" s="1">
        <v>45.454545454544999</v>
      </c>
      <c r="J4576" s="2" t="s">
        <v>160</v>
      </c>
      <c r="K4576" s="1">
        <v>18.181818181817999</v>
      </c>
      <c r="L4576" s="1">
        <v>2.0979020979020002</v>
      </c>
      <c r="M4576" s="15" t="s">
        <v>160</v>
      </c>
    </row>
    <row r="4577" spans="2:22" x14ac:dyDescent="0.2">
      <c r="D4577" s="59"/>
      <c r="E4577" s="5" t="s">
        <v>153</v>
      </c>
      <c r="F4577" s="51" t="str">
        <f t="shared" si="11"/>
        <v>*</v>
      </c>
      <c r="G4577" s="4">
        <v>29</v>
      </c>
      <c r="H4577" s="10">
        <v>31.034482758620999</v>
      </c>
      <c r="I4577" s="1">
        <v>48.275862068965999</v>
      </c>
      <c r="J4577" s="2" t="s">
        <v>160</v>
      </c>
      <c r="K4577" s="1">
        <v>17.241379310345</v>
      </c>
      <c r="L4577" s="1">
        <v>3.4482758620689999</v>
      </c>
      <c r="M4577" s="15" t="s">
        <v>160</v>
      </c>
    </row>
    <row r="4578" spans="2:22" ht="26" x14ac:dyDescent="0.2">
      <c r="D4578" s="59"/>
      <c r="E4578" s="5" t="s">
        <v>154</v>
      </c>
      <c r="F4578" s="51" t="str">
        <f t="shared" si="11"/>
        <v>*</v>
      </c>
      <c r="G4578" s="4">
        <v>38</v>
      </c>
      <c r="H4578" s="10">
        <v>21.052631578947</v>
      </c>
      <c r="I4578" s="1">
        <v>44.736842105263001</v>
      </c>
      <c r="J4578" s="2" t="s">
        <v>160</v>
      </c>
      <c r="K4578" s="1">
        <v>34.210526315788996</v>
      </c>
      <c r="L4578" s="2" t="s">
        <v>160</v>
      </c>
      <c r="M4578" s="15" t="s">
        <v>160</v>
      </c>
    </row>
    <row r="4579" spans="2:22" x14ac:dyDescent="0.2">
      <c r="D4579" s="59"/>
      <c r="E4579" s="5" t="s">
        <v>23</v>
      </c>
      <c r="F4579" s="51" t="str">
        <f t="shared" si="11"/>
        <v>*</v>
      </c>
      <c r="G4579" s="4">
        <v>4</v>
      </c>
      <c r="H4579" s="10">
        <v>50</v>
      </c>
      <c r="I4579" s="1">
        <v>25</v>
      </c>
      <c r="J4579" s="1">
        <v>25</v>
      </c>
      <c r="K4579" s="2" t="s">
        <v>160</v>
      </c>
      <c r="L4579" s="2" t="s">
        <v>160</v>
      </c>
      <c r="M4579" s="15" t="s">
        <v>160</v>
      </c>
    </row>
    <row r="4580" spans="2:22" ht="26" x14ac:dyDescent="0.2">
      <c r="D4580" s="59"/>
      <c r="E4580" s="5" t="s">
        <v>155</v>
      </c>
      <c r="F4580" s="51" t="str">
        <f t="shared" si="11"/>
        <v/>
      </c>
      <c r="G4580" s="4">
        <v>251</v>
      </c>
      <c r="H4580" s="10">
        <v>37.450199203186997</v>
      </c>
      <c r="I4580" s="1">
        <v>43.426294820716997</v>
      </c>
      <c r="J4580" s="2" t="s">
        <v>160</v>
      </c>
      <c r="K4580" s="1">
        <v>15.936254980079999</v>
      </c>
      <c r="L4580" s="1">
        <v>3.187250996016</v>
      </c>
      <c r="M4580" s="15" t="s">
        <v>160</v>
      </c>
    </row>
    <row r="4581" spans="2:22" ht="26" x14ac:dyDescent="0.2">
      <c r="D4581" s="59"/>
      <c r="E4581" s="5" t="s">
        <v>156</v>
      </c>
      <c r="F4581" s="51" t="str">
        <f t="shared" si="11"/>
        <v/>
      </c>
      <c r="G4581" s="4">
        <v>83</v>
      </c>
      <c r="H4581" s="10">
        <v>43.373493975903997</v>
      </c>
      <c r="I4581" s="1">
        <v>45.78313253012</v>
      </c>
      <c r="J4581" s="2" t="s">
        <v>160</v>
      </c>
      <c r="K4581" s="1">
        <v>9.638554216867</v>
      </c>
      <c r="L4581" s="1">
        <v>1.204819277108</v>
      </c>
      <c r="M4581" s="15" t="s">
        <v>160</v>
      </c>
    </row>
    <row r="4582" spans="2:22" ht="26" x14ac:dyDescent="0.2">
      <c r="D4582" s="59"/>
      <c r="E4582" s="5" t="s">
        <v>157</v>
      </c>
      <c r="F4582" s="51" t="str">
        <f t="shared" si="11"/>
        <v>*</v>
      </c>
      <c r="G4582" s="4">
        <v>45</v>
      </c>
      <c r="H4582" s="10">
        <v>31.111111111111001</v>
      </c>
      <c r="I4582" s="1">
        <v>46.666666666666998</v>
      </c>
      <c r="J4582" s="2" t="s">
        <v>160</v>
      </c>
      <c r="K4582" s="1">
        <v>20</v>
      </c>
      <c r="L4582" s="1">
        <v>2.2222222222219998</v>
      </c>
      <c r="M4582" s="15" t="s">
        <v>160</v>
      </c>
    </row>
    <row r="4583" spans="2:22" ht="26" x14ac:dyDescent="0.2">
      <c r="D4583" s="59"/>
      <c r="E4583" s="5" t="s">
        <v>158</v>
      </c>
      <c r="F4583" s="51" t="str">
        <f t="shared" si="11"/>
        <v/>
      </c>
      <c r="G4583" s="4">
        <v>215</v>
      </c>
      <c r="H4583" s="10">
        <v>37.209302325581</v>
      </c>
      <c r="I4583" s="1">
        <v>41.860465116279002</v>
      </c>
      <c r="J4583" s="2" t="s">
        <v>160</v>
      </c>
      <c r="K4583" s="1">
        <v>17.674418604650999</v>
      </c>
      <c r="L4583" s="1">
        <v>3.255813953488</v>
      </c>
      <c r="M4583" s="15" t="s">
        <v>160</v>
      </c>
    </row>
    <row r="4584" spans="2:22" ht="26" x14ac:dyDescent="0.2">
      <c r="D4584" s="60"/>
      <c r="E4584" s="30" t="s">
        <v>159</v>
      </c>
      <c r="F4584" s="52" t="str">
        <f t="shared" si="11"/>
        <v>*</v>
      </c>
      <c r="G4584" s="21">
        <v>31</v>
      </c>
      <c r="H4584" s="36">
        <v>45.161290322581003</v>
      </c>
      <c r="I4584" s="18">
        <v>32.258064516128997</v>
      </c>
      <c r="J4584" s="37" t="s">
        <v>160</v>
      </c>
      <c r="K4584" s="18">
        <v>19.354838709677001</v>
      </c>
      <c r="L4584" s="18">
        <v>3.2258064516129998</v>
      </c>
      <c r="M4584" s="42" t="s">
        <v>160</v>
      </c>
    </row>
    <row r="4585" spans="2:22" x14ac:dyDescent="0.2">
      <c r="D4585" s="45" t="s">
        <v>625</v>
      </c>
    </row>
    <row r="4586" spans="2:22" x14ac:dyDescent="0.2">
      <c r="B4586" s="24" t="str">
        <f xml:space="preserve"> HYPERLINK("#'目次'!B36", "[30]")</f>
        <v>[30]</v>
      </c>
      <c r="C4586" s="61" t="s">
        <v>406</v>
      </c>
      <c r="D4586" s="62"/>
      <c r="E4586" s="62"/>
      <c r="F4586" s="62"/>
      <c r="G4586" s="62"/>
      <c r="H4586" s="62"/>
      <c r="I4586" s="62"/>
      <c r="J4586" s="62"/>
      <c r="K4586" s="62"/>
      <c r="L4586" s="62"/>
      <c r="M4586" s="62"/>
      <c r="N4586" s="62"/>
      <c r="O4586" s="62"/>
      <c r="P4586" s="62"/>
      <c r="Q4586" s="62"/>
      <c r="R4586" s="62"/>
      <c r="S4586" s="62"/>
      <c r="T4586" s="62"/>
      <c r="U4586" s="62"/>
      <c r="V4586" s="62"/>
    </row>
    <row r="4587" spans="2:22" x14ac:dyDescent="0.2">
      <c r="C4587" s="45" t="s">
        <v>407</v>
      </c>
    </row>
    <row r="4589" spans="2:22" x14ac:dyDescent="0.2">
      <c r="C4589" s="61" t="s">
        <v>13</v>
      </c>
      <c r="D4589" s="62"/>
      <c r="E4589" s="62"/>
      <c r="F4589" s="62"/>
      <c r="G4589" s="62"/>
      <c r="H4589" s="62"/>
      <c r="I4589" s="62"/>
      <c r="J4589" s="62"/>
      <c r="K4589" s="62"/>
      <c r="L4589" s="62"/>
      <c r="M4589" s="62"/>
      <c r="N4589" s="62"/>
      <c r="O4589" s="62"/>
      <c r="P4589" s="62"/>
      <c r="Q4589" s="62"/>
      <c r="R4589" s="62"/>
      <c r="S4589" s="62"/>
      <c r="T4589" s="62"/>
      <c r="U4589" s="62"/>
      <c r="V4589" s="62"/>
    </row>
    <row r="4590" spans="2:22" ht="52" x14ac:dyDescent="0.2">
      <c r="D4590" s="63"/>
      <c r="E4590" s="64"/>
      <c r="F4590" s="64"/>
      <c r="G4590" s="27" t="s">
        <v>14</v>
      </c>
      <c r="H4590" s="26" t="s">
        <v>408</v>
      </c>
      <c r="I4590" s="11" t="s">
        <v>409</v>
      </c>
      <c r="J4590" s="11" t="s">
        <v>410</v>
      </c>
      <c r="K4590" s="11" t="s">
        <v>411</v>
      </c>
      <c r="L4590" s="11" t="s">
        <v>412</v>
      </c>
      <c r="M4590" s="11" t="s">
        <v>36</v>
      </c>
      <c r="N4590" s="20" t="s">
        <v>23</v>
      </c>
    </row>
    <row r="4591" spans="2:22" x14ac:dyDescent="0.2">
      <c r="D4591" s="65"/>
      <c r="E4591" s="66"/>
      <c r="F4591" s="66"/>
      <c r="G4591" s="22"/>
      <c r="H4591" s="31"/>
      <c r="I4591" s="12"/>
      <c r="J4591" s="12"/>
      <c r="K4591" s="12"/>
      <c r="L4591" s="12"/>
      <c r="M4591" s="12"/>
      <c r="N4591" s="29"/>
    </row>
    <row r="4592" spans="2:22" x14ac:dyDescent="0.2">
      <c r="D4592" s="23"/>
      <c r="E4592" s="28" t="s">
        <v>14</v>
      </c>
      <c r="F4592" s="49" t="str">
        <f>IF(G4592=0,"",IF(G4592&lt;=49,"*",""))</f>
        <v/>
      </c>
      <c r="G4592" s="25">
        <v>737</v>
      </c>
      <c r="H4592" s="16">
        <v>20.895522388060002</v>
      </c>
      <c r="I4592" s="16">
        <v>20.624151967435999</v>
      </c>
      <c r="J4592" s="16">
        <v>2.0352781546809999</v>
      </c>
      <c r="K4592" s="16">
        <v>39.077340569877997</v>
      </c>
      <c r="L4592" s="16">
        <v>3.6635006784259998</v>
      </c>
      <c r="M4592" s="16">
        <v>10.990502035278</v>
      </c>
      <c r="N4592" s="34">
        <v>2.7137042062419998</v>
      </c>
    </row>
    <row r="4593" spans="4:14" x14ac:dyDescent="0.2">
      <c r="D4593" s="58" t="s">
        <v>18</v>
      </c>
      <c r="E4593" s="7" t="s">
        <v>19</v>
      </c>
      <c r="F4593" s="50" t="str">
        <f t="shared" ref="F4593:F4656" si="12">IF(G4593=0,"",IF(G4593&lt;=49,"*",""))</f>
        <v/>
      </c>
      <c r="G4593" s="6">
        <v>204</v>
      </c>
      <c r="H4593" s="14">
        <v>28.431372549020001</v>
      </c>
      <c r="I4593" s="3">
        <v>1.9607843137250001</v>
      </c>
      <c r="J4593" s="3">
        <v>1.9607843137250001</v>
      </c>
      <c r="K4593" s="3">
        <v>52.450980392157</v>
      </c>
      <c r="L4593" s="3">
        <v>3.4313725490200002</v>
      </c>
      <c r="M4593" s="3">
        <v>9.8039215686270005</v>
      </c>
      <c r="N4593" s="13">
        <v>1.9607843137250001</v>
      </c>
    </row>
    <row r="4594" spans="4:14" ht="26" x14ac:dyDescent="0.2">
      <c r="D4594" s="59"/>
      <c r="E4594" s="5" t="s">
        <v>20</v>
      </c>
      <c r="F4594" s="51" t="str">
        <f t="shared" si="12"/>
        <v/>
      </c>
      <c r="G4594" s="4">
        <v>472</v>
      </c>
      <c r="H4594" s="10">
        <v>19.703389830508002</v>
      </c>
      <c r="I4594" s="1">
        <v>22.033898305085</v>
      </c>
      <c r="J4594" s="1">
        <v>2.1186440677970002</v>
      </c>
      <c r="K4594" s="1">
        <v>36.652542372881001</v>
      </c>
      <c r="L4594" s="1">
        <v>4.2372881355930003</v>
      </c>
      <c r="M4594" s="1">
        <v>12.28813559322</v>
      </c>
      <c r="N4594" s="8">
        <v>2.9661016949149999</v>
      </c>
    </row>
    <row r="4595" spans="4:14" ht="26" x14ac:dyDescent="0.2">
      <c r="D4595" s="59"/>
      <c r="E4595" s="5" t="s">
        <v>21</v>
      </c>
      <c r="F4595" s="51" t="str">
        <f t="shared" si="12"/>
        <v/>
      </c>
      <c r="G4595" s="4">
        <v>59</v>
      </c>
      <c r="H4595" s="10">
        <v>5.0847457627120001</v>
      </c>
      <c r="I4595" s="1">
        <v>71.186440677966004</v>
      </c>
      <c r="J4595" s="1">
        <v>1.6949152542370001</v>
      </c>
      <c r="K4595" s="1">
        <v>13.559322033898001</v>
      </c>
      <c r="L4595" s="2" t="s">
        <v>160</v>
      </c>
      <c r="M4595" s="1">
        <v>5.0847457627120001</v>
      </c>
      <c r="N4595" s="8">
        <v>3.3898305084749998</v>
      </c>
    </row>
    <row r="4596" spans="4:14" x14ac:dyDescent="0.2">
      <c r="D4596" s="59"/>
      <c r="E4596" s="5" t="s">
        <v>22</v>
      </c>
      <c r="F4596" s="51" t="str">
        <f t="shared" si="12"/>
        <v>*</v>
      </c>
      <c r="G4596" s="4">
        <v>1</v>
      </c>
      <c r="H4596" s="17" t="s">
        <v>160</v>
      </c>
      <c r="I4596" s="1">
        <v>100</v>
      </c>
      <c r="J4596" s="2" t="s">
        <v>160</v>
      </c>
      <c r="K4596" s="2" t="s">
        <v>160</v>
      </c>
      <c r="L4596" s="2" t="s">
        <v>160</v>
      </c>
      <c r="M4596" s="2" t="s">
        <v>160</v>
      </c>
      <c r="N4596" s="15" t="s">
        <v>160</v>
      </c>
    </row>
    <row r="4597" spans="4:14" x14ac:dyDescent="0.2">
      <c r="D4597" s="59"/>
      <c r="E4597" s="5" t="s">
        <v>23</v>
      </c>
      <c r="F4597" s="51" t="str">
        <f t="shared" si="12"/>
        <v>*</v>
      </c>
      <c r="G4597" s="4">
        <v>1</v>
      </c>
      <c r="H4597" s="17" t="s">
        <v>160</v>
      </c>
      <c r="I4597" s="1">
        <v>100</v>
      </c>
      <c r="J4597" s="2" t="s">
        <v>160</v>
      </c>
      <c r="K4597" s="2" t="s">
        <v>160</v>
      </c>
      <c r="L4597" s="2" t="s">
        <v>160</v>
      </c>
      <c r="M4597" s="2" t="s">
        <v>160</v>
      </c>
      <c r="N4597" s="15" t="s">
        <v>160</v>
      </c>
    </row>
    <row r="4598" spans="4:14" x14ac:dyDescent="0.2">
      <c r="D4598" s="58" t="s">
        <v>24</v>
      </c>
      <c r="E4598" s="7" t="s">
        <v>25</v>
      </c>
      <c r="F4598" s="50" t="str">
        <f t="shared" si="12"/>
        <v/>
      </c>
      <c r="G4598" s="6">
        <v>546</v>
      </c>
      <c r="H4598" s="14">
        <v>20.329670329670002</v>
      </c>
      <c r="I4598" s="3">
        <v>21.245421245420999</v>
      </c>
      <c r="J4598" s="3">
        <v>2.1978021978019999</v>
      </c>
      <c r="K4598" s="3">
        <v>38.095238095238003</v>
      </c>
      <c r="L4598" s="3">
        <v>4.3956043956039998</v>
      </c>
      <c r="M4598" s="3">
        <v>10.805860805861</v>
      </c>
      <c r="N4598" s="13">
        <v>2.9304029304029999</v>
      </c>
    </row>
    <row r="4599" spans="4:14" x14ac:dyDescent="0.2">
      <c r="D4599" s="59"/>
      <c r="E4599" s="5" t="s">
        <v>26</v>
      </c>
      <c r="F4599" s="51" t="str">
        <f t="shared" si="12"/>
        <v/>
      </c>
      <c r="G4599" s="4">
        <v>561</v>
      </c>
      <c r="H4599" s="10">
        <v>19.607843137254999</v>
      </c>
      <c r="I4599" s="1">
        <v>18.003565062389001</v>
      </c>
      <c r="J4599" s="1">
        <v>2.4955436720140001</v>
      </c>
      <c r="K4599" s="1">
        <v>41.889483065954003</v>
      </c>
      <c r="L4599" s="1">
        <v>4.2780748663099999</v>
      </c>
      <c r="M4599" s="1">
        <v>11.051693404634999</v>
      </c>
      <c r="N4599" s="8">
        <v>2.673796791444</v>
      </c>
    </row>
    <row r="4600" spans="4:14" ht="26" x14ac:dyDescent="0.2">
      <c r="D4600" s="59"/>
      <c r="E4600" s="5" t="s">
        <v>27</v>
      </c>
      <c r="F4600" s="51" t="str">
        <f t="shared" si="12"/>
        <v/>
      </c>
      <c r="G4600" s="4">
        <v>499</v>
      </c>
      <c r="H4600" s="10">
        <v>20.440881763526999</v>
      </c>
      <c r="I4600" s="1">
        <v>19.438877755511001</v>
      </c>
      <c r="J4600" s="1">
        <v>2.004008016032</v>
      </c>
      <c r="K4600" s="1">
        <v>39.078156312624998</v>
      </c>
      <c r="L4600" s="1">
        <v>4.6092184368740003</v>
      </c>
      <c r="M4600" s="1">
        <v>11.22244488978</v>
      </c>
      <c r="N4600" s="8">
        <v>3.2064128256509998</v>
      </c>
    </row>
    <row r="4601" spans="4:14" x14ac:dyDescent="0.2">
      <c r="D4601" s="59"/>
      <c r="E4601" s="5" t="s">
        <v>28</v>
      </c>
      <c r="F4601" s="51" t="str">
        <f t="shared" si="12"/>
        <v/>
      </c>
      <c r="G4601" s="4">
        <v>317</v>
      </c>
      <c r="H4601" s="10">
        <v>19.242902208202</v>
      </c>
      <c r="I4601" s="1">
        <v>20.820189274448001</v>
      </c>
      <c r="J4601" s="1">
        <v>2.839116719243</v>
      </c>
      <c r="K4601" s="1">
        <v>39.747634069401002</v>
      </c>
      <c r="L4601" s="1">
        <v>3.470031545741</v>
      </c>
      <c r="M4601" s="1">
        <v>10.725552050473</v>
      </c>
      <c r="N4601" s="8">
        <v>3.1545741324919998</v>
      </c>
    </row>
    <row r="4602" spans="4:14" ht="26" x14ac:dyDescent="0.2">
      <c r="D4602" s="59"/>
      <c r="E4602" s="5" t="s">
        <v>29</v>
      </c>
      <c r="F4602" s="51" t="str">
        <f t="shared" si="12"/>
        <v/>
      </c>
      <c r="G4602" s="4">
        <v>503</v>
      </c>
      <c r="H4602" s="10">
        <v>21.272365805168999</v>
      </c>
      <c r="I4602" s="1">
        <v>22.664015904572999</v>
      </c>
      <c r="J4602" s="1">
        <v>1.988071570577</v>
      </c>
      <c r="K4602" s="1">
        <v>37.773359840954001</v>
      </c>
      <c r="L4602" s="1">
        <v>3.3797216699799999</v>
      </c>
      <c r="M4602" s="1">
        <v>9.5427435387670005</v>
      </c>
      <c r="N4602" s="8">
        <v>3.3797216699799999</v>
      </c>
    </row>
    <row r="4603" spans="4:14" x14ac:dyDescent="0.2">
      <c r="D4603" s="59"/>
      <c r="E4603" s="5" t="s">
        <v>30</v>
      </c>
      <c r="F4603" s="51" t="str">
        <f t="shared" si="12"/>
        <v/>
      </c>
      <c r="G4603" s="4">
        <v>172</v>
      </c>
      <c r="H4603" s="10">
        <v>21.511627906977001</v>
      </c>
      <c r="I4603" s="1">
        <v>22.674418604650999</v>
      </c>
      <c r="J4603" s="1">
        <v>4.0697674418599998</v>
      </c>
      <c r="K4603" s="1">
        <v>37.790697674419</v>
      </c>
      <c r="L4603" s="1">
        <v>2.9069767441860002</v>
      </c>
      <c r="M4603" s="1">
        <v>9.3023255813949994</v>
      </c>
      <c r="N4603" s="8">
        <v>1.744186046512</v>
      </c>
    </row>
    <row r="4604" spans="4:14" x14ac:dyDescent="0.2">
      <c r="D4604" s="59"/>
      <c r="E4604" s="5" t="s">
        <v>31</v>
      </c>
      <c r="F4604" s="51" t="str">
        <f t="shared" si="12"/>
        <v/>
      </c>
      <c r="G4604" s="4">
        <v>422</v>
      </c>
      <c r="H4604" s="10">
        <v>25.355450236966998</v>
      </c>
      <c r="I4604" s="1">
        <v>12.796208530806</v>
      </c>
      <c r="J4604" s="1">
        <v>1.895734597156</v>
      </c>
      <c r="K4604" s="1">
        <v>41.232227488151999</v>
      </c>
      <c r="L4604" s="1">
        <v>3.7914691943130001</v>
      </c>
      <c r="M4604" s="1">
        <v>12.796208530806</v>
      </c>
      <c r="N4604" s="8">
        <v>2.1327014218009999</v>
      </c>
    </row>
    <row r="4605" spans="4:14" x14ac:dyDescent="0.2">
      <c r="D4605" s="59"/>
      <c r="E4605" s="5" t="s">
        <v>32</v>
      </c>
      <c r="F4605" s="51" t="str">
        <f t="shared" si="12"/>
        <v/>
      </c>
      <c r="G4605" s="4">
        <v>243</v>
      </c>
      <c r="H4605" s="10">
        <v>26.337448559671</v>
      </c>
      <c r="I4605" s="1">
        <v>11.934156378600999</v>
      </c>
      <c r="J4605" s="1">
        <v>1.646090534979</v>
      </c>
      <c r="K4605" s="1">
        <v>42.798353909465</v>
      </c>
      <c r="L4605" s="1">
        <v>4.1152263374490001</v>
      </c>
      <c r="M4605" s="1">
        <v>10.699588477365999</v>
      </c>
      <c r="N4605" s="8">
        <v>2.4691358024690002</v>
      </c>
    </row>
    <row r="4606" spans="4:14" x14ac:dyDescent="0.2">
      <c r="D4606" s="59"/>
      <c r="E4606" s="5" t="s">
        <v>33</v>
      </c>
      <c r="F4606" s="51" t="str">
        <f t="shared" si="12"/>
        <v/>
      </c>
      <c r="G4606" s="4">
        <v>528</v>
      </c>
      <c r="H4606" s="10">
        <v>20.643939393939</v>
      </c>
      <c r="I4606" s="1">
        <v>18.75</v>
      </c>
      <c r="J4606" s="1">
        <v>2.6515151515149999</v>
      </c>
      <c r="K4606" s="1">
        <v>40.530303030303003</v>
      </c>
      <c r="L4606" s="1">
        <v>3.0303030303030001</v>
      </c>
      <c r="M4606" s="1">
        <v>11.742424242424001</v>
      </c>
      <c r="N4606" s="8">
        <v>2.6515151515149999</v>
      </c>
    </row>
    <row r="4607" spans="4:14" x14ac:dyDescent="0.2">
      <c r="D4607" s="59"/>
      <c r="E4607" s="5" t="s">
        <v>34</v>
      </c>
      <c r="F4607" s="51" t="str">
        <f t="shared" si="12"/>
        <v/>
      </c>
      <c r="G4607" s="4">
        <v>351</v>
      </c>
      <c r="H4607" s="10">
        <v>26.495726495726</v>
      </c>
      <c r="I4607" s="1">
        <v>14.814814814815</v>
      </c>
      <c r="J4607" s="1">
        <v>2.564102564103</v>
      </c>
      <c r="K4607" s="1">
        <v>39.886039886040003</v>
      </c>
      <c r="L4607" s="1">
        <v>3.9886039886039999</v>
      </c>
      <c r="M4607" s="1">
        <v>10.826210826211</v>
      </c>
      <c r="N4607" s="8">
        <v>1.4245014245009999</v>
      </c>
    </row>
    <row r="4608" spans="4:14" x14ac:dyDescent="0.2">
      <c r="D4608" s="59"/>
      <c r="E4608" s="5" t="s">
        <v>35</v>
      </c>
      <c r="F4608" s="51" t="str">
        <f t="shared" si="12"/>
        <v/>
      </c>
      <c r="G4608" s="4">
        <v>95</v>
      </c>
      <c r="H4608" s="10">
        <v>24.210526315789</v>
      </c>
      <c r="I4608" s="1">
        <v>14.736842105262999</v>
      </c>
      <c r="J4608" s="1">
        <v>5.2631578947369997</v>
      </c>
      <c r="K4608" s="1">
        <v>41.052631578947</v>
      </c>
      <c r="L4608" s="1">
        <v>2.1052631578950001</v>
      </c>
      <c r="M4608" s="1">
        <v>11.578947368421</v>
      </c>
      <c r="N4608" s="8">
        <v>1.052631578947</v>
      </c>
    </row>
    <row r="4609" spans="4:14" x14ac:dyDescent="0.2">
      <c r="D4609" s="59"/>
      <c r="E4609" s="5" t="s">
        <v>36</v>
      </c>
      <c r="F4609" s="51" t="str">
        <f t="shared" si="12"/>
        <v>*</v>
      </c>
      <c r="G4609" s="4">
        <v>12</v>
      </c>
      <c r="H4609" s="10">
        <v>16.666666666666998</v>
      </c>
      <c r="I4609" s="1">
        <v>33.333333333333002</v>
      </c>
      <c r="J4609" s="2" t="s">
        <v>160</v>
      </c>
      <c r="K4609" s="1">
        <v>25</v>
      </c>
      <c r="L4609" s="2" t="s">
        <v>160</v>
      </c>
      <c r="M4609" s="1">
        <v>25</v>
      </c>
      <c r="N4609" s="15" t="s">
        <v>160</v>
      </c>
    </row>
    <row r="4610" spans="4:14" x14ac:dyDescent="0.2">
      <c r="D4610" s="59"/>
      <c r="E4610" s="5" t="s">
        <v>37</v>
      </c>
      <c r="F4610" s="51" t="str">
        <f t="shared" si="12"/>
        <v>*</v>
      </c>
      <c r="G4610" s="4">
        <v>25</v>
      </c>
      <c r="H4610" s="10">
        <v>24</v>
      </c>
      <c r="I4610" s="1">
        <v>8</v>
      </c>
      <c r="J4610" s="2" t="s">
        <v>160</v>
      </c>
      <c r="K4610" s="1">
        <v>56</v>
      </c>
      <c r="L4610" s="2" t="s">
        <v>160</v>
      </c>
      <c r="M4610" s="1">
        <v>12</v>
      </c>
      <c r="N4610" s="15" t="s">
        <v>160</v>
      </c>
    </row>
    <row r="4611" spans="4:14" x14ac:dyDescent="0.2">
      <c r="D4611" s="59"/>
      <c r="E4611" s="5" t="s">
        <v>23</v>
      </c>
      <c r="F4611" s="51" t="str">
        <f t="shared" si="12"/>
        <v>*</v>
      </c>
      <c r="G4611" s="4">
        <v>3</v>
      </c>
      <c r="H4611" s="17" t="s">
        <v>160</v>
      </c>
      <c r="I4611" s="2" t="s">
        <v>160</v>
      </c>
      <c r="J4611" s="2" t="s">
        <v>160</v>
      </c>
      <c r="K4611" s="1">
        <v>100</v>
      </c>
      <c r="L4611" s="2" t="s">
        <v>160</v>
      </c>
      <c r="M4611" s="2" t="s">
        <v>160</v>
      </c>
      <c r="N4611" s="15" t="s">
        <v>160</v>
      </c>
    </row>
    <row r="4612" spans="4:14" ht="26" x14ac:dyDescent="0.2">
      <c r="D4612" s="59"/>
      <c r="E4612" s="5" t="s">
        <v>38</v>
      </c>
      <c r="F4612" s="51" t="str">
        <f t="shared" si="12"/>
        <v/>
      </c>
      <c r="G4612" s="4">
        <v>709</v>
      </c>
      <c r="H4612" s="10">
        <v>20.874471086037001</v>
      </c>
      <c r="I4612" s="1">
        <v>21.156558533144999</v>
      </c>
      <c r="J4612" s="1">
        <v>2.1156558533149998</v>
      </c>
      <c r="K4612" s="1">
        <v>38.222849083215998</v>
      </c>
      <c r="L4612" s="1">
        <v>3.8081805359660001</v>
      </c>
      <c r="M4612" s="1">
        <v>11.001410437236</v>
      </c>
      <c r="N4612" s="8">
        <v>2.8208744710859999</v>
      </c>
    </row>
    <row r="4613" spans="4:14" ht="26" x14ac:dyDescent="0.2">
      <c r="D4613" s="58" t="s">
        <v>39</v>
      </c>
      <c r="E4613" s="7" t="s">
        <v>40</v>
      </c>
      <c r="F4613" s="50" t="str">
        <f t="shared" si="12"/>
        <v>*</v>
      </c>
      <c r="G4613" s="6">
        <v>3</v>
      </c>
      <c r="H4613" s="32" t="s">
        <v>160</v>
      </c>
      <c r="I4613" s="3">
        <v>33.333333333333002</v>
      </c>
      <c r="J4613" s="9" t="s">
        <v>160</v>
      </c>
      <c r="K4613" s="3">
        <v>33.333333333333002</v>
      </c>
      <c r="L4613" s="9" t="s">
        <v>160</v>
      </c>
      <c r="M4613" s="3">
        <v>33.333333333333002</v>
      </c>
      <c r="N4613" s="19" t="s">
        <v>160</v>
      </c>
    </row>
    <row r="4614" spans="4:14" ht="26" x14ac:dyDescent="0.2">
      <c r="D4614" s="59"/>
      <c r="E4614" s="5" t="s">
        <v>41</v>
      </c>
      <c r="F4614" s="51" t="str">
        <f t="shared" si="12"/>
        <v>*</v>
      </c>
      <c r="G4614" s="4">
        <v>25</v>
      </c>
      <c r="H4614" s="17" t="s">
        <v>160</v>
      </c>
      <c r="I4614" s="1">
        <v>44</v>
      </c>
      <c r="J4614" s="1">
        <v>4</v>
      </c>
      <c r="K4614" s="1">
        <v>20</v>
      </c>
      <c r="L4614" s="1">
        <v>4</v>
      </c>
      <c r="M4614" s="1">
        <v>28</v>
      </c>
      <c r="N4614" s="15" t="s">
        <v>160</v>
      </c>
    </row>
    <row r="4615" spans="4:14" ht="26" x14ac:dyDescent="0.2">
      <c r="D4615" s="59"/>
      <c r="E4615" s="5" t="s">
        <v>42</v>
      </c>
      <c r="F4615" s="51" t="str">
        <f t="shared" si="12"/>
        <v/>
      </c>
      <c r="G4615" s="4">
        <v>201</v>
      </c>
      <c r="H4615" s="10">
        <v>14.427860696517</v>
      </c>
      <c r="I4615" s="1">
        <v>26.865671641791</v>
      </c>
      <c r="J4615" s="1">
        <v>2.985074626866</v>
      </c>
      <c r="K4615" s="1">
        <v>38.805970149254001</v>
      </c>
      <c r="L4615" s="1">
        <v>4.477611940299</v>
      </c>
      <c r="M4615" s="1">
        <v>9.9502487562190005</v>
      </c>
      <c r="N4615" s="8">
        <v>2.4875621890550002</v>
      </c>
    </row>
    <row r="4616" spans="4:14" ht="26" x14ac:dyDescent="0.2">
      <c r="D4616" s="59"/>
      <c r="E4616" s="5" t="s">
        <v>43</v>
      </c>
      <c r="F4616" s="51" t="str">
        <f t="shared" si="12"/>
        <v/>
      </c>
      <c r="G4616" s="4">
        <v>191</v>
      </c>
      <c r="H4616" s="10">
        <v>23.036649214659999</v>
      </c>
      <c r="I4616" s="1">
        <v>18.848167539266999</v>
      </c>
      <c r="J4616" s="1">
        <v>1.5706806282720001</v>
      </c>
      <c r="K4616" s="1">
        <v>38.743455497382001</v>
      </c>
      <c r="L4616" s="1">
        <v>3.1413612565450002</v>
      </c>
      <c r="M4616" s="1">
        <v>10.471204188482</v>
      </c>
      <c r="N4616" s="8">
        <v>4.1884816753929996</v>
      </c>
    </row>
    <row r="4617" spans="4:14" ht="26" x14ac:dyDescent="0.2">
      <c r="D4617" s="59"/>
      <c r="E4617" s="5" t="s">
        <v>44</v>
      </c>
      <c r="F4617" s="51" t="str">
        <f t="shared" si="12"/>
        <v/>
      </c>
      <c r="G4617" s="4">
        <v>121</v>
      </c>
      <c r="H4617" s="10">
        <v>23.140495867769001</v>
      </c>
      <c r="I4617" s="1">
        <v>14.876033057851</v>
      </c>
      <c r="J4617" s="1">
        <v>1.6528925619829999</v>
      </c>
      <c r="K4617" s="1">
        <v>44.628099173553998</v>
      </c>
      <c r="L4617" s="1">
        <v>4.1322314049589997</v>
      </c>
      <c r="M4617" s="1">
        <v>9.9173553719009995</v>
      </c>
      <c r="N4617" s="8">
        <v>1.6528925619829999</v>
      </c>
    </row>
    <row r="4618" spans="4:14" ht="26" x14ac:dyDescent="0.2">
      <c r="D4618" s="59"/>
      <c r="E4618" s="5" t="s">
        <v>45</v>
      </c>
      <c r="F4618" s="51" t="str">
        <f t="shared" si="12"/>
        <v/>
      </c>
      <c r="G4618" s="4">
        <v>64</v>
      </c>
      <c r="H4618" s="10">
        <v>21.875</v>
      </c>
      <c r="I4618" s="1">
        <v>15.625</v>
      </c>
      <c r="J4618" s="1">
        <v>1.5625</v>
      </c>
      <c r="K4618" s="1">
        <v>40.625</v>
      </c>
      <c r="L4618" s="1">
        <v>6.25</v>
      </c>
      <c r="M4618" s="1">
        <v>12.5</v>
      </c>
      <c r="N4618" s="8">
        <v>1.5625</v>
      </c>
    </row>
    <row r="4619" spans="4:14" ht="26" x14ac:dyDescent="0.2">
      <c r="D4619" s="59"/>
      <c r="E4619" s="5" t="s">
        <v>46</v>
      </c>
      <c r="F4619" s="51" t="str">
        <f t="shared" si="12"/>
        <v>*</v>
      </c>
      <c r="G4619" s="4">
        <v>24</v>
      </c>
      <c r="H4619" s="10">
        <v>29.166666666666998</v>
      </c>
      <c r="I4619" s="1">
        <v>12.5</v>
      </c>
      <c r="J4619" s="2" t="s">
        <v>160</v>
      </c>
      <c r="K4619" s="1">
        <v>41.666666666666998</v>
      </c>
      <c r="L4619" s="1">
        <v>4.166666666667</v>
      </c>
      <c r="M4619" s="1">
        <v>8.333333333333</v>
      </c>
      <c r="N4619" s="8">
        <v>4.166666666667</v>
      </c>
    </row>
    <row r="4620" spans="4:14" ht="26" x14ac:dyDescent="0.2">
      <c r="D4620" s="59"/>
      <c r="E4620" s="5" t="s">
        <v>47</v>
      </c>
      <c r="F4620" s="51" t="str">
        <f t="shared" si="12"/>
        <v>*</v>
      </c>
      <c r="G4620" s="4">
        <v>39</v>
      </c>
      <c r="H4620" s="10">
        <v>41.025641025641001</v>
      </c>
      <c r="I4620" s="1">
        <v>10.25641025641</v>
      </c>
      <c r="J4620" s="2" t="s">
        <v>160</v>
      </c>
      <c r="K4620" s="1">
        <v>33.333333333333002</v>
      </c>
      <c r="L4620" s="1">
        <v>2.564102564103</v>
      </c>
      <c r="M4620" s="1">
        <v>12.820512820513001</v>
      </c>
      <c r="N4620" s="15" t="s">
        <v>160</v>
      </c>
    </row>
    <row r="4621" spans="4:14" x14ac:dyDescent="0.2">
      <c r="D4621" s="59"/>
      <c r="E4621" s="5" t="s">
        <v>48</v>
      </c>
      <c r="F4621" s="51" t="str">
        <f t="shared" si="12"/>
        <v>*</v>
      </c>
      <c r="G4621" s="4">
        <v>4</v>
      </c>
      <c r="H4621" s="10">
        <v>25</v>
      </c>
      <c r="I4621" s="1">
        <v>25</v>
      </c>
      <c r="J4621" s="1">
        <v>25</v>
      </c>
      <c r="K4621" s="2" t="s">
        <v>160</v>
      </c>
      <c r="L4621" s="2" t="s">
        <v>160</v>
      </c>
      <c r="M4621" s="1">
        <v>25</v>
      </c>
      <c r="N4621" s="15" t="s">
        <v>160</v>
      </c>
    </row>
    <row r="4622" spans="4:14" x14ac:dyDescent="0.2">
      <c r="D4622" s="59"/>
      <c r="E4622" s="5" t="s">
        <v>23</v>
      </c>
      <c r="F4622" s="51" t="str">
        <f t="shared" si="12"/>
        <v/>
      </c>
      <c r="G4622" s="4">
        <v>65</v>
      </c>
      <c r="H4622" s="10">
        <v>23.076923076922998</v>
      </c>
      <c r="I4622" s="1">
        <v>21.538461538461998</v>
      </c>
      <c r="J4622" s="1">
        <v>1.538461538462</v>
      </c>
      <c r="K4622" s="1">
        <v>41.538461538462002</v>
      </c>
      <c r="L4622" s="2" t="s">
        <v>160</v>
      </c>
      <c r="M4622" s="1">
        <v>7.6923076923079998</v>
      </c>
      <c r="N4622" s="8">
        <v>4.6153846153850004</v>
      </c>
    </row>
    <row r="4623" spans="4:14" x14ac:dyDescent="0.2">
      <c r="D4623" s="58" t="s">
        <v>49</v>
      </c>
      <c r="E4623" s="7" t="s">
        <v>50</v>
      </c>
      <c r="F4623" s="50" t="str">
        <f t="shared" si="12"/>
        <v>*</v>
      </c>
      <c r="G4623" s="6">
        <v>22</v>
      </c>
      <c r="H4623" s="14">
        <v>4.5454545454549997</v>
      </c>
      <c r="I4623" s="3">
        <v>36.363636363635997</v>
      </c>
      <c r="J4623" s="3">
        <v>9.0909090909089993</v>
      </c>
      <c r="K4623" s="3">
        <v>9.0909090909089993</v>
      </c>
      <c r="L4623" s="3">
        <v>4.5454545454549997</v>
      </c>
      <c r="M4623" s="3">
        <v>31.818181818182001</v>
      </c>
      <c r="N4623" s="13">
        <v>4.5454545454549997</v>
      </c>
    </row>
    <row r="4624" spans="4:14" x14ac:dyDescent="0.2">
      <c r="D4624" s="59"/>
      <c r="E4624" s="5" t="s">
        <v>51</v>
      </c>
      <c r="F4624" s="51" t="str">
        <f t="shared" si="12"/>
        <v/>
      </c>
      <c r="G4624" s="4">
        <v>111</v>
      </c>
      <c r="H4624" s="10">
        <v>16.216216216216001</v>
      </c>
      <c r="I4624" s="1">
        <v>45.045045045045001</v>
      </c>
      <c r="J4624" s="1">
        <v>3.6036036036039998</v>
      </c>
      <c r="K4624" s="1">
        <v>18.018018018018001</v>
      </c>
      <c r="L4624" s="1">
        <v>1.8018018018019999</v>
      </c>
      <c r="M4624" s="1">
        <v>11.711711711712001</v>
      </c>
      <c r="N4624" s="8">
        <v>3.6036036036039998</v>
      </c>
    </row>
    <row r="4625" spans="4:14" x14ac:dyDescent="0.2">
      <c r="D4625" s="59"/>
      <c r="E4625" s="5" t="s">
        <v>52</v>
      </c>
      <c r="F4625" s="51" t="str">
        <f t="shared" si="12"/>
        <v/>
      </c>
      <c r="G4625" s="4">
        <v>219</v>
      </c>
      <c r="H4625" s="10">
        <v>20.091324200913</v>
      </c>
      <c r="I4625" s="1">
        <v>20.091324200913</v>
      </c>
      <c r="J4625" s="1">
        <v>2.2831050228310001</v>
      </c>
      <c r="K4625" s="1">
        <v>43.835616438355999</v>
      </c>
      <c r="L4625" s="1">
        <v>3.6529680365299999</v>
      </c>
      <c r="M4625" s="1">
        <v>8.2191780821920002</v>
      </c>
      <c r="N4625" s="8">
        <v>1.826484018265</v>
      </c>
    </row>
    <row r="4626" spans="4:14" x14ac:dyDescent="0.2">
      <c r="D4626" s="59"/>
      <c r="E4626" s="5" t="s">
        <v>53</v>
      </c>
      <c r="F4626" s="51" t="str">
        <f t="shared" si="12"/>
        <v/>
      </c>
      <c r="G4626" s="4">
        <v>382</v>
      </c>
      <c r="H4626" s="10">
        <v>23.560209424084</v>
      </c>
      <c r="I4626" s="1">
        <v>13.089005235602</v>
      </c>
      <c r="J4626" s="1">
        <v>1.0471204188479999</v>
      </c>
      <c r="K4626" s="1">
        <v>44.502617801047002</v>
      </c>
      <c r="L4626" s="1">
        <v>4.1884816753929996</v>
      </c>
      <c r="M4626" s="1">
        <v>10.994764397906</v>
      </c>
      <c r="N4626" s="8">
        <v>2.6178010471199999</v>
      </c>
    </row>
    <row r="4627" spans="4:14" x14ac:dyDescent="0.2">
      <c r="D4627" s="59"/>
      <c r="E4627" s="5" t="s">
        <v>23</v>
      </c>
      <c r="F4627" s="51" t="str">
        <f t="shared" si="12"/>
        <v>*</v>
      </c>
      <c r="G4627" s="4">
        <v>3</v>
      </c>
      <c r="H4627" s="10">
        <v>33.333333333333002</v>
      </c>
      <c r="I4627" s="2" t="s">
        <v>160</v>
      </c>
      <c r="J4627" s="2" t="s">
        <v>160</v>
      </c>
      <c r="K4627" s="2" t="s">
        <v>160</v>
      </c>
      <c r="L4627" s="2" t="s">
        <v>160</v>
      </c>
      <c r="M4627" s="1">
        <v>33.333333333333002</v>
      </c>
      <c r="N4627" s="8">
        <v>33.333333333333002</v>
      </c>
    </row>
    <row r="4628" spans="4:14" x14ac:dyDescent="0.2">
      <c r="D4628" s="59"/>
      <c r="E4628" s="5" t="s">
        <v>54</v>
      </c>
      <c r="F4628" s="51" t="str">
        <f t="shared" si="12"/>
        <v/>
      </c>
      <c r="G4628" s="4">
        <v>133</v>
      </c>
      <c r="H4628" s="10">
        <v>14.285714285714</v>
      </c>
      <c r="I4628" s="1">
        <v>43.609022556390997</v>
      </c>
      <c r="J4628" s="1">
        <v>4.511278195489</v>
      </c>
      <c r="K4628" s="1">
        <v>16.541353383459001</v>
      </c>
      <c r="L4628" s="1">
        <v>2.255639097744</v>
      </c>
      <c r="M4628" s="1">
        <v>15.037593984961999</v>
      </c>
      <c r="N4628" s="8">
        <v>3.7593984962409999</v>
      </c>
    </row>
    <row r="4629" spans="4:14" x14ac:dyDescent="0.2">
      <c r="D4629" s="59"/>
      <c r="E4629" s="5" t="s">
        <v>55</v>
      </c>
      <c r="F4629" s="51" t="str">
        <f t="shared" si="12"/>
        <v/>
      </c>
      <c r="G4629" s="4">
        <v>601</v>
      </c>
      <c r="H4629" s="10">
        <v>22.296173044924998</v>
      </c>
      <c r="I4629" s="1">
        <v>15.640599001664</v>
      </c>
      <c r="J4629" s="1">
        <v>1.497504159734</v>
      </c>
      <c r="K4629" s="1">
        <v>44.259567387686999</v>
      </c>
      <c r="L4629" s="1">
        <v>3.9933444259569999</v>
      </c>
      <c r="M4629" s="1">
        <v>9.9833610648919997</v>
      </c>
      <c r="N4629" s="8">
        <v>2.3294509151409999</v>
      </c>
    </row>
    <row r="4630" spans="4:14" ht="26" x14ac:dyDescent="0.2">
      <c r="D4630" s="58" t="s">
        <v>56</v>
      </c>
      <c r="E4630" s="7" t="s">
        <v>57</v>
      </c>
      <c r="F4630" s="50" t="str">
        <f t="shared" si="12"/>
        <v>*</v>
      </c>
      <c r="G4630" s="6">
        <v>4</v>
      </c>
      <c r="H4630" s="32" t="s">
        <v>160</v>
      </c>
      <c r="I4630" s="3">
        <v>25</v>
      </c>
      <c r="J4630" s="9" t="s">
        <v>160</v>
      </c>
      <c r="K4630" s="3">
        <v>25</v>
      </c>
      <c r="L4630" s="9" t="s">
        <v>160</v>
      </c>
      <c r="M4630" s="3">
        <v>50</v>
      </c>
      <c r="N4630" s="19" t="s">
        <v>160</v>
      </c>
    </row>
    <row r="4631" spans="4:14" ht="26" x14ac:dyDescent="0.2">
      <c r="D4631" s="59"/>
      <c r="E4631" s="5" t="s">
        <v>58</v>
      </c>
      <c r="F4631" s="51" t="str">
        <f t="shared" si="12"/>
        <v>*</v>
      </c>
      <c r="G4631" s="4">
        <v>11</v>
      </c>
      <c r="H4631" s="10">
        <v>18.181818181817999</v>
      </c>
      <c r="I4631" s="1">
        <v>27.272727272727</v>
      </c>
      <c r="J4631" s="2" t="s">
        <v>160</v>
      </c>
      <c r="K4631" s="1">
        <v>45.454545454544999</v>
      </c>
      <c r="L4631" s="2" t="s">
        <v>160</v>
      </c>
      <c r="M4631" s="1">
        <v>9.0909090909089993</v>
      </c>
      <c r="N4631" s="15" t="s">
        <v>160</v>
      </c>
    </row>
    <row r="4632" spans="4:14" x14ac:dyDescent="0.2">
      <c r="D4632" s="59"/>
      <c r="E4632" s="5" t="s">
        <v>59</v>
      </c>
      <c r="F4632" s="51" t="str">
        <f t="shared" si="12"/>
        <v>*</v>
      </c>
      <c r="G4632" s="4">
        <v>5</v>
      </c>
      <c r="H4632" s="10">
        <v>40</v>
      </c>
      <c r="I4632" s="1">
        <v>20</v>
      </c>
      <c r="J4632" s="2" t="s">
        <v>160</v>
      </c>
      <c r="K4632" s="1">
        <v>40</v>
      </c>
      <c r="L4632" s="2" t="s">
        <v>160</v>
      </c>
      <c r="M4632" s="2" t="s">
        <v>160</v>
      </c>
      <c r="N4632" s="15" t="s">
        <v>160</v>
      </c>
    </row>
    <row r="4633" spans="4:14" x14ac:dyDescent="0.2">
      <c r="D4633" s="59"/>
      <c r="E4633" s="5" t="s">
        <v>60</v>
      </c>
      <c r="F4633" s="51" t="str">
        <f t="shared" si="12"/>
        <v/>
      </c>
      <c r="G4633" s="4">
        <v>74</v>
      </c>
      <c r="H4633" s="10">
        <v>36.486486486486001</v>
      </c>
      <c r="I4633" s="1">
        <v>20.27027027027</v>
      </c>
      <c r="J4633" s="2" t="s">
        <v>160</v>
      </c>
      <c r="K4633" s="1">
        <v>31.081081081080999</v>
      </c>
      <c r="L4633" s="1">
        <v>2.7027027027030002</v>
      </c>
      <c r="M4633" s="1">
        <v>5.4054054054050003</v>
      </c>
      <c r="N4633" s="8">
        <v>4.0540540540540002</v>
      </c>
    </row>
    <row r="4634" spans="4:14" ht="26" x14ac:dyDescent="0.2">
      <c r="D4634" s="59"/>
      <c r="E4634" s="5" t="s">
        <v>61</v>
      </c>
      <c r="F4634" s="51" t="str">
        <f t="shared" si="12"/>
        <v>*</v>
      </c>
      <c r="G4634" s="4">
        <v>14</v>
      </c>
      <c r="H4634" s="10">
        <v>42.857142857143003</v>
      </c>
      <c r="I4634" s="1">
        <v>21.428571428571001</v>
      </c>
      <c r="J4634" s="2" t="s">
        <v>160</v>
      </c>
      <c r="K4634" s="1">
        <v>7.1428571428570002</v>
      </c>
      <c r="L4634" s="1">
        <v>7.1428571428570002</v>
      </c>
      <c r="M4634" s="1">
        <v>21.428571428571001</v>
      </c>
      <c r="N4634" s="15" t="s">
        <v>160</v>
      </c>
    </row>
    <row r="4635" spans="4:14" x14ac:dyDescent="0.2">
      <c r="D4635" s="59"/>
      <c r="E4635" s="5" t="s">
        <v>62</v>
      </c>
      <c r="F4635" s="51" t="str">
        <f t="shared" si="12"/>
        <v/>
      </c>
      <c r="G4635" s="4">
        <v>628</v>
      </c>
      <c r="H4635" s="10">
        <v>18.630573248408002</v>
      </c>
      <c r="I4635" s="1">
        <v>20.541401273885</v>
      </c>
      <c r="J4635" s="1">
        <v>2.3885350318469998</v>
      </c>
      <c r="K4635" s="1">
        <v>40.764331210191003</v>
      </c>
      <c r="L4635" s="1">
        <v>3.8216560509550002</v>
      </c>
      <c r="M4635" s="1">
        <v>11.146496815287</v>
      </c>
      <c r="N4635" s="8">
        <v>2.7070063694269999</v>
      </c>
    </row>
    <row r="4636" spans="4:14" x14ac:dyDescent="0.2">
      <c r="D4636" s="59"/>
      <c r="E4636" s="5" t="s">
        <v>23</v>
      </c>
      <c r="F4636" s="51" t="str">
        <f t="shared" si="12"/>
        <v>*</v>
      </c>
      <c r="G4636" s="4">
        <v>1</v>
      </c>
      <c r="H4636" s="17" t="s">
        <v>160</v>
      </c>
      <c r="I4636" s="2" t="s">
        <v>160</v>
      </c>
      <c r="J4636" s="2" t="s">
        <v>160</v>
      </c>
      <c r="K4636" s="2" t="s">
        <v>160</v>
      </c>
      <c r="L4636" s="2" t="s">
        <v>160</v>
      </c>
      <c r="M4636" s="1">
        <v>100</v>
      </c>
      <c r="N4636" s="15" t="s">
        <v>160</v>
      </c>
    </row>
    <row r="4637" spans="4:14" ht="26" x14ac:dyDescent="0.2">
      <c r="D4637" s="59"/>
      <c r="E4637" s="5" t="s">
        <v>63</v>
      </c>
      <c r="F4637" s="51" t="str">
        <f t="shared" si="12"/>
        <v/>
      </c>
      <c r="G4637" s="4">
        <v>108</v>
      </c>
      <c r="H4637" s="10">
        <v>34.259259259258997</v>
      </c>
      <c r="I4637" s="1">
        <v>21.296296296295999</v>
      </c>
      <c r="J4637" s="2" t="s">
        <v>160</v>
      </c>
      <c r="K4637" s="1">
        <v>29.629629629629999</v>
      </c>
      <c r="L4637" s="1">
        <v>2.7777777777780002</v>
      </c>
      <c r="M4637" s="1">
        <v>9.2592592592590002</v>
      </c>
      <c r="N4637" s="8">
        <v>2.7777777777780002</v>
      </c>
    </row>
    <row r="4638" spans="4:14" ht="26" x14ac:dyDescent="0.2">
      <c r="D4638" s="58" t="s">
        <v>64</v>
      </c>
      <c r="E4638" s="7" t="s">
        <v>57</v>
      </c>
      <c r="F4638" s="50" t="str">
        <f t="shared" si="12"/>
        <v>*</v>
      </c>
      <c r="G4638" s="6">
        <v>15</v>
      </c>
      <c r="H4638" s="14">
        <v>6.666666666667</v>
      </c>
      <c r="I4638" s="3">
        <v>40</v>
      </c>
      <c r="J4638" s="9" t="s">
        <v>160</v>
      </c>
      <c r="K4638" s="3">
        <v>13.333333333333</v>
      </c>
      <c r="L4638" s="3">
        <v>6.666666666667</v>
      </c>
      <c r="M4638" s="3">
        <v>33.333333333333002</v>
      </c>
      <c r="N4638" s="19" t="s">
        <v>160</v>
      </c>
    </row>
    <row r="4639" spans="4:14" ht="26" x14ac:dyDescent="0.2">
      <c r="D4639" s="59"/>
      <c r="E4639" s="5" t="s">
        <v>58</v>
      </c>
      <c r="F4639" s="51" t="str">
        <f t="shared" si="12"/>
        <v/>
      </c>
      <c r="G4639" s="4">
        <v>54</v>
      </c>
      <c r="H4639" s="10">
        <v>27.777777777777999</v>
      </c>
      <c r="I4639" s="1">
        <v>20.370370370370001</v>
      </c>
      <c r="J4639" s="1">
        <v>1.851851851852</v>
      </c>
      <c r="K4639" s="1">
        <v>38.888888888888999</v>
      </c>
      <c r="L4639" s="1">
        <v>1.851851851852</v>
      </c>
      <c r="M4639" s="1">
        <v>9.2592592592590002</v>
      </c>
      <c r="N4639" s="15" t="s">
        <v>160</v>
      </c>
    </row>
    <row r="4640" spans="4:14" x14ac:dyDescent="0.2">
      <c r="D4640" s="59"/>
      <c r="E4640" s="5" t="s">
        <v>59</v>
      </c>
      <c r="F4640" s="51" t="str">
        <f t="shared" si="12"/>
        <v>*</v>
      </c>
      <c r="G4640" s="4">
        <v>31</v>
      </c>
      <c r="H4640" s="10">
        <v>16.129032258064999</v>
      </c>
      <c r="I4640" s="1">
        <v>16.129032258064999</v>
      </c>
      <c r="J4640" s="2" t="s">
        <v>160</v>
      </c>
      <c r="K4640" s="1">
        <v>41.935483870968</v>
      </c>
      <c r="L4640" s="1">
        <v>3.2258064516129998</v>
      </c>
      <c r="M4640" s="1">
        <v>22.580645161290001</v>
      </c>
      <c r="N4640" s="15" t="s">
        <v>160</v>
      </c>
    </row>
    <row r="4641" spans="4:14" x14ac:dyDescent="0.2">
      <c r="D4641" s="59"/>
      <c r="E4641" s="5" t="s">
        <v>60</v>
      </c>
      <c r="F4641" s="51" t="str">
        <f t="shared" si="12"/>
        <v/>
      </c>
      <c r="G4641" s="4">
        <v>503</v>
      </c>
      <c r="H4641" s="10">
        <v>22.664015904572999</v>
      </c>
      <c r="I4641" s="1">
        <v>18.091451292247001</v>
      </c>
      <c r="J4641" s="1">
        <v>2.1868787276339998</v>
      </c>
      <c r="K4641" s="1">
        <v>41.550695825049999</v>
      </c>
      <c r="L4641" s="1">
        <v>3.5785288270379998</v>
      </c>
      <c r="M4641" s="1">
        <v>9.1451292246520008</v>
      </c>
      <c r="N4641" s="8">
        <v>2.7833001988069999</v>
      </c>
    </row>
    <row r="4642" spans="4:14" ht="26" x14ac:dyDescent="0.2">
      <c r="D4642" s="59"/>
      <c r="E4642" s="5" t="s">
        <v>61</v>
      </c>
      <c r="F4642" s="51" t="str">
        <f t="shared" si="12"/>
        <v/>
      </c>
      <c r="G4642" s="4">
        <v>118</v>
      </c>
      <c r="H4642" s="10">
        <v>16.101694915254001</v>
      </c>
      <c r="I4642" s="1">
        <v>30.508474576270999</v>
      </c>
      <c r="J4642" s="1">
        <v>1.6949152542370001</v>
      </c>
      <c r="K4642" s="1">
        <v>31.355932203390001</v>
      </c>
      <c r="L4642" s="1">
        <v>4.2372881355930003</v>
      </c>
      <c r="M4642" s="1">
        <v>13.559322033898001</v>
      </c>
      <c r="N4642" s="8">
        <v>2.542372881356</v>
      </c>
    </row>
    <row r="4643" spans="4:14" ht="26" x14ac:dyDescent="0.2">
      <c r="D4643" s="59"/>
      <c r="E4643" s="5" t="s">
        <v>65</v>
      </c>
      <c r="F4643" s="51" t="str">
        <f t="shared" si="12"/>
        <v>*</v>
      </c>
      <c r="G4643" s="4">
        <v>15</v>
      </c>
      <c r="H4643" s="17" t="s">
        <v>160</v>
      </c>
      <c r="I4643" s="1">
        <v>20</v>
      </c>
      <c r="J4643" s="1">
        <v>6.666666666667</v>
      </c>
      <c r="K4643" s="1">
        <v>40</v>
      </c>
      <c r="L4643" s="1">
        <v>6.666666666667</v>
      </c>
      <c r="M4643" s="1">
        <v>13.333333333333</v>
      </c>
      <c r="N4643" s="8">
        <v>13.333333333333</v>
      </c>
    </row>
    <row r="4644" spans="4:14" x14ac:dyDescent="0.2">
      <c r="D4644" s="59"/>
      <c r="E4644" s="5" t="s">
        <v>23</v>
      </c>
      <c r="F4644" s="51" t="str">
        <f t="shared" si="12"/>
        <v>*</v>
      </c>
      <c r="G4644" s="4">
        <v>1</v>
      </c>
      <c r="H4644" s="17" t="s">
        <v>160</v>
      </c>
      <c r="I4644" s="2" t="s">
        <v>160</v>
      </c>
      <c r="J4644" s="2" t="s">
        <v>160</v>
      </c>
      <c r="K4644" s="2" t="s">
        <v>160</v>
      </c>
      <c r="L4644" s="2" t="s">
        <v>160</v>
      </c>
      <c r="M4644" s="2" t="s">
        <v>160</v>
      </c>
      <c r="N4644" s="8">
        <v>100</v>
      </c>
    </row>
    <row r="4645" spans="4:14" ht="26" x14ac:dyDescent="0.2">
      <c r="D4645" s="59"/>
      <c r="E4645" s="5" t="s">
        <v>66</v>
      </c>
      <c r="F4645" s="51" t="str">
        <f t="shared" si="12"/>
        <v/>
      </c>
      <c r="G4645" s="4">
        <v>721</v>
      </c>
      <c r="H4645" s="10">
        <v>21.359223300970999</v>
      </c>
      <c r="I4645" s="1">
        <v>20.665742024964999</v>
      </c>
      <c r="J4645" s="1">
        <v>1.9417475728160001</v>
      </c>
      <c r="K4645" s="1">
        <v>39.112343966712999</v>
      </c>
      <c r="L4645" s="1">
        <v>3.606102635229</v>
      </c>
      <c r="M4645" s="1">
        <v>10.957004160887999</v>
      </c>
      <c r="N4645" s="8">
        <v>2.3578363384190002</v>
      </c>
    </row>
    <row r="4646" spans="4:14" x14ac:dyDescent="0.2">
      <c r="D4646" s="58" t="s">
        <v>67</v>
      </c>
      <c r="E4646" s="7" t="s">
        <v>68</v>
      </c>
      <c r="F4646" s="50" t="str">
        <f t="shared" si="12"/>
        <v/>
      </c>
      <c r="G4646" s="6">
        <v>338</v>
      </c>
      <c r="H4646" s="14">
        <v>22.485207100592</v>
      </c>
      <c r="I4646" s="3">
        <v>18.047337278107001</v>
      </c>
      <c r="J4646" s="3">
        <v>2.9585798816570001</v>
      </c>
      <c r="K4646" s="3">
        <v>41.124260355030003</v>
      </c>
      <c r="L4646" s="3">
        <v>3.8461538461539999</v>
      </c>
      <c r="M4646" s="3">
        <v>8.579881656805</v>
      </c>
      <c r="N4646" s="13">
        <v>2.9585798816570001</v>
      </c>
    </row>
    <row r="4647" spans="4:14" x14ac:dyDescent="0.2">
      <c r="D4647" s="59"/>
      <c r="E4647" s="5" t="s">
        <v>69</v>
      </c>
      <c r="F4647" s="51" t="str">
        <f t="shared" si="12"/>
        <v/>
      </c>
      <c r="G4647" s="4">
        <v>119</v>
      </c>
      <c r="H4647" s="10">
        <v>34.453781512604998</v>
      </c>
      <c r="I4647" s="1">
        <v>10.924369747899</v>
      </c>
      <c r="J4647" s="1">
        <v>2.5210084033609998</v>
      </c>
      <c r="K4647" s="1">
        <v>37.815126050419998</v>
      </c>
      <c r="L4647" s="1">
        <v>5.8823529411760003</v>
      </c>
      <c r="M4647" s="1">
        <v>6.72268907563</v>
      </c>
      <c r="N4647" s="8">
        <v>1.680672268908</v>
      </c>
    </row>
    <row r="4648" spans="4:14" ht="26" x14ac:dyDescent="0.2">
      <c r="D4648" s="59"/>
      <c r="E4648" s="5" t="s">
        <v>70</v>
      </c>
      <c r="F4648" s="51" t="str">
        <f t="shared" si="12"/>
        <v/>
      </c>
      <c r="G4648" s="4">
        <v>324</v>
      </c>
      <c r="H4648" s="10">
        <v>25</v>
      </c>
      <c r="I4648" s="1">
        <v>18.518518518518999</v>
      </c>
      <c r="J4648" s="1">
        <v>1.851851851852</v>
      </c>
      <c r="K4648" s="1">
        <v>39.814814814815001</v>
      </c>
      <c r="L4648" s="1">
        <v>4.0123456790120002</v>
      </c>
      <c r="M4648" s="1">
        <v>7.7160493827160002</v>
      </c>
      <c r="N4648" s="8">
        <v>3.086419753086</v>
      </c>
    </row>
    <row r="4649" spans="4:14" ht="26" x14ac:dyDescent="0.2">
      <c r="D4649" s="59"/>
      <c r="E4649" s="5" t="s">
        <v>71</v>
      </c>
      <c r="F4649" s="51" t="str">
        <f t="shared" si="12"/>
        <v>*</v>
      </c>
      <c r="G4649" s="4">
        <v>40</v>
      </c>
      <c r="H4649" s="10">
        <v>22.5</v>
      </c>
      <c r="I4649" s="1">
        <v>25</v>
      </c>
      <c r="J4649" s="2" t="s">
        <v>160</v>
      </c>
      <c r="K4649" s="1">
        <v>42.5</v>
      </c>
      <c r="L4649" s="2" t="s">
        <v>160</v>
      </c>
      <c r="M4649" s="1">
        <v>5</v>
      </c>
      <c r="N4649" s="8">
        <v>5</v>
      </c>
    </row>
    <row r="4650" spans="4:14" x14ac:dyDescent="0.2">
      <c r="D4650" s="59"/>
      <c r="E4650" s="5" t="s">
        <v>72</v>
      </c>
      <c r="F4650" s="51" t="str">
        <f t="shared" si="12"/>
        <v/>
      </c>
      <c r="G4650" s="4">
        <v>221</v>
      </c>
      <c r="H4650" s="10">
        <v>19.909502262442999</v>
      </c>
      <c r="I4650" s="1">
        <v>21.266968325792</v>
      </c>
      <c r="J4650" s="1">
        <v>1.357466063348</v>
      </c>
      <c r="K4650" s="1">
        <v>41.176470588234999</v>
      </c>
      <c r="L4650" s="1">
        <v>4.9773755656110001</v>
      </c>
      <c r="M4650" s="1">
        <v>8.5972850678730008</v>
      </c>
      <c r="N4650" s="8">
        <v>2.7149321266970001</v>
      </c>
    </row>
    <row r="4651" spans="4:14" x14ac:dyDescent="0.2">
      <c r="D4651" s="59"/>
      <c r="E4651" s="5" t="s">
        <v>73</v>
      </c>
      <c r="F4651" s="51" t="str">
        <f t="shared" si="12"/>
        <v/>
      </c>
      <c r="G4651" s="4">
        <v>132</v>
      </c>
      <c r="H4651" s="10">
        <v>18.939393939394002</v>
      </c>
      <c r="I4651" s="1">
        <v>20.454545454544999</v>
      </c>
      <c r="J4651" s="1">
        <v>3.0303030303030001</v>
      </c>
      <c r="K4651" s="1">
        <v>40.151515151515</v>
      </c>
      <c r="L4651" s="1">
        <v>6.0606060606060002</v>
      </c>
      <c r="M4651" s="1">
        <v>9.8484848484850005</v>
      </c>
      <c r="N4651" s="8">
        <v>1.5151515151520001</v>
      </c>
    </row>
    <row r="4652" spans="4:14" ht="26" x14ac:dyDescent="0.2">
      <c r="D4652" s="59"/>
      <c r="E4652" s="5" t="s">
        <v>74</v>
      </c>
      <c r="F4652" s="51" t="str">
        <f t="shared" si="12"/>
        <v/>
      </c>
      <c r="G4652" s="4">
        <v>334</v>
      </c>
      <c r="H4652" s="10">
        <v>18.862275449102</v>
      </c>
      <c r="I4652" s="1">
        <v>18.862275449102</v>
      </c>
      <c r="J4652" s="1">
        <v>2.3952095808379998</v>
      </c>
      <c r="K4652" s="1">
        <v>40.419161676647001</v>
      </c>
      <c r="L4652" s="1">
        <v>3.592814371257</v>
      </c>
      <c r="M4652" s="1">
        <v>13.173652694611</v>
      </c>
      <c r="N4652" s="8">
        <v>2.6946107784429998</v>
      </c>
    </row>
    <row r="4653" spans="4:14" x14ac:dyDescent="0.2">
      <c r="D4653" s="59"/>
      <c r="E4653" s="5" t="s">
        <v>36</v>
      </c>
      <c r="F4653" s="51" t="str">
        <f t="shared" si="12"/>
        <v>*</v>
      </c>
      <c r="G4653" s="4">
        <v>19</v>
      </c>
      <c r="H4653" s="10">
        <v>21.052631578947</v>
      </c>
      <c r="I4653" s="1">
        <v>15.789473684211</v>
      </c>
      <c r="J4653" s="2" t="s">
        <v>160</v>
      </c>
      <c r="K4653" s="1">
        <v>36.842105263157997</v>
      </c>
      <c r="L4653" s="1">
        <v>10.526315789473999</v>
      </c>
      <c r="M4653" s="1">
        <v>15.789473684211</v>
      </c>
      <c r="N4653" s="15" t="s">
        <v>160</v>
      </c>
    </row>
    <row r="4654" spans="4:14" x14ac:dyDescent="0.2">
      <c r="D4654" s="59"/>
      <c r="E4654" s="5" t="s">
        <v>23</v>
      </c>
      <c r="F4654" s="51" t="str">
        <f t="shared" si="12"/>
        <v>*</v>
      </c>
      <c r="G4654" s="4">
        <v>5</v>
      </c>
      <c r="H4654" s="10">
        <v>20</v>
      </c>
      <c r="I4654" s="1">
        <v>60</v>
      </c>
      <c r="J4654" s="2" t="s">
        <v>160</v>
      </c>
      <c r="K4654" s="2" t="s">
        <v>160</v>
      </c>
      <c r="L4654" s="2" t="s">
        <v>160</v>
      </c>
      <c r="M4654" s="1">
        <v>20</v>
      </c>
      <c r="N4654" s="15" t="s">
        <v>160</v>
      </c>
    </row>
    <row r="4655" spans="4:14" ht="26" x14ac:dyDescent="0.2">
      <c r="D4655" s="58" t="s">
        <v>75</v>
      </c>
      <c r="E4655" s="7" t="s">
        <v>76</v>
      </c>
      <c r="F4655" s="50" t="str">
        <f t="shared" si="12"/>
        <v>*</v>
      </c>
      <c r="G4655" s="6">
        <v>22</v>
      </c>
      <c r="H4655" s="14">
        <v>31.818181818182001</v>
      </c>
      <c r="I4655" s="3">
        <v>18.181818181817999</v>
      </c>
      <c r="J4655" s="9" t="s">
        <v>160</v>
      </c>
      <c r="K4655" s="3">
        <v>31.818181818182001</v>
      </c>
      <c r="L4655" s="3">
        <v>4.5454545454549997</v>
      </c>
      <c r="M4655" s="3">
        <v>4.5454545454549997</v>
      </c>
      <c r="N4655" s="13">
        <v>9.0909090909089993</v>
      </c>
    </row>
    <row r="4656" spans="4:14" x14ac:dyDescent="0.2">
      <c r="D4656" s="59"/>
      <c r="E4656" s="5" t="s">
        <v>77</v>
      </c>
      <c r="F4656" s="51" t="str">
        <f t="shared" si="12"/>
        <v>*</v>
      </c>
      <c r="G4656" s="4">
        <v>39</v>
      </c>
      <c r="H4656" s="10">
        <v>33.333333333333002</v>
      </c>
      <c r="I4656" s="1">
        <v>12.820512820513001</v>
      </c>
      <c r="J4656" s="2" t="s">
        <v>160</v>
      </c>
      <c r="K4656" s="1">
        <v>46.153846153845997</v>
      </c>
      <c r="L4656" s="2" t="s">
        <v>160</v>
      </c>
      <c r="M4656" s="1">
        <v>2.564102564103</v>
      </c>
      <c r="N4656" s="8">
        <v>5.1282051282049999</v>
      </c>
    </row>
    <row r="4657" spans="4:14" x14ac:dyDescent="0.2">
      <c r="D4657" s="59"/>
      <c r="E4657" s="5" t="s">
        <v>78</v>
      </c>
      <c r="F4657" s="51" t="str">
        <f t="shared" ref="F4657:F4720" si="13">IF(G4657=0,"",IF(G4657&lt;=49,"*",""))</f>
        <v>*</v>
      </c>
      <c r="G4657" s="4">
        <v>49</v>
      </c>
      <c r="H4657" s="10">
        <v>36.734693877551003</v>
      </c>
      <c r="I4657" s="1">
        <v>14.285714285714</v>
      </c>
      <c r="J4657" s="2" t="s">
        <v>160</v>
      </c>
      <c r="K4657" s="1">
        <v>40.816326530612002</v>
      </c>
      <c r="L4657" s="1">
        <v>2.040816326531</v>
      </c>
      <c r="M4657" s="1">
        <v>4.0816326530609999</v>
      </c>
      <c r="N4657" s="8">
        <v>2.040816326531</v>
      </c>
    </row>
    <row r="4658" spans="4:14" ht="26" x14ac:dyDescent="0.2">
      <c r="D4658" s="59"/>
      <c r="E4658" s="5" t="s">
        <v>79</v>
      </c>
      <c r="F4658" s="51" t="str">
        <f t="shared" si="13"/>
        <v>*</v>
      </c>
      <c r="G4658" s="4">
        <v>6</v>
      </c>
      <c r="H4658" s="10">
        <v>50</v>
      </c>
      <c r="I4658" s="2" t="s">
        <v>160</v>
      </c>
      <c r="J4658" s="2" t="s">
        <v>160</v>
      </c>
      <c r="K4658" s="1">
        <v>33.333333333333002</v>
      </c>
      <c r="L4658" s="2" t="s">
        <v>160</v>
      </c>
      <c r="M4658" s="2" t="s">
        <v>160</v>
      </c>
      <c r="N4658" s="8">
        <v>16.666666666666998</v>
      </c>
    </row>
    <row r="4659" spans="4:14" ht="26" x14ac:dyDescent="0.2">
      <c r="D4659" s="59"/>
      <c r="E4659" s="5" t="s">
        <v>80</v>
      </c>
      <c r="F4659" s="51" t="str">
        <f t="shared" si="13"/>
        <v>*</v>
      </c>
      <c r="G4659" s="4">
        <v>19</v>
      </c>
      <c r="H4659" s="10">
        <v>47.368421052632002</v>
      </c>
      <c r="I4659" s="1">
        <v>10.526315789473999</v>
      </c>
      <c r="J4659" s="2" t="s">
        <v>160</v>
      </c>
      <c r="K4659" s="1">
        <v>21.052631578947</v>
      </c>
      <c r="L4659" s="2" t="s">
        <v>160</v>
      </c>
      <c r="M4659" s="1">
        <v>21.052631578947</v>
      </c>
      <c r="N4659" s="15" t="s">
        <v>160</v>
      </c>
    </row>
    <row r="4660" spans="4:14" ht="26" x14ac:dyDescent="0.2">
      <c r="D4660" s="59"/>
      <c r="E4660" s="5" t="s">
        <v>81</v>
      </c>
      <c r="F4660" s="51" t="str">
        <f t="shared" si="13"/>
        <v>*</v>
      </c>
      <c r="G4660" s="4">
        <v>26</v>
      </c>
      <c r="H4660" s="10">
        <v>53.846153846154003</v>
      </c>
      <c r="I4660" s="1">
        <v>3.8461538461539999</v>
      </c>
      <c r="J4660" s="2" t="s">
        <v>160</v>
      </c>
      <c r="K4660" s="1">
        <v>30.769230769231001</v>
      </c>
      <c r="L4660" s="1">
        <v>3.8461538461539999</v>
      </c>
      <c r="M4660" s="1">
        <v>3.8461538461539999</v>
      </c>
      <c r="N4660" s="8">
        <v>3.8461538461539999</v>
      </c>
    </row>
    <row r="4661" spans="4:14" ht="26" x14ac:dyDescent="0.2">
      <c r="D4661" s="59"/>
      <c r="E4661" s="5" t="s">
        <v>82</v>
      </c>
      <c r="F4661" s="51" t="str">
        <f t="shared" si="13"/>
        <v>*</v>
      </c>
      <c r="G4661" s="4">
        <v>18</v>
      </c>
      <c r="H4661" s="10">
        <v>55.555555555555998</v>
      </c>
      <c r="I4661" s="1">
        <v>5.5555555555560003</v>
      </c>
      <c r="J4661" s="2" t="s">
        <v>160</v>
      </c>
      <c r="K4661" s="1">
        <v>27.777777777777999</v>
      </c>
      <c r="L4661" s="1">
        <v>5.5555555555560003</v>
      </c>
      <c r="M4661" s="1">
        <v>5.5555555555560003</v>
      </c>
      <c r="N4661" s="15" t="s">
        <v>160</v>
      </c>
    </row>
    <row r="4662" spans="4:14" ht="26" x14ac:dyDescent="0.2">
      <c r="D4662" s="59"/>
      <c r="E4662" s="5" t="s">
        <v>83</v>
      </c>
      <c r="F4662" s="51" t="str">
        <f t="shared" si="13"/>
        <v>*</v>
      </c>
      <c r="G4662" s="4">
        <v>5</v>
      </c>
      <c r="H4662" s="10">
        <v>20</v>
      </c>
      <c r="I4662" s="1">
        <v>20</v>
      </c>
      <c r="J4662" s="2" t="s">
        <v>160</v>
      </c>
      <c r="K4662" s="1">
        <v>40</v>
      </c>
      <c r="L4662" s="2" t="s">
        <v>160</v>
      </c>
      <c r="M4662" s="1">
        <v>20</v>
      </c>
      <c r="N4662" s="15" t="s">
        <v>160</v>
      </c>
    </row>
    <row r="4663" spans="4:14" x14ac:dyDescent="0.2">
      <c r="D4663" s="59"/>
      <c r="E4663" s="5" t="s">
        <v>84</v>
      </c>
      <c r="F4663" s="51" t="str">
        <f t="shared" si="13"/>
        <v>*</v>
      </c>
      <c r="G4663" s="4">
        <v>11</v>
      </c>
      <c r="H4663" s="10">
        <v>18.181818181817999</v>
      </c>
      <c r="I4663" s="1">
        <v>18.181818181817999</v>
      </c>
      <c r="J4663" s="2" t="s">
        <v>160</v>
      </c>
      <c r="K4663" s="1">
        <v>36.363636363635997</v>
      </c>
      <c r="L4663" s="2" t="s">
        <v>160</v>
      </c>
      <c r="M4663" s="1">
        <v>27.272727272727</v>
      </c>
      <c r="N4663" s="15" t="s">
        <v>160</v>
      </c>
    </row>
    <row r="4664" spans="4:14" x14ac:dyDescent="0.2">
      <c r="D4664" s="59"/>
      <c r="E4664" s="5" t="s">
        <v>85</v>
      </c>
      <c r="F4664" s="51" t="str">
        <f t="shared" si="13"/>
        <v>*</v>
      </c>
      <c r="G4664" s="4">
        <v>1</v>
      </c>
      <c r="H4664" s="10">
        <v>100</v>
      </c>
      <c r="I4664" s="2" t="s">
        <v>160</v>
      </c>
      <c r="J4664" s="2" t="s">
        <v>160</v>
      </c>
      <c r="K4664" s="2" t="s">
        <v>160</v>
      </c>
      <c r="L4664" s="2" t="s">
        <v>160</v>
      </c>
      <c r="M4664" s="2" t="s">
        <v>160</v>
      </c>
      <c r="N4664" s="15" t="s">
        <v>160</v>
      </c>
    </row>
    <row r="4665" spans="4:14" x14ac:dyDescent="0.2">
      <c r="D4665" s="59"/>
      <c r="E4665" s="5" t="s">
        <v>86</v>
      </c>
      <c r="F4665" s="51" t="str">
        <f t="shared" si="13"/>
        <v/>
      </c>
      <c r="G4665" s="4">
        <v>60</v>
      </c>
      <c r="H4665" s="10">
        <v>20</v>
      </c>
      <c r="I4665" s="1">
        <v>15</v>
      </c>
      <c r="J4665" s="2" t="s">
        <v>160</v>
      </c>
      <c r="K4665" s="1">
        <v>41.666666666666998</v>
      </c>
      <c r="L4665" s="1">
        <v>5</v>
      </c>
      <c r="M4665" s="1">
        <v>13.333333333333</v>
      </c>
      <c r="N4665" s="8">
        <v>5</v>
      </c>
    </row>
    <row r="4666" spans="4:14" ht="26" x14ac:dyDescent="0.2">
      <c r="D4666" s="59"/>
      <c r="E4666" s="5" t="s">
        <v>87</v>
      </c>
      <c r="F4666" s="51" t="str">
        <f t="shared" si="13"/>
        <v/>
      </c>
      <c r="G4666" s="4">
        <v>72</v>
      </c>
      <c r="H4666" s="10">
        <v>40.277777777777999</v>
      </c>
      <c r="I4666" s="1">
        <v>5.5555555555560003</v>
      </c>
      <c r="J4666" s="2" t="s">
        <v>160</v>
      </c>
      <c r="K4666" s="1">
        <v>40.277777777777999</v>
      </c>
      <c r="L4666" s="1">
        <v>2.7777777777780002</v>
      </c>
      <c r="M4666" s="1">
        <v>11.111111111111001</v>
      </c>
      <c r="N4666" s="15" t="s">
        <v>160</v>
      </c>
    </row>
    <row r="4667" spans="4:14" x14ac:dyDescent="0.2">
      <c r="D4667" s="59"/>
      <c r="E4667" s="5" t="s">
        <v>36</v>
      </c>
      <c r="F4667" s="51" t="str">
        <f t="shared" si="13"/>
        <v>*</v>
      </c>
      <c r="G4667" s="4">
        <v>27</v>
      </c>
      <c r="H4667" s="10">
        <v>11.111111111111001</v>
      </c>
      <c r="I4667" s="1">
        <v>29.629629629629999</v>
      </c>
      <c r="J4667" s="2" t="s">
        <v>160</v>
      </c>
      <c r="K4667" s="1">
        <v>33.333333333333002</v>
      </c>
      <c r="L4667" s="2" t="s">
        <v>160</v>
      </c>
      <c r="M4667" s="1">
        <v>22.222222222222001</v>
      </c>
      <c r="N4667" s="8">
        <v>3.7037037037039999</v>
      </c>
    </row>
    <row r="4668" spans="4:14" ht="26" x14ac:dyDescent="0.2">
      <c r="D4668" s="59"/>
      <c r="E4668" s="5" t="s">
        <v>88</v>
      </c>
      <c r="F4668" s="51" t="str">
        <f t="shared" si="13"/>
        <v/>
      </c>
      <c r="G4668" s="4">
        <v>197</v>
      </c>
      <c r="H4668" s="10">
        <v>19.796954314720999</v>
      </c>
      <c r="I4668" s="1">
        <v>20.304568527918999</v>
      </c>
      <c r="J4668" s="1">
        <v>4.0609137055840003</v>
      </c>
      <c r="K4668" s="1">
        <v>37.055837563452002</v>
      </c>
      <c r="L4668" s="1">
        <v>5.0761421319800002</v>
      </c>
      <c r="M4668" s="1">
        <v>10.659898477157</v>
      </c>
      <c r="N4668" s="8">
        <v>3.045685279188</v>
      </c>
    </row>
    <row r="4669" spans="4:14" x14ac:dyDescent="0.2">
      <c r="D4669" s="59"/>
      <c r="E4669" s="5" t="s">
        <v>89</v>
      </c>
      <c r="F4669" s="51" t="str">
        <f t="shared" si="13"/>
        <v/>
      </c>
      <c r="G4669" s="4">
        <v>315</v>
      </c>
      <c r="H4669" s="10">
        <v>16.190476190476002</v>
      </c>
      <c r="I4669" s="1">
        <v>26.031746031746</v>
      </c>
      <c r="J4669" s="1">
        <v>2.2222222222219998</v>
      </c>
      <c r="K4669" s="1">
        <v>40</v>
      </c>
      <c r="L4669" s="1">
        <v>3.492063492063</v>
      </c>
      <c r="M4669" s="1">
        <v>10.15873015873</v>
      </c>
      <c r="N4669" s="8">
        <v>1.9047619047619999</v>
      </c>
    </row>
    <row r="4670" spans="4:14" x14ac:dyDescent="0.2">
      <c r="D4670" s="59"/>
      <c r="E4670" s="5" t="s">
        <v>23</v>
      </c>
      <c r="F4670" s="51" t="str">
        <f t="shared" si="13"/>
        <v>*</v>
      </c>
      <c r="G4670" s="4">
        <v>7</v>
      </c>
      <c r="H4670" s="10">
        <v>14.285714285714</v>
      </c>
      <c r="I4670" s="1">
        <v>28.571428571428999</v>
      </c>
      <c r="J4670" s="2" t="s">
        <v>160</v>
      </c>
      <c r="K4670" s="1">
        <v>28.571428571428999</v>
      </c>
      <c r="L4670" s="2" t="s">
        <v>160</v>
      </c>
      <c r="M4670" s="1">
        <v>14.285714285714</v>
      </c>
      <c r="N4670" s="8">
        <v>14.285714285714</v>
      </c>
    </row>
    <row r="4671" spans="4:14" ht="26" x14ac:dyDescent="0.2">
      <c r="D4671" s="59"/>
      <c r="E4671" s="5" t="s">
        <v>90</v>
      </c>
      <c r="F4671" s="51" t="str">
        <f t="shared" si="13"/>
        <v/>
      </c>
      <c r="G4671" s="4">
        <v>218</v>
      </c>
      <c r="H4671" s="10">
        <v>28.899082568807</v>
      </c>
      <c r="I4671" s="1">
        <v>12.844036697248001</v>
      </c>
      <c r="J4671" s="2" t="s">
        <v>160</v>
      </c>
      <c r="K4671" s="1">
        <v>39.908256880734001</v>
      </c>
      <c r="L4671" s="1">
        <v>2.7522935779819999</v>
      </c>
      <c r="M4671" s="1">
        <v>12.385321100917</v>
      </c>
      <c r="N4671" s="8">
        <v>3.2110091743120002</v>
      </c>
    </row>
    <row r="4672" spans="4:14" ht="26" x14ac:dyDescent="0.2">
      <c r="D4672" s="58" t="s">
        <v>91</v>
      </c>
      <c r="E4672" s="7" t="s">
        <v>92</v>
      </c>
      <c r="F4672" s="50" t="str">
        <f t="shared" si="13"/>
        <v/>
      </c>
      <c r="G4672" s="6">
        <v>51</v>
      </c>
      <c r="H4672" s="14">
        <v>21.568627450979999</v>
      </c>
      <c r="I4672" s="3">
        <v>21.568627450979999</v>
      </c>
      <c r="J4672" s="3">
        <v>3.9215686274510002</v>
      </c>
      <c r="K4672" s="3">
        <v>39.215686274509999</v>
      </c>
      <c r="L4672" s="3">
        <v>1.9607843137250001</v>
      </c>
      <c r="M4672" s="3">
        <v>11.764705882353001</v>
      </c>
      <c r="N4672" s="19" t="s">
        <v>160</v>
      </c>
    </row>
    <row r="4673" spans="4:14" ht="39" x14ac:dyDescent="0.2">
      <c r="D4673" s="59"/>
      <c r="E4673" s="5" t="s">
        <v>93</v>
      </c>
      <c r="F4673" s="51" t="str">
        <f t="shared" si="13"/>
        <v/>
      </c>
      <c r="G4673" s="4">
        <v>269</v>
      </c>
      <c r="H4673" s="10">
        <v>28.996282527881</v>
      </c>
      <c r="I4673" s="1">
        <v>14.126394052045001</v>
      </c>
      <c r="J4673" s="1">
        <v>1.4869888475840001</v>
      </c>
      <c r="K4673" s="1">
        <v>41.263940520445999</v>
      </c>
      <c r="L4673" s="1">
        <v>1.85873605948</v>
      </c>
      <c r="M4673" s="1">
        <v>9.2936802973979997</v>
      </c>
      <c r="N4673" s="8">
        <v>2.9739776951670001</v>
      </c>
    </row>
    <row r="4674" spans="4:14" ht="39" x14ac:dyDescent="0.2">
      <c r="D4674" s="59"/>
      <c r="E4674" s="5" t="s">
        <v>94</v>
      </c>
      <c r="F4674" s="51" t="str">
        <f t="shared" si="13"/>
        <v/>
      </c>
      <c r="G4674" s="4">
        <v>552</v>
      </c>
      <c r="H4674" s="10">
        <v>22.826086956522001</v>
      </c>
      <c r="I4674" s="1">
        <v>17.753623188405999</v>
      </c>
      <c r="J4674" s="1">
        <v>1.9927536231880001</v>
      </c>
      <c r="K4674" s="1">
        <v>41.304347826087003</v>
      </c>
      <c r="L4674" s="1">
        <v>3.6231884057969999</v>
      </c>
      <c r="M4674" s="1">
        <v>9.6014492753620004</v>
      </c>
      <c r="N4674" s="8">
        <v>2.898550724638</v>
      </c>
    </row>
    <row r="4675" spans="4:14" ht="39" x14ac:dyDescent="0.2">
      <c r="D4675" s="59"/>
      <c r="E4675" s="5" t="s">
        <v>95</v>
      </c>
      <c r="F4675" s="51" t="str">
        <f t="shared" si="13"/>
        <v/>
      </c>
      <c r="G4675" s="4">
        <v>359</v>
      </c>
      <c r="H4675" s="10">
        <v>27.019498607241999</v>
      </c>
      <c r="I4675" s="1">
        <v>14.484679665738</v>
      </c>
      <c r="J4675" s="1">
        <v>2.2284122562670001</v>
      </c>
      <c r="K4675" s="1">
        <v>41.782729805014</v>
      </c>
      <c r="L4675" s="1">
        <v>3.8997214484680001</v>
      </c>
      <c r="M4675" s="1">
        <v>8.6350974930359996</v>
      </c>
      <c r="N4675" s="8">
        <v>1.949860724234</v>
      </c>
    </row>
    <row r="4676" spans="4:14" ht="39" x14ac:dyDescent="0.2">
      <c r="D4676" s="59"/>
      <c r="E4676" s="5" t="s">
        <v>96</v>
      </c>
      <c r="F4676" s="51" t="str">
        <f t="shared" si="13"/>
        <v/>
      </c>
      <c r="G4676" s="4">
        <v>136</v>
      </c>
      <c r="H4676" s="10">
        <v>31.617647058824002</v>
      </c>
      <c r="I4676" s="1">
        <v>13.970588235294001</v>
      </c>
      <c r="J4676" s="1">
        <v>2.2058823529409999</v>
      </c>
      <c r="K4676" s="1">
        <v>39.705882352941003</v>
      </c>
      <c r="L4676" s="1">
        <v>2.9411764705880001</v>
      </c>
      <c r="M4676" s="1">
        <v>7.352941176471</v>
      </c>
      <c r="N4676" s="8">
        <v>2.2058823529409999</v>
      </c>
    </row>
    <row r="4677" spans="4:14" ht="39" x14ac:dyDescent="0.2">
      <c r="D4677" s="59"/>
      <c r="E4677" s="5" t="s">
        <v>97</v>
      </c>
      <c r="F4677" s="51" t="str">
        <f t="shared" si="13"/>
        <v>*</v>
      </c>
      <c r="G4677" s="4">
        <v>30</v>
      </c>
      <c r="H4677" s="10">
        <v>40</v>
      </c>
      <c r="I4677" s="1">
        <v>13.333333333333</v>
      </c>
      <c r="J4677" s="2" t="s">
        <v>160</v>
      </c>
      <c r="K4677" s="1">
        <v>33.333333333333002</v>
      </c>
      <c r="L4677" s="2" t="s">
        <v>160</v>
      </c>
      <c r="M4677" s="1">
        <v>10</v>
      </c>
      <c r="N4677" s="8">
        <v>3.333333333333</v>
      </c>
    </row>
    <row r="4678" spans="4:14" ht="39" x14ac:dyDescent="0.2">
      <c r="D4678" s="59"/>
      <c r="E4678" s="5" t="s">
        <v>98</v>
      </c>
      <c r="F4678" s="51" t="str">
        <f t="shared" si="13"/>
        <v/>
      </c>
      <c r="G4678" s="4">
        <v>198</v>
      </c>
      <c r="H4678" s="10">
        <v>28.282828282828</v>
      </c>
      <c r="I4678" s="1">
        <v>13.636363636364001</v>
      </c>
      <c r="J4678" s="1">
        <v>2.0202020202019999</v>
      </c>
      <c r="K4678" s="1">
        <v>41.414141414141</v>
      </c>
      <c r="L4678" s="1">
        <v>2.5252525252529998</v>
      </c>
      <c r="M4678" s="1">
        <v>10.101010101010001</v>
      </c>
      <c r="N4678" s="8">
        <v>2.0202020202019999</v>
      </c>
    </row>
    <row r="4679" spans="4:14" ht="39" x14ac:dyDescent="0.2">
      <c r="D4679" s="59"/>
      <c r="E4679" s="5" t="s">
        <v>99</v>
      </c>
      <c r="F4679" s="51" t="str">
        <f t="shared" si="13"/>
        <v/>
      </c>
      <c r="G4679" s="4">
        <v>111</v>
      </c>
      <c r="H4679" s="10">
        <v>32.432432432432002</v>
      </c>
      <c r="I4679" s="1">
        <v>13.513513513514001</v>
      </c>
      <c r="J4679" s="1">
        <v>0.90090090090099995</v>
      </c>
      <c r="K4679" s="1">
        <v>38.738738738739002</v>
      </c>
      <c r="L4679" s="1">
        <v>5.4054054054050003</v>
      </c>
      <c r="M4679" s="1">
        <v>7.2072072072070004</v>
      </c>
      <c r="N4679" s="8">
        <v>1.8018018018019999</v>
      </c>
    </row>
    <row r="4680" spans="4:14" x14ac:dyDescent="0.2">
      <c r="D4680" s="59"/>
      <c r="E4680" s="5" t="s">
        <v>100</v>
      </c>
      <c r="F4680" s="51" t="str">
        <f t="shared" si="13"/>
        <v/>
      </c>
      <c r="G4680" s="4">
        <v>122</v>
      </c>
      <c r="H4680" s="10">
        <v>9.83606557377</v>
      </c>
      <c r="I4680" s="1">
        <v>35.245901639343998</v>
      </c>
      <c r="J4680" s="1">
        <v>2.459016393443</v>
      </c>
      <c r="K4680" s="1">
        <v>28.688524590164</v>
      </c>
      <c r="L4680" s="1">
        <v>4.0983606557380003</v>
      </c>
      <c r="M4680" s="1">
        <v>16.393442622951</v>
      </c>
      <c r="N4680" s="8">
        <v>3.2786885245900002</v>
      </c>
    </row>
    <row r="4681" spans="4:14" x14ac:dyDescent="0.2">
      <c r="D4681" s="59"/>
      <c r="E4681" s="5" t="s">
        <v>23</v>
      </c>
      <c r="F4681" s="51" t="str">
        <f t="shared" si="13"/>
        <v>*</v>
      </c>
      <c r="G4681" s="4">
        <v>4</v>
      </c>
      <c r="H4681" s="17" t="s">
        <v>160</v>
      </c>
      <c r="I4681" s="1">
        <v>25</v>
      </c>
      <c r="J4681" s="2" t="s">
        <v>160</v>
      </c>
      <c r="K4681" s="1">
        <v>25</v>
      </c>
      <c r="L4681" s="2" t="s">
        <v>160</v>
      </c>
      <c r="M4681" s="1">
        <v>50</v>
      </c>
      <c r="N4681" s="15" t="s">
        <v>160</v>
      </c>
    </row>
    <row r="4682" spans="4:14" ht="26" x14ac:dyDescent="0.2">
      <c r="D4682" s="59"/>
      <c r="E4682" s="5" t="s">
        <v>101</v>
      </c>
      <c r="F4682" s="51" t="str">
        <f t="shared" si="13"/>
        <v/>
      </c>
      <c r="G4682" s="4">
        <v>599</v>
      </c>
      <c r="H4682" s="10">
        <v>23.372287145242002</v>
      </c>
      <c r="I4682" s="1">
        <v>17.362270450751002</v>
      </c>
      <c r="J4682" s="1">
        <v>2.0033388981639999</v>
      </c>
      <c r="K4682" s="1">
        <v>41.235392320533997</v>
      </c>
      <c r="L4682" s="1">
        <v>3.672787979967</v>
      </c>
      <c r="M4682" s="1">
        <v>9.6828046744569995</v>
      </c>
      <c r="N4682" s="8">
        <v>2.6711185308849998</v>
      </c>
    </row>
    <row r="4683" spans="4:14" ht="26" x14ac:dyDescent="0.2">
      <c r="D4683" s="59"/>
      <c r="E4683" s="5" t="s">
        <v>102</v>
      </c>
      <c r="F4683" s="51" t="str">
        <f t="shared" si="13"/>
        <v/>
      </c>
      <c r="G4683" s="4">
        <v>255</v>
      </c>
      <c r="H4683" s="10">
        <v>28.235294117647001</v>
      </c>
      <c r="I4683" s="1">
        <v>14.509803921569</v>
      </c>
      <c r="J4683" s="1">
        <v>2.352941176471</v>
      </c>
      <c r="K4683" s="1">
        <v>40</v>
      </c>
      <c r="L4683" s="1">
        <v>2.7450980392159998</v>
      </c>
      <c r="M4683" s="1">
        <v>9.4117647058819998</v>
      </c>
      <c r="N4683" s="8">
        <v>2.7450980392159998</v>
      </c>
    </row>
    <row r="4684" spans="4:14" x14ac:dyDescent="0.2">
      <c r="D4684" s="58" t="s">
        <v>103</v>
      </c>
      <c r="E4684" s="7" t="s">
        <v>104</v>
      </c>
      <c r="F4684" s="50" t="str">
        <f t="shared" si="13"/>
        <v/>
      </c>
      <c r="G4684" s="6">
        <v>186</v>
      </c>
      <c r="H4684" s="14">
        <v>31.182795698924998</v>
      </c>
      <c r="I4684" s="3">
        <v>12.365591397849</v>
      </c>
      <c r="J4684" s="3">
        <v>0.53763440860199996</v>
      </c>
      <c r="K4684" s="3">
        <v>40.860215053763</v>
      </c>
      <c r="L4684" s="3">
        <v>3.7634408602149998</v>
      </c>
      <c r="M4684" s="3">
        <v>8.6021505376339995</v>
      </c>
      <c r="N4684" s="13">
        <v>2.6881720430109999</v>
      </c>
    </row>
    <row r="4685" spans="4:14" x14ac:dyDescent="0.2">
      <c r="D4685" s="59"/>
      <c r="E4685" s="5" t="s">
        <v>105</v>
      </c>
      <c r="F4685" s="51" t="str">
        <f t="shared" si="13"/>
        <v/>
      </c>
      <c r="G4685" s="4">
        <v>229</v>
      </c>
      <c r="H4685" s="10">
        <v>24.017467248908002</v>
      </c>
      <c r="I4685" s="1">
        <v>17.03056768559</v>
      </c>
      <c r="J4685" s="1">
        <v>1.7467248908299999</v>
      </c>
      <c r="K4685" s="1">
        <v>41.048034934497998</v>
      </c>
      <c r="L4685" s="1">
        <v>3.0567685589520002</v>
      </c>
      <c r="M4685" s="1">
        <v>10.043668122271001</v>
      </c>
      <c r="N4685" s="8">
        <v>3.0567685589520002</v>
      </c>
    </row>
    <row r="4686" spans="4:14" x14ac:dyDescent="0.2">
      <c r="D4686" s="59"/>
      <c r="E4686" s="5" t="s">
        <v>106</v>
      </c>
      <c r="F4686" s="51" t="str">
        <f t="shared" si="13"/>
        <v/>
      </c>
      <c r="G4686" s="4">
        <v>230</v>
      </c>
      <c r="H4686" s="10">
        <v>16.086956521739001</v>
      </c>
      <c r="I4686" s="1">
        <v>24.347826086956999</v>
      </c>
      <c r="J4686" s="1">
        <v>3.4782608695650001</v>
      </c>
      <c r="K4686" s="1">
        <v>38.695652173912997</v>
      </c>
      <c r="L4686" s="1">
        <v>4.3478260869570002</v>
      </c>
      <c r="M4686" s="1">
        <v>10.869565217390999</v>
      </c>
      <c r="N4686" s="8">
        <v>2.1739130434780001</v>
      </c>
    </row>
    <row r="4687" spans="4:14" x14ac:dyDescent="0.2">
      <c r="D4687" s="59"/>
      <c r="E4687" s="5" t="s">
        <v>107</v>
      </c>
      <c r="F4687" s="51" t="str">
        <f t="shared" si="13"/>
        <v/>
      </c>
      <c r="G4687" s="4">
        <v>79</v>
      </c>
      <c r="H4687" s="10">
        <v>3.7974683544299999</v>
      </c>
      <c r="I4687" s="1">
        <v>31.645569620252999</v>
      </c>
      <c r="J4687" s="1">
        <v>1.2658227848100001</v>
      </c>
      <c r="K4687" s="1">
        <v>35.443037974684003</v>
      </c>
      <c r="L4687" s="1">
        <v>3.7974683544299999</v>
      </c>
      <c r="M4687" s="1">
        <v>21.518987341772</v>
      </c>
      <c r="N4687" s="8">
        <v>2.5316455696200002</v>
      </c>
    </row>
    <row r="4688" spans="4:14" x14ac:dyDescent="0.2">
      <c r="D4688" s="59"/>
      <c r="E4688" s="5" t="s">
        <v>108</v>
      </c>
      <c r="F4688" s="51" t="str">
        <f t="shared" si="13"/>
        <v>*</v>
      </c>
      <c r="G4688" s="4">
        <v>12</v>
      </c>
      <c r="H4688" s="10">
        <v>8.333333333333</v>
      </c>
      <c r="I4688" s="1">
        <v>75</v>
      </c>
      <c r="J4688" s="1">
        <v>8.333333333333</v>
      </c>
      <c r="K4688" s="1">
        <v>8.333333333333</v>
      </c>
      <c r="L4688" s="2" t="s">
        <v>160</v>
      </c>
      <c r="M4688" s="2" t="s">
        <v>160</v>
      </c>
      <c r="N4688" s="15" t="s">
        <v>160</v>
      </c>
    </row>
    <row r="4689" spans="4:14" x14ac:dyDescent="0.2">
      <c r="D4689" s="59"/>
      <c r="E4689" s="5" t="s">
        <v>23</v>
      </c>
      <c r="F4689" s="51" t="str">
        <f t="shared" si="13"/>
        <v>*</v>
      </c>
      <c r="G4689" s="4">
        <v>1</v>
      </c>
      <c r="H4689" s="17" t="s">
        <v>160</v>
      </c>
      <c r="I4689" s="2" t="s">
        <v>160</v>
      </c>
      <c r="J4689" s="2" t="s">
        <v>160</v>
      </c>
      <c r="K4689" s="2" t="s">
        <v>160</v>
      </c>
      <c r="L4689" s="2" t="s">
        <v>160</v>
      </c>
      <c r="M4689" s="2" t="s">
        <v>160</v>
      </c>
      <c r="N4689" s="8">
        <v>100</v>
      </c>
    </row>
    <row r="4690" spans="4:14" x14ac:dyDescent="0.2">
      <c r="D4690" s="59"/>
      <c r="E4690" s="5" t="s">
        <v>109</v>
      </c>
      <c r="F4690" s="51" t="str">
        <f t="shared" si="13"/>
        <v/>
      </c>
      <c r="G4690" s="4">
        <v>415</v>
      </c>
      <c r="H4690" s="10">
        <v>27.228915662651001</v>
      </c>
      <c r="I4690" s="1">
        <v>14.939759036145</v>
      </c>
      <c r="J4690" s="1">
        <v>1.204819277108</v>
      </c>
      <c r="K4690" s="1">
        <v>40.963855421687001</v>
      </c>
      <c r="L4690" s="1">
        <v>3.3734939759040001</v>
      </c>
      <c r="M4690" s="1">
        <v>9.3975903614459995</v>
      </c>
      <c r="N4690" s="8">
        <v>2.8915662650599998</v>
      </c>
    </row>
    <row r="4691" spans="4:14" x14ac:dyDescent="0.2">
      <c r="D4691" s="59"/>
      <c r="E4691" s="5" t="s">
        <v>110</v>
      </c>
      <c r="F4691" s="51" t="str">
        <f t="shared" si="13"/>
        <v/>
      </c>
      <c r="G4691" s="4">
        <v>91</v>
      </c>
      <c r="H4691" s="10">
        <v>4.3956043956039998</v>
      </c>
      <c r="I4691" s="1">
        <v>37.362637362637003</v>
      </c>
      <c r="J4691" s="1">
        <v>2.1978021978019999</v>
      </c>
      <c r="K4691" s="1">
        <v>31.868131868132</v>
      </c>
      <c r="L4691" s="1">
        <v>3.2967032967029999</v>
      </c>
      <c r="M4691" s="1">
        <v>18.681318681318999</v>
      </c>
      <c r="N4691" s="8">
        <v>2.1978021978019999</v>
      </c>
    </row>
    <row r="4692" spans="4:14" x14ac:dyDescent="0.2">
      <c r="D4692" s="58" t="s">
        <v>111</v>
      </c>
      <c r="E4692" s="7" t="s">
        <v>112</v>
      </c>
      <c r="F4692" s="50" t="str">
        <f t="shared" si="13"/>
        <v/>
      </c>
      <c r="G4692" s="6">
        <v>79</v>
      </c>
      <c r="H4692" s="14">
        <v>31.645569620252999</v>
      </c>
      <c r="I4692" s="3">
        <v>18.987341772152</v>
      </c>
      <c r="J4692" s="9" t="s">
        <v>160</v>
      </c>
      <c r="K4692" s="3">
        <v>39.240506329113998</v>
      </c>
      <c r="L4692" s="3">
        <v>3.7974683544299999</v>
      </c>
      <c r="M4692" s="3">
        <v>6.3291139240509997</v>
      </c>
      <c r="N4692" s="19" t="s">
        <v>160</v>
      </c>
    </row>
    <row r="4693" spans="4:14" ht="26" x14ac:dyDescent="0.2">
      <c r="D4693" s="59"/>
      <c r="E4693" s="5" t="s">
        <v>113</v>
      </c>
      <c r="F4693" s="51" t="str">
        <f t="shared" si="13"/>
        <v/>
      </c>
      <c r="G4693" s="4">
        <v>89</v>
      </c>
      <c r="H4693" s="10">
        <v>25.842696629212998</v>
      </c>
      <c r="I4693" s="1">
        <v>16.853932584270002</v>
      </c>
      <c r="J4693" s="1">
        <v>1.123595505618</v>
      </c>
      <c r="K4693" s="1">
        <v>42.696629213483</v>
      </c>
      <c r="L4693" s="1">
        <v>3.3707865168539999</v>
      </c>
      <c r="M4693" s="1">
        <v>8.9887640449440003</v>
      </c>
      <c r="N4693" s="8">
        <v>1.123595505618</v>
      </c>
    </row>
    <row r="4694" spans="4:14" x14ac:dyDescent="0.2">
      <c r="D4694" s="59"/>
      <c r="E4694" s="5" t="s">
        <v>114</v>
      </c>
      <c r="F4694" s="51" t="str">
        <f t="shared" si="13"/>
        <v/>
      </c>
      <c r="G4694" s="4">
        <v>354</v>
      </c>
      <c r="H4694" s="10">
        <v>27.401129943503001</v>
      </c>
      <c r="I4694" s="1">
        <v>15.536723163842</v>
      </c>
      <c r="J4694" s="1">
        <v>2.542372881356</v>
      </c>
      <c r="K4694" s="1">
        <v>40.112994350282001</v>
      </c>
      <c r="L4694" s="1">
        <v>4.5197740112989999</v>
      </c>
      <c r="M4694" s="1">
        <v>7.9096045197739997</v>
      </c>
      <c r="N4694" s="8">
        <v>1.977401129944</v>
      </c>
    </row>
    <row r="4695" spans="4:14" x14ac:dyDescent="0.2">
      <c r="D4695" s="59"/>
      <c r="E4695" s="5" t="s">
        <v>115</v>
      </c>
      <c r="F4695" s="51" t="str">
        <f t="shared" si="13"/>
        <v/>
      </c>
      <c r="G4695" s="4">
        <v>145</v>
      </c>
      <c r="H4695" s="10">
        <v>30.344827586207</v>
      </c>
      <c r="I4695" s="1">
        <v>8.9655172413790005</v>
      </c>
      <c r="J4695" s="1">
        <v>1.379310344828</v>
      </c>
      <c r="K4695" s="1">
        <v>43.448275862069003</v>
      </c>
      <c r="L4695" s="1">
        <v>5.5172413793099997</v>
      </c>
      <c r="M4695" s="1">
        <v>9.6551724137930002</v>
      </c>
      <c r="N4695" s="8">
        <v>0.68965517241399998</v>
      </c>
    </row>
    <row r="4696" spans="4:14" x14ac:dyDescent="0.2">
      <c r="D4696" s="59"/>
      <c r="E4696" s="5" t="s">
        <v>116</v>
      </c>
      <c r="F4696" s="51" t="str">
        <f t="shared" si="13"/>
        <v/>
      </c>
      <c r="G4696" s="4">
        <v>318</v>
      </c>
      <c r="H4696" s="10">
        <v>22.327044025157001</v>
      </c>
      <c r="I4696" s="1">
        <v>16.666666666666998</v>
      </c>
      <c r="J4696" s="1">
        <v>2.2012578616349998</v>
      </c>
      <c r="K4696" s="1">
        <v>42.138364779874003</v>
      </c>
      <c r="L4696" s="1">
        <v>4.4025157232699996</v>
      </c>
      <c r="M4696" s="1">
        <v>9.1194968553460001</v>
      </c>
      <c r="N4696" s="8">
        <v>3.1446540880499998</v>
      </c>
    </row>
    <row r="4697" spans="4:14" ht="26" x14ac:dyDescent="0.2">
      <c r="D4697" s="59"/>
      <c r="E4697" s="5" t="s">
        <v>117</v>
      </c>
      <c r="F4697" s="51" t="str">
        <f t="shared" si="13"/>
        <v/>
      </c>
      <c r="G4697" s="4">
        <v>530</v>
      </c>
      <c r="H4697" s="10">
        <v>19.622641509434001</v>
      </c>
      <c r="I4697" s="1">
        <v>20</v>
      </c>
      <c r="J4697" s="1">
        <v>1.698113207547</v>
      </c>
      <c r="K4697" s="1">
        <v>40.943396226414997</v>
      </c>
      <c r="L4697" s="1">
        <v>3.5849056603770002</v>
      </c>
      <c r="M4697" s="1">
        <v>10.754716981132001</v>
      </c>
      <c r="N4697" s="8">
        <v>3.396226415094</v>
      </c>
    </row>
    <row r="4698" spans="4:14" ht="26" x14ac:dyDescent="0.2">
      <c r="D4698" s="59"/>
      <c r="E4698" s="5" t="s">
        <v>118</v>
      </c>
      <c r="F4698" s="51" t="str">
        <f t="shared" si="13"/>
        <v/>
      </c>
      <c r="G4698" s="4">
        <v>444</v>
      </c>
      <c r="H4698" s="10">
        <v>22.972972972973</v>
      </c>
      <c r="I4698" s="1">
        <v>18.693693693694001</v>
      </c>
      <c r="J4698" s="1">
        <v>1.8018018018019999</v>
      </c>
      <c r="K4698" s="1">
        <v>41.666666666666998</v>
      </c>
      <c r="L4698" s="1">
        <v>3.8288288288290002</v>
      </c>
      <c r="M4698" s="1">
        <v>8.7837837837839992</v>
      </c>
      <c r="N4698" s="8">
        <v>2.2522522522520001</v>
      </c>
    </row>
    <row r="4699" spans="4:14" ht="26" x14ac:dyDescent="0.2">
      <c r="D4699" s="59"/>
      <c r="E4699" s="5" t="s">
        <v>119</v>
      </c>
      <c r="F4699" s="51" t="str">
        <f t="shared" si="13"/>
        <v/>
      </c>
      <c r="G4699" s="4">
        <v>340</v>
      </c>
      <c r="H4699" s="10">
        <v>21.176470588234999</v>
      </c>
      <c r="I4699" s="1">
        <v>22.352941176470999</v>
      </c>
      <c r="J4699" s="1">
        <v>2.0588235294119999</v>
      </c>
      <c r="K4699" s="1">
        <v>36.764705882352999</v>
      </c>
      <c r="L4699" s="1">
        <v>3.5294117647059999</v>
      </c>
      <c r="M4699" s="1">
        <v>12.058823529412001</v>
      </c>
      <c r="N4699" s="8">
        <v>2.0588235294119999</v>
      </c>
    </row>
    <row r="4700" spans="4:14" ht="26" x14ac:dyDescent="0.2">
      <c r="D4700" s="59"/>
      <c r="E4700" s="5" t="s">
        <v>120</v>
      </c>
      <c r="F4700" s="51" t="str">
        <f t="shared" si="13"/>
        <v/>
      </c>
      <c r="G4700" s="4">
        <v>102</v>
      </c>
      <c r="H4700" s="10">
        <v>37.254901960783997</v>
      </c>
      <c r="I4700" s="1">
        <v>10.78431372549</v>
      </c>
      <c r="J4700" s="2" t="s">
        <v>160</v>
      </c>
      <c r="K4700" s="1">
        <v>37.254901960783997</v>
      </c>
      <c r="L4700" s="1">
        <v>0.98039215686299996</v>
      </c>
      <c r="M4700" s="1">
        <v>9.8039215686270005</v>
      </c>
      <c r="N4700" s="8">
        <v>3.9215686274510002</v>
      </c>
    </row>
    <row r="4701" spans="4:14" x14ac:dyDescent="0.2">
      <c r="D4701" s="59"/>
      <c r="E4701" s="5" t="s">
        <v>121</v>
      </c>
      <c r="F4701" s="51" t="str">
        <f t="shared" si="13"/>
        <v/>
      </c>
      <c r="G4701" s="4">
        <v>368</v>
      </c>
      <c r="H4701" s="10">
        <v>23.641304347826001</v>
      </c>
      <c r="I4701" s="1">
        <v>13.315217391304</v>
      </c>
      <c r="J4701" s="1">
        <v>1.630434782609</v>
      </c>
      <c r="K4701" s="1">
        <v>46.467391304347998</v>
      </c>
      <c r="L4701" s="1">
        <v>3.5326086956520002</v>
      </c>
      <c r="M4701" s="1">
        <v>8.6956521739130004</v>
      </c>
      <c r="N4701" s="8">
        <v>2.7173913043479998</v>
      </c>
    </row>
    <row r="4702" spans="4:14" x14ac:dyDescent="0.2">
      <c r="D4702" s="59"/>
      <c r="E4702" s="5" t="s">
        <v>122</v>
      </c>
      <c r="F4702" s="51" t="str">
        <f t="shared" si="13"/>
        <v/>
      </c>
      <c r="G4702" s="4">
        <v>303</v>
      </c>
      <c r="H4702" s="10">
        <v>20.462046204619998</v>
      </c>
      <c r="I4702" s="1">
        <v>16.501650165017001</v>
      </c>
      <c r="J4702" s="1">
        <v>2.970297029703</v>
      </c>
      <c r="K4702" s="1">
        <v>43.234323432342997</v>
      </c>
      <c r="L4702" s="1">
        <v>4.290429042904</v>
      </c>
      <c r="M4702" s="1">
        <v>10.891089108911</v>
      </c>
      <c r="N4702" s="8">
        <v>1.6501650165020001</v>
      </c>
    </row>
    <row r="4703" spans="4:14" x14ac:dyDescent="0.2">
      <c r="D4703" s="59"/>
      <c r="E4703" s="5" t="s">
        <v>123</v>
      </c>
      <c r="F4703" s="51" t="str">
        <f t="shared" si="13"/>
        <v/>
      </c>
      <c r="G4703" s="4">
        <v>155</v>
      </c>
      <c r="H4703" s="10">
        <v>19.354838709677001</v>
      </c>
      <c r="I4703" s="1">
        <v>20.645161290322999</v>
      </c>
      <c r="J4703" s="1">
        <v>1.935483870968</v>
      </c>
      <c r="K4703" s="1">
        <v>43.225806451613003</v>
      </c>
      <c r="L4703" s="1">
        <v>3.2258064516129998</v>
      </c>
      <c r="M4703" s="1">
        <v>10.967741935484</v>
      </c>
      <c r="N4703" s="8">
        <v>0.64516129032299996</v>
      </c>
    </row>
    <row r="4704" spans="4:14" x14ac:dyDescent="0.2">
      <c r="D4704" s="59"/>
      <c r="E4704" s="5" t="s">
        <v>124</v>
      </c>
      <c r="F4704" s="51" t="str">
        <f t="shared" si="13"/>
        <v/>
      </c>
      <c r="G4704" s="4">
        <v>433</v>
      </c>
      <c r="H4704" s="10">
        <v>20.785219399538001</v>
      </c>
      <c r="I4704" s="1">
        <v>20.554272517320999</v>
      </c>
      <c r="J4704" s="1">
        <v>1.847575057737</v>
      </c>
      <c r="K4704" s="1">
        <v>40.646651270207997</v>
      </c>
      <c r="L4704" s="1">
        <v>3.0023094688219998</v>
      </c>
      <c r="M4704" s="1">
        <v>10.623556581986</v>
      </c>
      <c r="N4704" s="8">
        <v>2.5404157043879998</v>
      </c>
    </row>
    <row r="4705" spans="4:14" x14ac:dyDescent="0.2">
      <c r="D4705" s="59"/>
      <c r="E4705" s="5" t="s">
        <v>125</v>
      </c>
      <c r="F4705" s="51" t="str">
        <f t="shared" si="13"/>
        <v/>
      </c>
      <c r="G4705" s="4">
        <v>162</v>
      </c>
      <c r="H4705" s="10">
        <v>22.83950617284</v>
      </c>
      <c r="I4705" s="1">
        <v>14.814814814815</v>
      </c>
      <c r="J4705" s="1">
        <v>1.851851851852</v>
      </c>
      <c r="K4705" s="1">
        <v>41.975308641974998</v>
      </c>
      <c r="L4705" s="1">
        <v>2.4691358024690002</v>
      </c>
      <c r="M4705" s="1">
        <v>13.58024691358</v>
      </c>
      <c r="N4705" s="8">
        <v>2.4691358024690002</v>
      </c>
    </row>
    <row r="4706" spans="4:14" x14ac:dyDescent="0.2">
      <c r="D4706" s="59"/>
      <c r="E4706" s="5" t="s">
        <v>126</v>
      </c>
      <c r="F4706" s="51" t="str">
        <f t="shared" si="13"/>
        <v/>
      </c>
      <c r="G4706" s="4">
        <v>182</v>
      </c>
      <c r="H4706" s="10">
        <v>17.582417582418</v>
      </c>
      <c r="I4706" s="1">
        <v>13.736263736264</v>
      </c>
      <c r="J4706" s="1">
        <v>2.7472527472529999</v>
      </c>
      <c r="K4706" s="1">
        <v>46.153846153845997</v>
      </c>
      <c r="L4706" s="1">
        <v>3.8461538461539999</v>
      </c>
      <c r="M4706" s="1">
        <v>12.637362637362999</v>
      </c>
      <c r="N4706" s="8">
        <v>3.2967032967029999</v>
      </c>
    </row>
    <row r="4707" spans="4:14" ht="26" x14ac:dyDescent="0.2">
      <c r="D4707" s="59"/>
      <c r="E4707" s="5" t="s">
        <v>127</v>
      </c>
      <c r="F4707" s="51" t="str">
        <f t="shared" si="13"/>
        <v/>
      </c>
      <c r="G4707" s="4">
        <v>120</v>
      </c>
      <c r="H4707" s="10">
        <v>20.833333333333002</v>
      </c>
      <c r="I4707" s="1">
        <v>29.166666666666998</v>
      </c>
      <c r="J4707" s="2" t="s">
        <v>160</v>
      </c>
      <c r="K4707" s="1">
        <v>35</v>
      </c>
      <c r="L4707" s="1">
        <v>5</v>
      </c>
      <c r="M4707" s="1">
        <v>10</v>
      </c>
      <c r="N4707" s="15" t="s">
        <v>160</v>
      </c>
    </row>
    <row r="4708" spans="4:14" x14ac:dyDescent="0.2">
      <c r="D4708" s="59"/>
      <c r="E4708" s="5" t="s">
        <v>36</v>
      </c>
      <c r="F4708" s="51" t="str">
        <f t="shared" si="13"/>
        <v>*</v>
      </c>
      <c r="G4708" s="4">
        <v>17</v>
      </c>
      <c r="H4708" s="10">
        <v>17.647058823529001</v>
      </c>
      <c r="I4708" s="1">
        <v>29.411764705882</v>
      </c>
      <c r="J4708" s="2" t="s">
        <v>160</v>
      </c>
      <c r="K4708" s="1">
        <v>23.529411764706001</v>
      </c>
      <c r="L4708" s="1">
        <v>5.8823529411760003</v>
      </c>
      <c r="M4708" s="1">
        <v>23.529411764706001</v>
      </c>
      <c r="N4708" s="15" t="s">
        <v>160</v>
      </c>
    </row>
    <row r="4709" spans="4:14" x14ac:dyDescent="0.2">
      <c r="D4709" s="59"/>
      <c r="E4709" s="5" t="s">
        <v>128</v>
      </c>
      <c r="F4709" s="51" t="str">
        <f t="shared" si="13"/>
        <v>*</v>
      </c>
      <c r="G4709" s="4">
        <v>10</v>
      </c>
      <c r="H4709" s="10">
        <v>10</v>
      </c>
      <c r="I4709" s="1">
        <v>40</v>
      </c>
      <c r="J4709" s="1">
        <v>10</v>
      </c>
      <c r="K4709" s="1">
        <v>20</v>
      </c>
      <c r="L4709" s="2" t="s">
        <v>160</v>
      </c>
      <c r="M4709" s="1">
        <v>20</v>
      </c>
      <c r="N4709" s="15" t="s">
        <v>160</v>
      </c>
    </row>
    <row r="4710" spans="4:14" x14ac:dyDescent="0.2">
      <c r="D4710" s="59"/>
      <c r="E4710" s="5" t="s">
        <v>23</v>
      </c>
      <c r="F4710" s="51" t="str">
        <f t="shared" si="13"/>
        <v>*</v>
      </c>
      <c r="G4710" s="4">
        <v>4</v>
      </c>
      <c r="H4710" s="10">
        <v>25</v>
      </c>
      <c r="I4710" s="1">
        <v>25</v>
      </c>
      <c r="J4710" s="2" t="s">
        <v>160</v>
      </c>
      <c r="K4710" s="2" t="s">
        <v>160</v>
      </c>
      <c r="L4710" s="2" t="s">
        <v>160</v>
      </c>
      <c r="M4710" s="1">
        <v>50</v>
      </c>
      <c r="N4710" s="15" t="s">
        <v>160</v>
      </c>
    </row>
    <row r="4711" spans="4:14" x14ac:dyDescent="0.2">
      <c r="D4711" s="58" t="s">
        <v>129</v>
      </c>
      <c r="E4711" s="7" t="s">
        <v>130</v>
      </c>
      <c r="F4711" s="50" t="str">
        <f t="shared" si="13"/>
        <v/>
      </c>
      <c r="G4711" s="6">
        <v>384</v>
      </c>
      <c r="H4711" s="14">
        <v>25.78125</v>
      </c>
      <c r="I4711" s="3">
        <v>12.5</v>
      </c>
      <c r="J4711" s="3">
        <v>2.083333333333</v>
      </c>
      <c r="K4711" s="3">
        <v>45.3125</v>
      </c>
      <c r="L4711" s="3">
        <v>3.385416666667</v>
      </c>
      <c r="M4711" s="3">
        <v>8.072916666667</v>
      </c>
      <c r="N4711" s="13">
        <v>2.864583333333</v>
      </c>
    </row>
    <row r="4712" spans="4:14" x14ac:dyDescent="0.2">
      <c r="D4712" s="59"/>
      <c r="E4712" s="5" t="s">
        <v>131</v>
      </c>
      <c r="F4712" s="51" t="str">
        <f t="shared" si="13"/>
        <v/>
      </c>
      <c r="G4712" s="4">
        <v>295</v>
      </c>
      <c r="H4712" s="10">
        <v>16.949152542373</v>
      </c>
      <c r="I4712" s="1">
        <v>26.101694915254001</v>
      </c>
      <c r="J4712" s="1">
        <v>1.3559322033900001</v>
      </c>
      <c r="K4712" s="1">
        <v>35.932203389831002</v>
      </c>
      <c r="L4712" s="1">
        <v>4.0677966101690002</v>
      </c>
      <c r="M4712" s="1">
        <v>13.220338983051001</v>
      </c>
      <c r="N4712" s="8">
        <v>2.3728813559319999</v>
      </c>
    </row>
    <row r="4713" spans="4:14" x14ac:dyDescent="0.2">
      <c r="D4713" s="59"/>
      <c r="E4713" s="5" t="s">
        <v>132</v>
      </c>
      <c r="F4713" s="51" t="str">
        <f t="shared" si="13"/>
        <v>*</v>
      </c>
      <c r="G4713" s="4">
        <v>44</v>
      </c>
      <c r="H4713" s="10">
        <v>9.0909090909089993</v>
      </c>
      <c r="I4713" s="1">
        <v>43.181818181818002</v>
      </c>
      <c r="J4713" s="1">
        <v>4.5454545454549997</v>
      </c>
      <c r="K4713" s="1">
        <v>15.909090909091001</v>
      </c>
      <c r="L4713" s="1">
        <v>4.5454545454549997</v>
      </c>
      <c r="M4713" s="1">
        <v>22.727272727273</v>
      </c>
      <c r="N4713" s="15" t="s">
        <v>160</v>
      </c>
    </row>
    <row r="4714" spans="4:14" x14ac:dyDescent="0.2">
      <c r="D4714" s="59"/>
      <c r="E4714" s="5" t="s">
        <v>133</v>
      </c>
      <c r="F4714" s="51" t="str">
        <f t="shared" si="13"/>
        <v>*</v>
      </c>
      <c r="G4714" s="4">
        <v>13</v>
      </c>
      <c r="H4714" s="10">
        <v>7.6923076923079998</v>
      </c>
      <c r="I4714" s="1">
        <v>53.846153846154003</v>
      </c>
      <c r="J4714" s="1">
        <v>7.6923076923079998</v>
      </c>
      <c r="K4714" s="1">
        <v>7.6923076923079998</v>
      </c>
      <c r="L4714" s="2" t="s">
        <v>160</v>
      </c>
      <c r="M4714" s="1">
        <v>7.6923076923079998</v>
      </c>
      <c r="N4714" s="8">
        <v>15.384615384615</v>
      </c>
    </row>
    <row r="4715" spans="4:14" x14ac:dyDescent="0.2">
      <c r="D4715" s="59"/>
      <c r="E4715" s="5" t="s">
        <v>23</v>
      </c>
      <c r="F4715" s="51" t="str">
        <f t="shared" si="13"/>
        <v>*</v>
      </c>
      <c r="G4715" s="4">
        <v>1</v>
      </c>
      <c r="H4715" s="17" t="s">
        <v>160</v>
      </c>
      <c r="I4715" s="1">
        <v>100</v>
      </c>
      <c r="J4715" s="2" t="s">
        <v>160</v>
      </c>
      <c r="K4715" s="2" t="s">
        <v>160</v>
      </c>
      <c r="L4715" s="2" t="s">
        <v>160</v>
      </c>
      <c r="M4715" s="2" t="s">
        <v>160</v>
      </c>
      <c r="N4715" s="15" t="s">
        <v>160</v>
      </c>
    </row>
    <row r="4716" spans="4:14" x14ac:dyDescent="0.2">
      <c r="D4716" s="59"/>
      <c r="E4716" s="5" t="s">
        <v>134</v>
      </c>
      <c r="F4716" s="51" t="str">
        <f t="shared" si="13"/>
        <v/>
      </c>
      <c r="G4716" s="4">
        <v>679</v>
      </c>
      <c r="H4716" s="10">
        <v>21.944035346096999</v>
      </c>
      <c r="I4716" s="1">
        <v>18.409425625920001</v>
      </c>
      <c r="J4716" s="1">
        <v>1.7673048600879999</v>
      </c>
      <c r="K4716" s="1">
        <v>41.237113402062</v>
      </c>
      <c r="L4716" s="1">
        <v>3.6818851251839999</v>
      </c>
      <c r="M4716" s="1">
        <v>10.309278350514999</v>
      </c>
      <c r="N4716" s="8">
        <v>2.6509572901329999</v>
      </c>
    </row>
    <row r="4717" spans="4:14" x14ac:dyDescent="0.2">
      <c r="D4717" s="59"/>
      <c r="E4717" s="5" t="s">
        <v>135</v>
      </c>
      <c r="F4717" s="51" t="str">
        <f t="shared" si="13"/>
        <v/>
      </c>
      <c r="G4717" s="4">
        <v>57</v>
      </c>
      <c r="H4717" s="10">
        <v>8.7719298245609991</v>
      </c>
      <c r="I4717" s="1">
        <v>45.614035087719003</v>
      </c>
      <c r="J4717" s="1">
        <v>5.2631578947369997</v>
      </c>
      <c r="K4717" s="1">
        <v>14.035087719298</v>
      </c>
      <c r="L4717" s="1">
        <v>3.508771929825</v>
      </c>
      <c r="M4717" s="1">
        <v>19.298245614035</v>
      </c>
      <c r="N4717" s="8">
        <v>3.508771929825</v>
      </c>
    </row>
    <row r="4718" spans="4:14" x14ac:dyDescent="0.2">
      <c r="D4718" s="58" t="s">
        <v>136</v>
      </c>
      <c r="E4718" s="7" t="s">
        <v>137</v>
      </c>
      <c r="F4718" s="50" t="str">
        <f t="shared" si="13"/>
        <v/>
      </c>
      <c r="G4718" s="6">
        <v>313</v>
      </c>
      <c r="H4718" s="14">
        <v>20.766773162939</v>
      </c>
      <c r="I4718" s="3">
        <v>26.517571884984001</v>
      </c>
      <c r="J4718" s="3">
        <v>3.5143769968049998</v>
      </c>
      <c r="K4718" s="3">
        <v>33.226837060702998</v>
      </c>
      <c r="L4718" s="3">
        <v>2.8753993610220001</v>
      </c>
      <c r="M4718" s="3">
        <v>11.182108626198</v>
      </c>
      <c r="N4718" s="13">
        <v>1.9169329073479999</v>
      </c>
    </row>
    <row r="4719" spans="4:14" x14ac:dyDescent="0.2">
      <c r="D4719" s="59"/>
      <c r="E4719" s="5" t="s">
        <v>138</v>
      </c>
      <c r="F4719" s="51" t="str">
        <f t="shared" si="13"/>
        <v/>
      </c>
      <c r="G4719" s="4">
        <v>256</v>
      </c>
      <c r="H4719" s="10">
        <v>17.96875</v>
      </c>
      <c r="I4719" s="1">
        <v>17.1875</v>
      </c>
      <c r="J4719" s="1">
        <v>0.78125</v>
      </c>
      <c r="K4719" s="1">
        <v>48.4375</v>
      </c>
      <c r="L4719" s="1">
        <v>5.46875</v>
      </c>
      <c r="M4719" s="1">
        <v>7.8125</v>
      </c>
      <c r="N4719" s="8">
        <v>2.34375</v>
      </c>
    </row>
    <row r="4720" spans="4:14" x14ac:dyDescent="0.2">
      <c r="D4720" s="59"/>
      <c r="E4720" s="5" t="s">
        <v>139</v>
      </c>
      <c r="F4720" s="51" t="str">
        <f t="shared" si="13"/>
        <v/>
      </c>
      <c r="G4720" s="4">
        <v>114</v>
      </c>
      <c r="H4720" s="10">
        <v>30.701754385965</v>
      </c>
      <c r="I4720" s="1">
        <v>12.280701754386</v>
      </c>
      <c r="J4720" s="1">
        <v>0.87719298245599997</v>
      </c>
      <c r="K4720" s="1">
        <v>35.964912280702002</v>
      </c>
      <c r="L4720" s="1">
        <v>3.508771929825</v>
      </c>
      <c r="M4720" s="1">
        <v>14.912280701754</v>
      </c>
      <c r="N4720" s="8">
        <v>1.7543859649119999</v>
      </c>
    </row>
    <row r="4721" spans="4:14" x14ac:dyDescent="0.2">
      <c r="D4721" s="59"/>
      <c r="E4721" s="5" t="s">
        <v>128</v>
      </c>
      <c r="F4721" s="51" t="str">
        <f t="shared" ref="F4721:F4742" si="14">IF(G4721=0,"",IF(G4721&lt;=49,"*",""))</f>
        <v>*</v>
      </c>
      <c r="G4721" s="4">
        <v>42</v>
      </c>
      <c r="H4721" s="10">
        <v>11.904761904761999</v>
      </c>
      <c r="I4721" s="1">
        <v>21.428571428571001</v>
      </c>
      <c r="J4721" s="2" t="s">
        <v>160</v>
      </c>
      <c r="K4721" s="1">
        <v>33.333333333333002</v>
      </c>
      <c r="L4721" s="2" t="s">
        <v>160</v>
      </c>
      <c r="M4721" s="1">
        <v>19.047619047619001</v>
      </c>
      <c r="N4721" s="8">
        <v>14.285714285714</v>
      </c>
    </row>
    <row r="4722" spans="4:14" x14ac:dyDescent="0.2">
      <c r="D4722" s="59"/>
      <c r="E4722" s="5" t="s">
        <v>23</v>
      </c>
      <c r="F4722" s="51" t="str">
        <f t="shared" si="14"/>
        <v>*</v>
      </c>
      <c r="G4722" s="4">
        <v>12</v>
      </c>
      <c r="H4722" s="10">
        <v>25</v>
      </c>
      <c r="I4722" s="1">
        <v>16.666666666666998</v>
      </c>
      <c r="J4722" s="1">
        <v>8.333333333333</v>
      </c>
      <c r="K4722" s="1">
        <v>41.666666666666998</v>
      </c>
      <c r="L4722" s="2" t="s">
        <v>160</v>
      </c>
      <c r="M4722" s="1">
        <v>8.333333333333</v>
      </c>
      <c r="N4722" s="15" t="s">
        <v>160</v>
      </c>
    </row>
    <row r="4723" spans="4:14" ht="26" x14ac:dyDescent="0.2">
      <c r="D4723" s="58" t="s">
        <v>140</v>
      </c>
      <c r="E4723" s="7" t="s">
        <v>141</v>
      </c>
      <c r="F4723" s="50" t="str">
        <f t="shared" si="14"/>
        <v>*</v>
      </c>
      <c r="G4723" s="6">
        <v>1</v>
      </c>
      <c r="H4723" s="32" t="s">
        <v>160</v>
      </c>
      <c r="I4723" s="3">
        <v>100</v>
      </c>
      <c r="J4723" s="9" t="s">
        <v>160</v>
      </c>
      <c r="K4723" s="9" t="s">
        <v>160</v>
      </c>
      <c r="L4723" s="9" t="s">
        <v>160</v>
      </c>
      <c r="M4723" s="9" t="s">
        <v>160</v>
      </c>
      <c r="N4723" s="19" t="s">
        <v>160</v>
      </c>
    </row>
    <row r="4724" spans="4:14" ht="26" x14ac:dyDescent="0.2">
      <c r="D4724" s="59"/>
      <c r="E4724" s="5" t="s">
        <v>142</v>
      </c>
      <c r="F4724" s="51" t="str">
        <f t="shared" si="14"/>
        <v>*</v>
      </c>
      <c r="G4724" s="4">
        <v>14</v>
      </c>
      <c r="H4724" s="10">
        <v>14.285714285714</v>
      </c>
      <c r="I4724" s="1">
        <v>28.571428571428999</v>
      </c>
      <c r="J4724" s="2" t="s">
        <v>160</v>
      </c>
      <c r="K4724" s="1">
        <v>42.857142857143003</v>
      </c>
      <c r="L4724" s="2" t="s">
        <v>160</v>
      </c>
      <c r="M4724" s="1">
        <v>14.285714285714</v>
      </c>
      <c r="N4724" s="15" t="s">
        <v>160</v>
      </c>
    </row>
    <row r="4725" spans="4:14" ht="26" x14ac:dyDescent="0.2">
      <c r="D4725" s="59"/>
      <c r="E4725" s="5" t="s">
        <v>143</v>
      </c>
      <c r="F4725" s="51" t="str">
        <f t="shared" si="14"/>
        <v>*</v>
      </c>
      <c r="G4725" s="4">
        <v>43</v>
      </c>
      <c r="H4725" s="10">
        <v>25.581395348836999</v>
      </c>
      <c r="I4725" s="1">
        <v>18.604651162791001</v>
      </c>
      <c r="J4725" s="1">
        <v>2.3255813953489999</v>
      </c>
      <c r="K4725" s="1">
        <v>39.534883720929997</v>
      </c>
      <c r="L4725" s="2" t="s">
        <v>160</v>
      </c>
      <c r="M4725" s="1">
        <v>6.9767441860470001</v>
      </c>
      <c r="N4725" s="8">
        <v>6.9767441860470001</v>
      </c>
    </row>
    <row r="4726" spans="4:14" ht="26" x14ac:dyDescent="0.2">
      <c r="D4726" s="59"/>
      <c r="E4726" s="5" t="s">
        <v>144</v>
      </c>
      <c r="F4726" s="51" t="str">
        <f t="shared" si="14"/>
        <v/>
      </c>
      <c r="G4726" s="4">
        <v>50</v>
      </c>
      <c r="H4726" s="10">
        <v>44</v>
      </c>
      <c r="I4726" s="1">
        <v>8</v>
      </c>
      <c r="J4726" s="2" t="s">
        <v>160</v>
      </c>
      <c r="K4726" s="1">
        <v>26</v>
      </c>
      <c r="L4726" s="1">
        <v>6</v>
      </c>
      <c r="M4726" s="1">
        <v>16</v>
      </c>
      <c r="N4726" s="15" t="s">
        <v>160</v>
      </c>
    </row>
    <row r="4727" spans="4:14" ht="26" x14ac:dyDescent="0.2">
      <c r="D4727" s="59"/>
      <c r="E4727" s="5" t="s">
        <v>145</v>
      </c>
      <c r="F4727" s="51" t="str">
        <f t="shared" si="14"/>
        <v/>
      </c>
      <c r="G4727" s="4">
        <v>529</v>
      </c>
      <c r="H4727" s="10">
        <v>21.172022684310001</v>
      </c>
      <c r="I4727" s="1">
        <v>18.90359168242</v>
      </c>
      <c r="J4727" s="1">
        <v>1.890359168242</v>
      </c>
      <c r="K4727" s="1">
        <v>42.155009451795998</v>
      </c>
      <c r="L4727" s="1">
        <v>3.4026465028359998</v>
      </c>
      <c r="M4727" s="1">
        <v>10.586011342155</v>
      </c>
      <c r="N4727" s="8">
        <v>1.890359168242</v>
      </c>
    </row>
    <row r="4728" spans="4:14" ht="26" x14ac:dyDescent="0.2">
      <c r="D4728" s="59"/>
      <c r="E4728" s="5" t="s">
        <v>146</v>
      </c>
      <c r="F4728" s="51" t="str">
        <f t="shared" si="14"/>
        <v/>
      </c>
      <c r="G4728" s="4">
        <v>540</v>
      </c>
      <c r="H4728" s="10">
        <v>20.370370370370001</v>
      </c>
      <c r="I4728" s="1">
        <v>19.074074074074002</v>
      </c>
      <c r="J4728" s="1">
        <v>1.666666666667</v>
      </c>
      <c r="K4728" s="1">
        <v>42.037037037037003</v>
      </c>
      <c r="L4728" s="1">
        <v>3.8888888888889999</v>
      </c>
      <c r="M4728" s="1">
        <v>10.555555555555999</v>
      </c>
      <c r="N4728" s="8">
        <v>2.4074074074070002</v>
      </c>
    </row>
    <row r="4729" spans="4:14" ht="26" x14ac:dyDescent="0.2">
      <c r="D4729" s="59"/>
      <c r="E4729" s="5" t="s">
        <v>147</v>
      </c>
      <c r="F4729" s="51" t="str">
        <f t="shared" si="14"/>
        <v/>
      </c>
      <c r="G4729" s="4">
        <v>432</v>
      </c>
      <c r="H4729" s="10">
        <v>19.907407407407</v>
      </c>
      <c r="I4729" s="1">
        <v>18.75</v>
      </c>
      <c r="J4729" s="1">
        <v>2.083333333333</v>
      </c>
      <c r="K4729" s="1">
        <v>42.361111111111001</v>
      </c>
      <c r="L4729" s="1">
        <v>3.9351851851849999</v>
      </c>
      <c r="M4729" s="1">
        <v>10.416666666667</v>
      </c>
      <c r="N4729" s="8">
        <v>2.5462962962960001</v>
      </c>
    </row>
    <row r="4730" spans="4:14" x14ac:dyDescent="0.2">
      <c r="D4730" s="59"/>
      <c r="E4730" s="5" t="s">
        <v>148</v>
      </c>
      <c r="F4730" s="51" t="str">
        <f t="shared" si="14"/>
        <v/>
      </c>
      <c r="G4730" s="4">
        <v>133</v>
      </c>
      <c r="H4730" s="10">
        <v>24.060150375940001</v>
      </c>
      <c r="I4730" s="1">
        <v>12.781954887217999</v>
      </c>
      <c r="J4730" s="1">
        <v>1.503759398496</v>
      </c>
      <c r="K4730" s="1">
        <v>47.368421052632002</v>
      </c>
      <c r="L4730" s="1">
        <v>3.7593984962409999</v>
      </c>
      <c r="M4730" s="1">
        <v>8.2706766917289993</v>
      </c>
      <c r="N4730" s="8">
        <v>2.255639097744</v>
      </c>
    </row>
    <row r="4731" spans="4:14" ht="26" x14ac:dyDescent="0.2">
      <c r="D4731" s="59"/>
      <c r="E4731" s="5" t="s">
        <v>149</v>
      </c>
      <c r="F4731" s="51" t="str">
        <f t="shared" si="14"/>
        <v/>
      </c>
      <c r="G4731" s="4">
        <v>54</v>
      </c>
      <c r="H4731" s="10">
        <v>7.4074074074069998</v>
      </c>
      <c r="I4731" s="1">
        <v>33.333333333333002</v>
      </c>
      <c r="J4731" s="1">
        <v>1.851851851852</v>
      </c>
      <c r="K4731" s="1">
        <v>40.740740740741003</v>
      </c>
      <c r="L4731" s="1">
        <v>1.851851851852</v>
      </c>
      <c r="M4731" s="1">
        <v>14.814814814815</v>
      </c>
      <c r="N4731" s="15" t="s">
        <v>160</v>
      </c>
    </row>
    <row r="4732" spans="4:14" ht="26" x14ac:dyDescent="0.2">
      <c r="D4732" s="59"/>
      <c r="E4732" s="5" t="s">
        <v>150</v>
      </c>
      <c r="F4732" s="51" t="str">
        <f t="shared" si="14"/>
        <v/>
      </c>
      <c r="G4732" s="4">
        <v>53</v>
      </c>
      <c r="H4732" s="10">
        <v>16.981132075472001</v>
      </c>
      <c r="I4732" s="1">
        <v>30.188679245283002</v>
      </c>
      <c r="J4732" s="1">
        <v>3.7735849056599999</v>
      </c>
      <c r="K4732" s="1">
        <v>28.301886792453001</v>
      </c>
      <c r="L4732" s="1">
        <v>3.7735849056599999</v>
      </c>
      <c r="M4732" s="1">
        <v>13.207547169811001</v>
      </c>
      <c r="N4732" s="8">
        <v>3.7735849056599999</v>
      </c>
    </row>
    <row r="4733" spans="4:14" ht="26" x14ac:dyDescent="0.2">
      <c r="D4733" s="59"/>
      <c r="E4733" s="5" t="s">
        <v>151</v>
      </c>
      <c r="F4733" s="51" t="str">
        <f t="shared" si="14"/>
        <v>*</v>
      </c>
      <c r="G4733" s="4">
        <v>9</v>
      </c>
      <c r="H4733" s="17" t="s">
        <v>160</v>
      </c>
      <c r="I4733" s="1">
        <v>66.666666666666998</v>
      </c>
      <c r="J4733" s="2" t="s">
        <v>160</v>
      </c>
      <c r="K4733" s="1">
        <v>22.222222222222001</v>
      </c>
      <c r="L4733" s="2" t="s">
        <v>160</v>
      </c>
      <c r="M4733" s="1">
        <v>11.111111111111001</v>
      </c>
      <c r="N4733" s="15" t="s">
        <v>160</v>
      </c>
    </row>
    <row r="4734" spans="4:14" ht="26" x14ac:dyDescent="0.2">
      <c r="D4734" s="59"/>
      <c r="E4734" s="5" t="s">
        <v>152</v>
      </c>
      <c r="F4734" s="51" t="str">
        <f t="shared" si="14"/>
        <v/>
      </c>
      <c r="G4734" s="4">
        <v>298</v>
      </c>
      <c r="H4734" s="10">
        <v>24.161073825502999</v>
      </c>
      <c r="I4734" s="1">
        <v>14.765100671141001</v>
      </c>
      <c r="J4734" s="1">
        <v>2.0134228187919998</v>
      </c>
      <c r="K4734" s="1">
        <v>43.288590604027</v>
      </c>
      <c r="L4734" s="1">
        <v>3.6912751677850002</v>
      </c>
      <c r="M4734" s="1">
        <v>10.402684563757999</v>
      </c>
      <c r="N4734" s="8">
        <v>1.677852348993</v>
      </c>
    </row>
    <row r="4735" spans="4:14" x14ac:dyDescent="0.2">
      <c r="D4735" s="59"/>
      <c r="E4735" s="5" t="s">
        <v>153</v>
      </c>
      <c r="F4735" s="51" t="str">
        <f t="shared" si="14"/>
        <v/>
      </c>
      <c r="G4735" s="4">
        <v>50</v>
      </c>
      <c r="H4735" s="10">
        <v>24</v>
      </c>
      <c r="I4735" s="1">
        <v>22</v>
      </c>
      <c r="J4735" s="2" t="s">
        <v>160</v>
      </c>
      <c r="K4735" s="1">
        <v>38</v>
      </c>
      <c r="L4735" s="1">
        <v>8</v>
      </c>
      <c r="M4735" s="1">
        <v>8</v>
      </c>
      <c r="N4735" s="15" t="s">
        <v>160</v>
      </c>
    </row>
    <row r="4736" spans="4:14" ht="26" x14ac:dyDescent="0.2">
      <c r="D4736" s="59"/>
      <c r="E4736" s="5" t="s">
        <v>154</v>
      </c>
      <c r="F4736" s="51" t="str">
        <f t="shared" si="14"/>
        <v/>
      </c>
      <c r="G4736" s="4">
        <v>83</v>
      </c>
      <c r="H4736" s="10">
        <v>18.072289156627001</v>
      </c>
      <c r="I4736" s="1">
        <v>25.301204819277</v>
      </c>
      <c r="J4736" s="1">
        <v>3.6144578313250002</v>
      </c>
      <c r="K4736" s="1">
        <v>34.939759036144999</v>
      </c>
      <c r="L4736" s="1">
        <v>3.6144578313250002</v>
      </c>
      <c r="M4736" s="1">
        <v>10.843373493975999</v>
      </c>
      <c r="N4736" s="8">
        <v>3.6144578313250002</v>
      </c>
    </row>
    <row r="4737" spans="2:24" x14ac:dyDescent="0.2">
      <c r="D4737" s="59"/>
      <c r="E4737" s="5" t="s">
        <v>23</v>
      </c>
      <c r="F4737" s="51" t="str">
        <f t="shared" si="14"/>
        <v>*</v>
      </c>
      <c r="G4737" s="4">
        <v>6</v>
      </c>
      <c r="H4737" s="10">
        <v>16.666666666666998</v>
      </c>
      <c r="I4737" s="1">
        <v>50</v>
      </c>
      <c r="J4737" s="2" t="s">
        <v>160</v>
      </c>
      <c r="K4737" s="1">
        <v>16.666666666666998</v>
      </c>
      <c r="L4737" s="2" t="s">
        <v>160</v>
      </c>
      <c r="M4737" s="1">
        <v>16.666666666666998</v>
      </c>
      <c r="N4737" s="15" t="s">
        <v>160</v>
      </c>
    </row>
    <row r="4738" spans="2:24" ht="26" x14ac:dyDescent="0.2">
      <c r="D4738" s="59"/>
      <c r="E4738" s="5" t="s">
        <v>155</v>
      </c>
      <c r="F4738" s="51" t="str">
        <f t="shared" si="14"/>
        <v/>
      </c>
      <c r="G4738" s="4">
        <v>648</v>
      </c>
      <c r="H4738" s="10">
        <v>21.296296296295999</v>
      </c>
      <c r="I4738" s="1">
        <v>19.753086419753</v>
      </c>
      <c r="J4738" s="1">
        <v>1.851851851852</v>
      </c>
      <c r="K4738" s="1">
        <v>39.814814814815001</v>
      </c>
      <c r="L4738" s="1">
        <v>3.7037037037039999</v>
      </c>
      <c r="M4738" s="1">
        <v>10.956790123457001</v>
      </c>
      <c r="N4738" s="8">
        <v>2.6234567901229999</v>
      </c>
    </row>
    <row r="4739" spans="2:24" ht="26" x14ac:dyDescent="0.2">
      <c r="D4739" s="59"/>
      <c r="E4739" s="5" t="s">
        <v>156</v>
      </c>
      <c r="F4739" s="51" t="str">
        <f t="shared" si="14"/>
        <v>*</v>
      </c>
      <c r="G4739" s="4">
        <v>15</v>
      </c>
      <c r="H4739" s="10">
        <v>13.333333333333</v>
      </c>
      <c r="I4739" s="1">
        <v>33.333333333333002</v>
      </c>
      <c r="J4739" s="2" t="s">
        <v>160</v>
      </c>
      <c r="K4739" s="1">
        <v>40</v>
      </c>
      <c r="L4739" s="2" t="s">
        <v>160</v>
      </c>
      <c r="M4739" s="1">
        <v>13.333333333333</v>
      </c>
      <c r="N4739" s="15" t="s">
        <v>160</v>
      </c>
    </row>
    <row r="4740" spans="2:24" ht="26" x14ac:dyDescent="0.2">
      <c r="D4740" s="59"/>
      <c r="E4740" s="5" t="s">
        <v>157</v>
      </c>
      <c r="F4740" s="51" t="str">
        <f t="shared" si="14"/>
        <v/>
      </c>
      <c r="G4740" s="4">
        <v>88</v>
      </c>
      <c r="H4740" s="10">
        <v>34.090909090909001</v>
      </c>
      <c r="I4740" s="1">
        <v>13.636363636364001</v>
      </c>
      <c r="J4740" s="1">
        <v>1.136363636364</v>
      </c>
      <c r="K4740" s="1">
        <v>32.954545454544999</v>
      </c>
      <c r="L4740" s="1">
        <v>3.4090909090910002</v>
      </c>
      <c r="M4740" s="1">
        <v>11.363636363635999</v>
      </c>
      <c r="N4740" s="8">
        <v>3.4090909090910002</v>
      </c>
    </row>
    <row r="4741" spans="2:24" ht="26" x14ac:dyDescent="0.2">
      <c r="D4741" s="59"/>
      <c r="E4741" s="5" t="s">
        <v>158</v>
      </c>
      <c r="F4741" s="51" t="str">
        <f t="shared" si="14"/>
        <v/>
      </c>
      <c r="G4741" s="4">
        <v>588</v>
      </c>
      <c r="H4741" s="10">
        <v>20.068027210884001</v>
      </c>
      <c r="I4741" s="1">
        <v>19.557823129252</v>
      </c>
      <c r="J4741" s="1">
        <v>1.700680272109</v>
      </c>
      <c r="K4741" s="1">
        <v>41.666666666666998</v>
      </c>
      <c r="L4741" s="1">
        <v>3.7414965986389999</v>
      </c>
      <c r="M4741" s="1">
        <v>10.884353741497</v>
      </c>
      <c r="N4741" s="8">
        <v>2.3809523809519999</v>
      </c>
    </row>
    <row r="4742" spans="2:24" ht="26" x14ac:dyDescent="0.2">
      <c r="D4742" s="60"/>
      <c r="E4742" s="30" t="s">
        <v>159</v>
      </c>
      <c r="F4742" s="52" t="str">
        <f t="shared" si="14"/>
        <v/>
      </c>
      <c r="G4742" s="21">
        <v>104</v>
      </c>
      <c r="H4742" s="36">
        <v>11.538461538462</v>
      </c>
      <c r="I4742" s="18">
        <v>33.653846153845997</v>
      </c>
      <c r="J4742" s="18">
        <v>2.884615384615</v>
      </c>
      <c r="K4742" s="18">
        <v>33.653846153845997</v>
      </c>
      <c r="L4742" s="18">
        <v>2.884615384615</v>
      </c>
      <c r="M4742" s="18">
        <v>13.461538461538</v>
      </c>
      <c r="N4742" s="35">
        <v>1.923076923077</v>
      </c>
    </row>
    <row r="4743" spans="2:24" x14ac:dyDescent="0.2">
      <c r="D4743" s="45" t="s">
        <v>625</v>
      </c>
    </row>
    <row r="4744" spans="2:24" x14ac:dyDescent="0.2">
      <c r="B4744" s="24" t="str">
        <f xml:space="preserve"> HYPERLINK("#'目次'!B37", "[31]")</f>
        <v>[31]</v>
      </c>
      <c r="C4744" s="61" t="s">
        <v>416</v>
      </c>
      <c r="D4744" s="62"/>
      <c r="E4744" s="62"/>
      <c r="F4744" s="62"/>
      <c r="G4744" s="62"/>
      <c r="H4744" s="62"/>
      <c r="I4744" s="62"/>
      <c r="J4744" s="62"/>
      <c r="K4744" s="62"/>
      <c r="L4744" s="62"/>
      <c r="M4744" s="62"/>
      <c r="N4744" s="62"/>
      <c r="O4744" s="62"/>
      <c r="P4744" s="62"/>
      <c r="Q4744" s="62"/>
      <c r="R4744" s="62"/>
      <c r="S4744" s="62"/>
      <c r="T4744" s="62"/>
      <c r="U4744" s="62"/>
      <c r="V4744" s="62"/>
    </row>
    <row r="4747" spans="2:24" x14ac:dyDescent="0.2">
      <c r="C4747" s="61" t="s">
        <v>13</v>
      </c>
      <c r="D4747" s="62"/>
      <c r="E4747" s="62"/>
      <c r="F4747" s="62"/>
      <c r="G4747" s="62"/>
      <c r="H4747" s="62"/>
      <c r="I4747" s="62"/>
      <c r="J4747" s="62"/>
      <c r="K4747" s="62"/>
      <c r="L4747" s="62"/>
      <c r="M4747" s="62"/>
      <c r="N4747" s="62"/>
      <c r="O4747" s="62"/>
      <c r="P4747" s="62"/>
      <c r="Q4747" s="62"/>
      <c r="R4747" s="62"/>
      <c r="S4747" s="62"/>
      <c r="T4747" s="62"/>
      <c r="U4747" s="62"/>
      <c r="V4747" s="62"/>
    </row>
    <row r="4748" spans="2:24" ht="91" x14ac:dyDescent="0.2">
      <c r="D4748" s="63"/>
      <c r="E4748" s="64"/>
      <c r="F4748" s="64"/>
      <c r="G4748" s="27" t="s">
        <v>14</v>
      </c>
      <c r="H4748" s="26" t="s">
        <v>417</v>
      </c>
      <c r="I4748" s="11" t="s">
        <v>418</v>
      </c>
      <c r="J4748" s="11" t="s">
        <v>419</v>
      </c>
      <c r="K4748" s="11" t="s">
        <v>420</v>
      </c>
      <c r="L4748" s="11" t="s">
        <v>421</v>
      </c>
      <c r="M4748" s="11" t="s">
        <v>422</v>
      </c>
      <c r="N4748" s="11" t="s">
        <v>423</v>
      </c>
      <c r="O4748" s="11" t="s">
        <v>424</v>
      </c>
      <c r="P4748" s="11" t="s">
        <v>425</v>
      </c>
      <c r="Q4748" s="11" t="s">
        <v>426</v>
      </c>
      <c r="R4748" s="11" t="s">
        <v>427</v>
      </c>
      <c r="S4748" s="11" t="s">
        <v>36</v>
      </c>
      <c r="T4748" s="11" t="s">
        <v>428</v>
      </c>
      <c r="U4748" s="11" t="s">
        <v>128</v>
      </c>
      <c r="V4748" s="11" t="s">
        <v>23</v>
      </c>
      <c r="W4748" s="11" t="s">
        <v>429</v>
      </c>
      <c r="X4748" s="20" t="s">
        <v>248</v>
      </c>
    </row>
    <row r="4749" spans="2:24" x14ac:dyDescent="0.2">
      <c r="D4749" s="65"/>
      <c r="E4749" s="66"/>
      <c r="F4749" s="66"/>
      <c r="G4749" s="22"/>
      <c r="H4749" s="31"/>
      <c r="I4749" s="12"/>
      <c r="J4749" s="12"/>
      <c r="K4749" s="12"/>
      <c r="L4749" s="12"/>
      <c r="M4749" s="12"/>
      <c r="N4749" s="12"/>
      <c r="O4749" s="12"/>
      <c r="P4749" s="12"/>
      <c r="Q4749" s="12"/>
      <c r="R4749" s="12"/>
      <c r="S4749" s="12"/>
      <c r="T4749" s="12"/>
      <c r="U4749" s="12"/>
      <c r="V4749" s="12"/>
      <c r="W4749" s="12"/>
      <c r="X4749" s="29"/>
    </row>
    <row r="4750" spans="2:24" x14ac:dyDescent="0.2">
      <c r="D4750" s="23"/>
      <c r="E4750" s="28" t="s">
        <v>14</v>
      </c>
      <c r="F4750" s="49" t="s">
        <v>623</v>
      </c>
      <c r="G4750" s="25">
        <v>1043</v>
      </c>
      <c r="H4750" s="16">
        <v>3.930968360499</v>
      </c>
      <c r="I4750" s="16">
        <v>1.725790987536</v>
      </c>
      <c r="J4750" s="16">
        <v>5.656759348035</v>
      </c>
      <c r="K4750" s="16">
        <v>8.0536912751679992</v>
      </c>
      <c r="L4750" s="16">
        <v>15.436241610738</v>
      </c>
      <c r="M4750" s="16">
        <v>2.4928092042190002</v>
      </c>
      <c r="N4750" s="16">
        <v>5.656759348035</v>
      </c>
      <c r="O4750" s="16">
        <v>8.9165867689359999</v>
      </c>
      <c r="P4750" s="16">
        <v>0.86289549376800001</v>
      </c>
      <c r="Q4750" s="16">
        <v>2.1093000958769998</v>
      </c>
      <c r="R4750" s="16">
        <v>1.2464046021090001</v>
      </c>
      <c r="S4750" s="16">
        <v>1.43815915628</v>
      </c>
      <c r="T4750" s="16">
        <v>70.853307766059004</v>
      </c>
      <c r="U4750" s="41" t="s">
        <v>160</v>
      </c>
      <c r="V4750" s="41" t="s">
        <v>160</v>
      </c>
      <c r="W4750" s="16">
        <v>29.146692233941</v>
      </c>
      <c r="X4750" s="34">
        <v>128.379674017258</v>
      </c>
    </row>
    <row r="4751" spans="2:24" x14ac:dyDescent="0.2">
      <c r="D4751" s="58" t="s">
        <v>18</v>
      </c>
      <c r="E4751" s="7" t="s">
        <v>19</v>
      </c>
      <c r="F4751" s="50" t="s">
        <v>623</v>
      </c>
      <c r="G4751" s="6">
        <v>342</v>
      </c>
      <c r="H4751" s="14">
        <v>1.7543859649119999</v>
      </c>
      <c r="I4751" s="3">
        <v>0.87719298245599997</v>
      </c>
      <c r="J4751" s="3">
        <v>3.2163742690060002</v>
      </c>
      <c r="K4751" s="3">
        <v>4.9707602339179999</v>
      </c>
      <c r="L4751" s="3">
        <v>8.4795321637430003</v>
      </c>
      <c r="M4751" s="3">
        <v>1.7543859649119999</v>
      </c>
      <c r="N4751" s="3">
        <v>3.2163742690060002</v>
      </c>
      <c r="O4751" s="3">
        <v>4.3859649122809996</v>
      </c>
      <c r="P4751" s="3">
        <v>0.29239766081899998</v>
      </c>
      <c r="Q4751" s="3">
        <v>1.461988304094</v>
      </c>
      <c r="R4751" s="3">
        <v>0.58479532163699999</v>
      </c>
      <c r="S4751" s="3">
        <v>1.1695906432750001</v>
      </c>
      <c r="T4751" s="3">
        <v>82.456140350877007</v>
      </c>
      <c r="U4751" s="9" t="s">
        <v>160</v>
      </c>
      <c r="V4751" s="9" t="s">
        <v>160</v>
      </c>
      <c r="W4751" s="3">
        <v>17.543859649123</v>
      </c>
      <c r="X4751" s="13">
        <v>114.619883040936</v>
      </c>
    </row>
    <row r="4752" spans="2:24" ht="26" x14ac:dyDescent="0.2">
      <c r="D4752" s="59"/>
      <c r="E4752" s="5" t="s">
        <v>20</v>
      </c>
      <c r="F4752" s="51" t="s">
        <v>623</v>
      </c>
      <c r="G4752" s="4">
        <v>620</v>
      </c>
      <c r="H4752" s="10">
        <v>4.1935483870969996</v>
      </c>
      <c r="I4752" s="1">
        <v>1.7741935483869999</v>
      </c>
      <c r="J4752" s="1">
        <v>6.7741935483870002</v>
      </c>
      <c r="K4752" s="1">
        <v>9.0322580645160002</v>
      </c>
      <c r="L4752" s="1">
        <v>17.258064516129</v>
      </c>
      <c r="M4752" s="1">
        <v>2.7419354838709999</v>
      </c>
      <c r="N4752" s="1">
        <v>5.3225806451609996</v>
      </c>
      <c r="O4752" s="1">
        <v>8.8709677419350008</v>
      </c>
      <c r="P4752" s="1">
        <v>0.967741935484</v>
      </c>
      <c r="Q4752" s="1">
        <v>2.0967741935480002</v>
      </c>
      <c r="R4752" s="1">
        <v>0.967741935484</v>
      </c>
      <c r="S4752" s="1">
        <v>1.4516129032259999</v>
      </c>
      <c r="T4752" s="1">
        <v>67.580645161289993</v>
      </c>
      <c r="U4752" s="2" t="s">
        <v>160</v>
      </c>
      <c r="V4752" s="2" t="s">
        <v>160</v>
      </c>
      <c r="W4752" s="1">
        <v>32.419354838709999</v>
      </c>
      <c r="X4752" s="8">
        <v>129.03225806451599</v>
      </c>
    </row>
    <row r="4753" spans="4:24" ht="26" x14ac:dyDescent="0.2">
      <c r="D4753" s="59"/>
      <c r="E4753" s="5" t="s">
        <v>21</v>
      </c>
      <c r="F4753" s="51" t="s">
        <v>623</v>
      </c>
      <c r="G4753" s="4">
        <v>76</v>
      </c>
      <c r="H4753" s="10">
        <v>11.842105263158</v>
      </c>
      <c r="I4753" s="1">
        <v>5.2631578947369997</v>
      </c>
      <c r="J4753" s="1">
        <v>7.8947368421049999</v>
      </c>
      <c r="K4753" s="1">
        <v>14.473684210526001</v>
      </c>
      <c r="L4753" s="1">
        <v>30.263157894736999</v>
      </c>
      <c r="M4753" s="1">
        <v>3.947368421053</v>
      </c>
      <c r="N4753" s="1">
        <v>19.736842105263001</v>
      </c>
      <c r="O4753" s="1">
        <v>27.631578947367998</v>
      </c>
      <c r="P4753" s="1">
        <v>2.6315789473679998</v>
      </c>
      <c r="Q4753" s="1">
        <v>5.2631578947369997</v>
      </c>
      <c r="R4753" s="1">
        <v>6.5789473684209998</v>
      </c>
      <c r="S4753" s="1">
        <v>1.3157894736839999</v>
      </c>
      <c r="T4753" s="1">
        <v>46.052631578947</v>
      </c>
      <c r="U4753" s="2" t="s">
        <v>160</v>
      </c>
      <c r="V4753" s="2" t="s">
        <v>160</v>
      </c>
      <c r="W4753" s="1">
        <v>53.947368421053</v>
      </c>
      <c r="X4753" s="8">
        <v>182.894736842105</v>
      </c>
    </row>
    <row r="4754" spans="4:24" x14ac:dyDescent="0.2">
      <c r="D4754" s="59"/>
      <c r="E4754" s="5" t="s">
        <v>22</v>
      </c>
      <c r="F4754" s="51" t="s">
        <v>624</v>
      </c>
      <c r="G4754" s="4">
        <v>2</v>
      </c>
      <c r="H4754" s="17" t="s">
        <v>160</v>
      </c>
      <c r="I4754" s="2" t="s">
        <v>160</v>
      </c>
      <c r="J4754" s="2" t="s">
        <v>160</v>
      </c>
      <c r="K4754" s="2" t="s">
        <v>160</v>
      </c>
      <c r="L4754" s="1">
        <v>100</v>
      </c>
      <c r="M4754" s="2" t="s">
        <v>160</v>
      </c>
      <c r="N4754" s="2" t="s">
        <v>160</v>
      </c>
      <c r="O4754" s="1">
        <v>100</v>
      </c>
      <c r="P4754" s="2" t="s">
        <v>160</v>
      </c>
      <c r="Q4754" s="2" t="s">
        <v>160</v>
      </c>
      <c r="R4754" s="2" t="s">
        <v>160</v>
      </c>
      <c r="S4754" s="1">
        <v>50</v>
      </c>
      <c r="T4754" s="2" t="s">
        <v>160</v>
      </c>
      <c r="U4754" s="2" t="s">
        <v>160</v>
      </c>
      <c r="V4754" s="2" t="s">
        <v>160</v>
      </c>
      <c r="W4754" s="1">
        <v>100</v>
      </c>
      <c r="X4754" s="8">
        <v>250</v>
      </c>
    </row>
    <row r="4755" spans="4:24" x14ac:dyDescent="0.2">
      <c r="D4755" s="59"/>
      <c r="E4755" s="5" t="s">
        <v>23</v>
      </c>
      <c r="F4755" s="51" t="s">
        <v>624</v>
      </c>
      <c r="G4755" s="4">
        <v>3</v>
      </c>
      <c r="H4755" s="17" t="s">
        <v>160</v>
      </c>
      <c r="I4755" s="2" t="s">
        <v>160</v>
      </c>
      <c r="J4755" s="2" t="s">
        <v>160</v>
      </c>
      <c r="K4755" s="2" t="s">
        <v>160</v>
      </c>
      <c r="L4755" s="2" t="s">
        <v>160</v>
      </c>
      <c r="M4755" s="2" t="s">
        <v>160</v>
      </c>
      <c r="N4755" s="2" t="s">
        <v>160</v>
      </c>
      <c r="O4755" s="2" t="s">
        <v>160</v>
      </c>
      <c r="P4755" s="2" t="s">
        <v>160</v>
      </c>
      <c r="Q4755" s="2" t="s">
        <v>160</v>
      </c>
      <c r="R4755" s="2" t="s">
        <v>160</v>
      </c>
      <c r="S4755" s="2" t="s">
        <v>160</v>
      </c>
      <c r="T4755" s="1">
        <v>100</v>
      </c>
      <c r="U4755" s="2" t="s">
        <v>160</v>
      </c>
      <c r="V4755" s="2" t="s">
        <v>160</v>
      </c>
      <c r="W4755" s="2" t="s">
        <v>160</v>
      </c>
      <c r="X4755" s="8">
        <v>100</v>
      </c>
    </row>
    <row r="4756" spans="4:24" x14ac:dyDescent="0.2">
      <c r="D4756" s="58" t="s">
        <v>24</v>
      </c>
      <c r="E4756" s="7" t="s">
        <v>25</v>
      </c>
      <c r="F4756" s="50" t="s">
        <v>623</v>
      </c>
      <c r="G4756" s="6">
        <v>765</v>
      </c>
      <c r="H4756" s="14">
        <v>4.4444444444439997</v>
      </c>
      <c r="I4756" s="3">
        <v>1.9607843137250001</v>
      </c>
      <c r="J4756" s="3">
        <v>5.4901960784310004</v>
      </c>
      <c r="K4756" s="3">
        <v>8.2352941176469994</v>
      </c>
      <c r="L4756" s="3">
        <v>16.339869281045999</v>
      </c>
      <c r="M4756" s="3">
        <v>2.352941176471</v>
      </c>
      <c r="N4756" s="3">
        <v>5.2287581699350003</v>
      </c>
      <c r="O4756" s="3">
        <v>8.6274509803920001</v>
      </c>
      <c r="P4756" s="3">
        <v>0.52287581699300001</v>
      </c>
      <c r="Q4756" s="3">
        <v>2.0915032679740002</v>
      </c>
      <c r="R4756" s="3">
        <v>1.56862745098</v>
      </c>
      <c r="S4756" s="3">
        <v>1.6993464052289999</v>
      </c>
      <c r="T4756" s="3">
        <v>70.196078431372996</v>
      </c>
      <c r="U4756" s="9" t="s">
        <v>160</v>
      </c>
      <c r="V4756" s="9" t="s">
        <v>160</v>
      </c>
      <c r="W4756" s="3">
        <v>29.803921568627</v>
      </c>
      <c r="X4756" s="13">
        <v>128.75816993464099</v>
      </c>
    </row>
    <row r="4757" spans="4:24" x14ac:dyDescent="0.2">
      <c r="D4757" s="59"/>
      <c r="E4757" s="5" t="s">
        <v>26</v>
      </c>
      <c r="F4757" s="51" t="s">
        <v>623</v>
      </c>
      <c r="G4757" s="4">
        <v>796</v>
      </c>
      <c r="H4757" s="10">
        <v>3.643216080402</v>
      </c>
      <c r="I4757" s="1">
        <v>1.6331658291460001</v>
      </c>
      <c r="J4757" s="1">
        <v>5.2763819095480002</v>
      </c>
      <c r="K4757" s="1">
        <v>7.7889447236180001</v>
      </c>
      <c r="L4757" s="1">
        <v>14.698492462312</v>
      </c>
      <c r="M4757" s="1">
        <v>2.0100502512560001</v>
      </c>
      <c r="N4757" s="1">
        <v>5.7788944723620004</v>
      </c>
      <c r="O4757" s="1">
        <v>8.5427135678389998</v>
      </c>
      <c r="P4757" s="1">
        <v>0.628140703518</v>
      </c>
      <c r="Q4757" s="1">
        <v>2.386934673367</v>
      </c>
      <c r="R4757" s="1">
        <v>1.2562814070349999</v>
      </c>
      <c r="S4757" s="1">
        <v>1.2562814070349999</v>
      </c>
      <c r="T4757" s="1">
        <v>71.482412060301996</v>
      </c>
      <c r="U4757" s="2" t="s">
        <v>160</v>
      </c>
      <c r="V4757" s="2" t="s">
        <v>160</v>
      </c>
      <c r="W4757" s="1">
        <v>28.517587939698</v>
      </c>
      <c r="X4757" s="8">
        <v>126.381909547739</v>
      </c>
    </row>
    <row r="4758" spans="4:24" ht="26" x14ac:dyDescent="0.2">
      <c r="D4758" s="59"/>
      <c r="E4758" s="5" t="s">
        <v>27</v>
      </c>
      <c r="F4758" s="51" t="s">
        <v>623</v>
      </c>
      <c r="G4758" s="4">
        <v>683</v>
      </c>
      <c r="H4758" s="10">
        <v>3.367496339678</v>
      </c>
      <c r="I4758" s="1">
        <v>1.464128843338</v>
      </c>
      <c r="J4758" s="1">
        <v>5.7101024890190004</v>
      </c>
      <c r="K4758" s="1">
        <v>8.4919472913620009</v>
      </c>
      <c r="L4758" s="1">
        <v>14.494875549048</v>
      </c>
      <c r="M4758" s="1">
        <v>1.171303074671</v>
      </c>
      <c r="N4758" s="1">
        <v>4.392386530015</v>
      </c>
      <c r="O4758" s="1">
        <v>7.7598828696929996</v>
      </c>
      <c r="P4758" s="1">
        <v>0.73206442166899999</v>
      </c>
      <c r="Q4758" s="1">
        <v>2.489019033675</v>
      </c>
      <c r="R4758" s="1">
        <v>1.024890190337</v>
      </c>
      <c r="S4758" s="1">
        <v>1.171303074671</v>
      </c>
      <c r="T4758" s="1">
        <v>72.767203513908996</v>
      </c>
      <c r="U4758" s="2" t="s">
        <v>160</v>
      </c>
      <c r="V4758" s="2" t="s">
        <v>160</v>
      </c>
      <c r="W4758" s="1">
        <v>27.232796486091001</v>
      </c>
      <c r="X4758" s="8">
        <v>125.036603221083</v>
      </c>
    </row>
    <row r="4759" spans="4:24" x14ac:dyDescent="0.2">
      <c r="D4759" s="59"/>
      <c r="E4759" s="5" t="s">
        <v>28</v>
      </c>
      <c r="F4759" s="51" t="s">
        <v>623</v>
      </c>
      <c r="G4759" s="4">
        <v>438</v>
      </c>
      <c r="H4759" s="10">
        <v>4.1095890410960001</v>
      </c>
      <c r="I4759" s="1">
        <v>1.369863013699</v>
      </c>
      <c r="J4759" s="1">
        <v>5.2511415525110001</v>
      </c>
      <c r="K4759" s="1">
        <v>8.6757990867579995</v>
      </c>
      <c r="L4759" s="1">
        <v>17.351598173515999</v>
      </c>
      <c r="M4759" s="1">
        <v>2.96803652968</v>
      </c>
      <c r="N4759" s="1">
        <v>5.4794520547949999</v>
      </c>
      <c r="O4759" s="1">
        <v>8.9041095890409991</v>
      </c>
      <c r="P4759" s="1">
        <v>0.22831050228300001</v>
      </c>
      <c r="Q4759" s="1">
        <v>1.826484018265</v>
      </c>
      <c r="R4759" s="1">
        <v>1.369863013699</v>
      </c>
      <c r="S4759" s="1">
        <v>1.369863013699</v>
      </c>
      <c r="T4759" s="1">
        <v>71.004566210045994</v>
      </c>
      <c r="U4759" s="2" t="s">
        <v>160</v>
      </c>
      <c r="V4759" s="2" t="s">
        <v>160</v>
      </c>
      <c r="W4759" s="1">
        <v>28.995433789953999</v>
      </c>
      <c r="X4759" s="8">
        <v>129.90867579908701</v>
      </c>
    </row>
    <row r="4760" spans="4:24" ht="26" x14ac:dyDescent="0.2">
      <c r="D4760" s="59"/>
      <c r="E4760" s="5" t="s">
        <v>29</v>
      </c>
      <c r="F4760" s="51" t="s">
        <v>623</v>
      </c>
      <c r="G4760" s="4">
        <v>680</v>
      </c>
      <c r="H4760" s="10">
        <v>3.9705882352940001</v>
      </c>
      <c r="I4760" s="1">
        <v>1.617647058824</v>
      </c>
      <c r="J4760" s="1">
        <v>5.5882352941180002</v>
      </c>
      <c r="K4760" s="1">
        <v>8.8235294117649996</v>
      </c>
      <c r="L4760" s="1">
        <v>17.5</v>
      </c>
      <c r="M4760" s="1">
        <v>2.2058823529409999</v>
      </c>
      <c r="N4760" s="1">
        <v>5.2941176470590001</v>
      </c>
      <c r="O4760" s="1">
        <v>8.5294117647059995</v>
      </c>
      <c r="P4760" s="1">
        <v>0.58823529411800002</v>
      </c>
      <c r="Q4760" s="1">
        <v>2.0588235294119999</v>
      </c>
      <c r="R4760" s="1">
        <v>1.3235294117650001</v>
      </c>
      <c r="S4760" s="1">
        <v>1.3235294117650001</v>
      </c>
      <c r="T4760" s="1">
        <v>70.294117647058997</v>
      </c>
      <c r="U4760" s="2" t="s">
        <v>160</v>
      </c>
      <c r="V4760" s="2" t="s">
        <v>160</v>
      </c>
      <c r="W4760" s="1">
        <v>29.705882352941</v>
      </c>
      <c r="X4760" s="8">
        <v>129.11764705882399</v>
      </c>
    </row>
    <row r="4761" spans="4:24" x14ac:dyDescent="0.2">
      <c r="D4761" s="59"/>
      <c r="E4761" s="5" t="s">
        <v>30</v>
      </c>
      <c r="F4761" s="51" t="s">
        <v>623</v>
      </c>
      <c r="G4761" s="4">
        <v>242</v>
      </c>
      <c r="H4761" s="10">
        <v>4.5454545454549997</v>
      </c>
      <c r="I4761" s="1">
        <v>2.0661157024789998</v>
      </c>
      <c r="J4761" s="1">
        <v>7.851239669421</v>
      </c>
      <c r="K4761" s="1">
        <v>12.809917355372001</v>
      </c>
      <c r="L4761" s="1">
        <v>21.487603305785001</v>
      </c>
      <c r="M4761" s="1">
        <v>2.0661157024789998</v>
      </c>
      <c r="N4761" s="1">
        <v>5.3719008264459998</v>
      </c>
      <c r="O4761" s="1">
        <v>10.330578512397</v>
      </c>
      <c r="P4761" s="1">
        <v>0.41322314049600001</v>
      </c>
      <c r="Q4761" s="1">
        <v>2.4793388429749998</v>
      </c>
      <c r="R4761" s="1">
        <v>2.4793388429749998</v>
      </c>
      <c r="S4761" s="1">
        <v>0.82644628099200002</v>
      </c>
      <c r="T4761" s="1">
        <v>63.636363636364003</v>
      </c>
      <c r="U4761" s="2" t="s">
        <v>160</v>
      </c>
      <c r="V4761" s="2" t="s">
        <v>160</v>
      </c>
      <c r="W4761" s="1">
        <v>36.363636363635997</v>
      </c>
      <c r="X4761" s="8">
        <v>136.363636363636</v>
      </c>
    </row>
    <row r="4762" spans="4:24" x14ac:dyDescent="0.2">
      <c r="D4762" s="59"/>
      <c r="E4762" s="5" t="s">
        <v>31</v>
      </c>
      <c r="F4762" s="51" t="s">
        <v>623</v>
      </c>
      <c r="G4762" s="4">
        <v>609</v>
      </c>
      <c r="H4762" s="10">
        <v>3.2840722495889998</v>
      </c>
      <c r="I4762" s="1">
        <v>1.149425287356</v>
      </c>
      <c r="J4762" s="1">
        <v>4.9261083743840004</v>
      </c>
      <c r="K4762" s="1">
        <v>8.3743842364530003</v>
      </c>
      <c r="L4762" s="1">
        <v>15.435139573071</v>
      </c>
      <c r="M4762" s="1">
        <v>1.9704433497539999</v>
      </c>
      <c r="N4762" s="1">
        <v>4.9261083743840004</v>
      </c>
      <c r="O4762" s="1">
        <v>7.5533661740560003</v>
      </c>
      <c r="P4762" s="1">
        <v>0.82101806239700004</v>
      </c>
      <c r="Q4762" s="1">
        <v>2.134646962233</v>
      </c>
      <c r="R4762" s="1">
        <v>1.313628899836</v>
      </c>
      <c r="S4762" s="1">
        <v>1.6420361247949999</v>
      </c>
      <c r="T4762" s="1">
        <v>72.249589490969001</v>
      </c>
      <c r="U4762" s="2" t="s">
        <v>160</v>
      </c>
      <c r="V4762" s="2" t="s">
        <v>160</v>
      </c>
      <c r="W4762" s="1">
        <v>27.750410509030999</v>
      </c>
      <c r="X4762" s="8">
        <v>125.779967159278</v>
      </c>
    </row>
    <row r="4763" spans="4:24" x14ac:dyDescent="0.2">
      <c r="D4763" s="59"/>
      <c r="E4763" s="5" t="s">
        <v>32</v>
      </c>
      <c r="F4763" s="51" t="s">
        <v>623</v>
      </c>
      <c r="G4763" s="4">
        <v>343</v>
      </c>
      <c r="H4763" s="10">
        <v>3.206997084548</v>
      </c>
      <c r="I4763" s="1">
        <v>1.7492711370259999</v>
      </c>
      <c r="J4763" s="1">
        <v>5.247813411079</v>
      </c>
      <c r="K4763" s="1">
        <v>9.0379008746359997</v>
      </c>
      <c r="L4763" s="1">
        <v>16.909620991253998</v>
      </c>
      <c r="M4763" s="1">
        <v>1.4577259475219999</v>
      </c>
      <c r="N4763" s="1">
        <v>4.9562682215739997</v>
      </c>
      <c r="O4763" s="1">
        <v>7.8717201166180004</v>
      </c>
      <c r="P4763" s="1">
        <v>0.87463556851299995</v>
      </c>
      <c r="Q4763" s="1">
        <v>1.4577259475219999</v>
      </c>
      <c r="R4763" s="1">
        <v>1.1661807580170001</v>
      </c>
      <c r="S4763" s="1">
        <v>0.87463556851299995</v>
      </c>
      <c r="T4763" s="1">
        <v>71.428571428571004</v>
      </c>
      <c r="U4763" s="2" t="s">
        <v>160</v>
      </c>
      <c r="V4763" s="2" t="s">
        <v>160</v>
      </c>
      <c r="W4763" s="1">
        <v>28.571428571428999</v>
      </c>
      <c r="X4763" s="8">
        <v>126.239067055394</v>
      </c>
    </row>
    <row r="4764" spans="4:24" x14ac:dyDescent="0.2">
      <c r="D4764" s="59"/>
      <c r="E4764" s="5" t="s">
        <v>33</v>
      </c>
      <c r="F4764" s="51" t="s">
        <v>623</v>
      </c>
      <c r="G4764" s="4">
        <v>754</v>
      </c>
      <c r="H4764" s="10">
        <v>2.7851458885940001</v>
      </c>
      <c r="I4764" s="1">
        <v>1.1936339522549999</v>
      </c>
      <c r="J4764" s="1">
        <v>5.9681697612729998</v>
      </c>
      <c r="K4764" s="1">
        <v>8.0901856763930002</v>
      </c>
      <c r="L4764" s="1">
        <v>15.119363395224999</v>
      </c>
      <c r="M4764" s="1">
        <v>2.1220159151189999</v>
      </c>
      <c r="N4764" s="1">
        <v>5.4376657824930001</v>
      </c>
      <c r="O4764" s="1">
        <v>8.0901856763930002</v>
      </c>
      <c r="P4764" s="1">
        <v>0.92838196286499997</v>
      </c>
      <c r="Q4764" s="1">
        <v>2.254641909814</v>
      </c>
      <c r="R4764" s="1">
        <v>1.06100795756</v>
      </c>
      <c r="S4764" s="1">
        <v>1.7241379310339999</v>
      </c>
      <c r="T4764" s="1">
        <v>71.220159151193997</v>
      </c>
      <c r="U4764" s="2" t="s">
        <v>160</v>
      </c>
      <c r="V4764" s="2" t="s">
        <v>160</v>
      </c>
      <c r="W4764" s="1">
        <v>28.779840848806</v>
      </c>
      <c r="X4764" s="8">
        <v>125.994694960212</v>
      </c>
    </row>
    <row r="4765" spans="4:24" x14ac:dyDescent="0.2">
      <c r="D4765" s="59"/>
      <c r="E4765" s="5" t="s">
        <v>34</v>
      </c>
      <c r="F4765" s="51" t="s">
        <v>623</v>
      </c>
      <c r="G4765" s="4">
        <v>525</v>
      </c>
      <c r="H4765" s="10">
        <v>3.8095238095239998</v>
      </c>
      <c r="I4765" s="1">
        <v>0.95238095238099996</v>
      </c>
      <c r="J4765" s="1">
        <v>6.0952380952379999</v>
      </c>
      <c r="K4765" s="1">
        <v>8.5714285714289993</v>
      </c>
      <c r="L4765" s="1">
        <v>15.619047619048001</v>
      </c>
      <c r="M4765" s="1">
        <v>2.285714285714</v>
      </c>
      <c r="N4765" s="1">
        <v>5.5238095238099998</v>
      </c>
      <c r="O4765" s="1">
        <v>8.3809523809519995</v>
      </c>
      <c r="P4765" s="1">
        <v>0.76190476190500001</v>
      </c>
      <c r="Q4765" s="1">
        <v>2.666666666667</v>
      </c>
      <c r="R4765" s="1">
        <v>1.333333333333</v>
      </c>
      <c r="S4765" s="1">
        <v>1.52380952381</v>
      </c>
      <c r="T4765" s="1">
        <v>71.047619047618994</v>
      </c>
      <c r="U4765" s="2" t="s">
        <v>160</v>
      </c>
      <c r="V4765" s="2" t="s">
        <v>160</v>
      </c>
      <c r="W4765" s="1">
        <v>28.952380952380999</v>
      </c>
      <c r="X4765" s="8">
        <v>128.57142857142901</v>
      </c>
    </row>
    <row r="4766" spans="4:24" x14ac:dyDescent="0.2">
      <c r="D4766" s="59"/>
      <c r="E4766" s="5" t="s">
        <v>35</v>
      </c>
      <c r="F4766" s="51" t="s">
        <v>623</v>
      </c>
      <c r="G4766" s="4">
        <v>142</v>
      </c>
      <c r="H4766" s="10">
        <v>4.2253521126760001</v>
      </c>
      <c r="I4766" s="2" t="s">
        <v>160</v>
      </c>
      <c r="J4766" s="1">
        <v>7.0422535211269999</v>
      </c>
      <c r="K4766" s="1">
        <v>9.8591549295770005</v>
      </c>
      <c r="L4766" s="1">
        <v>19.014084507042</v>
      </c>
      <c r="M4766" s="1">
        <v>3.5211267605629999</v>
      </c>
      <c r="N4766" s="1">
        <v>6.3380281690139997</v>
      </c>
      <c r="O4766" s="1">
        <v>10.56338028169</v>
      </c>
      <c r="P4766" s="1">
        <v>1.4084507042250001</v>
      </c>
      <c r="Q4766" s="1">
        <v>2.8169014084509998</v>
      </c>
      <c r="R4766" s="1">
        <v>0.70422535211299997</v>
      </c>
      <c r="S4766" s="1">
        <v>2.112676056338</v>
      </c>
      <c r="T4766" s="1">
        <v>71.126760563380003</v>
      </c>
      <c r="U4766" s="2" t="s">
        <v>160</v>
      </c>
      <c r="V4766" s="2" t="s">
        <v>160</v>
      </c>
      <c r="W4766" s="1">
        <v>28.87323943662</v>
      </c>
      <c r="X4766" s="8">
        <v>138.73239436619701</v>
      </c>
    </row>
    <row r="4767" spans="4:24" x14ac:dyDescent="0.2">
      <c r="D4767" s="59"/>
      <c r="E4767" s="5" t="s">
        <v>36</v>
      </c>
      <c r="F4767" s="51" t="s">
        <v>624</v>
      </c>
      <c r="G4767" s="4">
        <v>18</v>
      </c>
      <c r="H4767" s="10">
        <v>5.5555555555560003</v>
      </c>
      <c r="I4767" s="2" t="s">
        <v>160</v>
      </c>
      <c r="J4767" s="1">
        <v>5.5555555555560003</v>
      </c>
      <c r="K4767" s="1">
        <v>5.5555555555560003</v>
      </c>
      <c r="L4767" s="1">
        <v>16.666666666666998</v>
      </c>
      <c r="M4767" s="1">
        <v>5.5555555555560003</v>
      </c>
      <c r="N4767" s="2" t="s">
        <v>160</v>
      </c>
      <c r="O4767" s="1">
        <v>5.5555555555560003</v>
      </c>
      <c r="P4767" s="2" t="s">
        <v>160</v>
      </c>
      <c r="Q4767" s="1">
        <v>11.111111111111001</v>
      </c>
      <c r="R4767" s="2" t="s">
        <v>160</v>
      </c>
      <c r="S4767" s="2" t="s">
        <v>160</v>
      </c>
      <c r="T4767" s="1">
        <v>72.222222222222001</v>
      </c>
      <c r="U4767" s="2" t="s">
        <v>160</v>
      </c>
      <c r="V4767" s="2" t="s">
        <v>160</v>
      </c>
      <c r="W4767" s="1">
        <v>27.777777777777999</v>
      </c>
      <c r="X4767" s="8">
        <v>127.777777777778</v>
      </c>
    </row>
    <row r="4768" spans="4:24" x14ac:dyDescent="0.2">
      <c r="D4768" s="59"/>
      <c r="E4768" s="5" t="s">
        <v>37</v>
      </c>
      <c r="F4768" s="51" t="s">
        <v>624</v>
      </c>
      <c r="G4768" s="4">
        <v>39</v>
      </c>
      <c r="H4768" s="10">
        <v>5.1282051282049999</v>
      </c>
      <c r="I4768" s="1">
        <v>2.564102564103</v>
      </c>
      <c r="J4768" s="1">
        <v>2.564102564103</v>
      </c>
      <c r="K4768" s="1">
        <v>2.564102564103</v>
      </c>
      <c r="L4768" s="1">
        <v>5.1282051282049999</v>
      </c>
      <c r="M4768" s="1">
        <v>2.564102564103</v>
      </c>
      <c r="N4768" s="1">
        <v>5.1282051282049999</v>
      </c>
      <c r="O4768" s="1">
        <v>10.25641025641</v>
      </c>
      <c r="P4768" s="2" t="s">
        <v>160</v>
      </c>
      <c r="Q4768" s="1">
        <v>2.564102564103</v>
      </c>
      <c r="R4768" s="2" t="s">
        <v>160</v>
      </c>
      <c r="S4768" s="2" t="s">
        <v>160</v>
      </c>
      <c r="T4768" s="1">
        <v>82.051282051282001</v>
      </c>
      <c r="U4768" s="2" t="s">
        <v>160</v>
      </c>
      <c r="V4768" s="2" t="s">
        <v>160</v>
      </c>
      <c r="W4768" s="1">
        <v>17.948717948717999</v>
      </c>
      <c r="X4768" s="8">
        <v>120.51282051282099</v>
      </c>
    </row>
    <row r="4769" spans="4:24" x14ac:dyDescent="0.2">
      <c r="D4769" s="59"/>
      <c r="E4769" s="5" t="s">
        <v>23</v>
      </c>
      <c r="F4769" s="51" t="s">
        <v>624</v>
      </c>
      <c r="G4769" s="4">
        <v>4</v>
      </c>
      <c r="H4769" s="17" t="s">
        <v>160</v>
      </c>
      <c r="I4769" s="2" t="s">
        <v>160</v>
      </c>
      <c r="J4769" s="2" t="s">
        <v>160</v>
      </c>
      <c r="K4769" s="2" t="s">
        <v>160</v>
      </c>
      <c r="L4769" s="1">
        <v>25</v>
      </c>
      <c r="M4769" s="2" t="s">
        <v>160</v>
      </c>
      <c r="N4769" s="2" t="s">
        <v>160</v>
      </c>
      <c r="O4769" s="2" t="s">
        <v>160</v>
      </c>
      <c r="P4769" s="2" t="s">
        <v>160</v>
      </c>
      <c r="Q4769" s="2" t="s">
        <v>160</v>
      </c>
      <c r="R4769" s="2" t="s">
        <v>160</v>
      </c>
      <c r="S4769" s="2" t="s">
        <v>160</v>
      </c>
      <c r="T4769" s="1">
        <v>75</v>
      </c>
      <c r="U4769" s="2" t="s">
        <v>160</v>
      </c>
      <c r="V4769" s="2" t="s">
        <v>160</v>
      </c>
      <c r="W4769" s="1">
        <v>25</v>
      </c>
      <c r="X4769" s="8">
        <v>100</v>
      </c>
    </row>
    <row r="4770" spans="4:24" ht="26" x14ac:dyDescent="0.2">
      <c r="D4770" s="59"/>
      <c r="E4770" s="5" t="s">
        <v>38</v>
      </c>
      <c r="F4770" s="51" t="s">
        <v>623</v>
      </c>
      <c r="G4770" s="4">
        <v>1000</v>
      </c>
      <c r="H4770" s="10">
        <v>3.9</v>
      </c>
      <c r="I4770" s="1">
        <v>1.7</v>
      </c>
      <c r="J4770" s="1">
        <v>5.8</v>
      </c>
      <c r="K4770" s="1">
        <v>8.3000000000000007</v>
      </c>
      <c r="L4770" s="1">
        <v>15.8</v>
      </c>
      <c r="M4770" s="1">
        <v>2.5</v>
      </c>
      <c r="N4770" s="1">
        <v>5.7</v>
      </c>
      <c r="O4770" s="1">
        <v>8.9</v>
      </c>
      <c r="P4770" s="1">
        <v>0.9</v>
      </c>
      <c r="Q4770" s="1">
        <v>2.1</v>
      </c>
      <c r="R4770" s="1">
        <v>1.3</v>
      </c>
      <c r="S4770" s="1">
        <v>1.5</v>
      </c>
      <c r="T4770" s="1">
        <v>70.400000000000006</v>
      </c>
      <c r="U4770" s="2" t="s">
        <v>160</v>
      </c>
      <c r="V4770" s="2" t="s">
        <v>160</v>
      </c>
      <c r="W4770" s="1">
        <v>29.6</v>
      </c>
      <c r="X4770" s="8">
        <v>128.80000000000001</v>
      </c>
    </row>
    <row r="4771" spans="4:24" ht="26" x14ac:dyDescent="0.2">
      <c r="D4771" s="58" t="s">
        <v>39</v>
      </c>
      <c r="E4771" s="7" t="s">
        <v>40</v>
      </c>
      <c r="F4771" s="50" t="s">
        <v>624</v>
      </c>
      <c r="G4771" s="6">
        <v>4</v>
      </c>
      <c r="H4771" s="14">
        <v>25</v>
      </c>
      <c r="I4771" s="9" t="s">
        <v>160</v>
      </c>
      <c r="J4771" s="3">
        <v>25</v>
      </c>
      <c r="K4771" s="3">
        <v>25</v>
      </c>
      <c r="L4771" s="9" t="s">
        <v>160</v>
      </c>
      <c r="M4771" s="3">
        <v>25</v>
      </c>
      <c r="N4771" s="9" t="s">
        <v>160</v>
      </c>
      <c r="O4771" s="3">
        <v>25</v>
      </c>
      <c r="P4771" s="9" t="s">
        <v>160</v>
      </c>
      <c r="Q4771" s="9" t="s">
        <v>160</v>
      </c>
      <c r="R4771" s="9" t="s">
        <v>160</v>
      </c>
      <c r="S4771" s="9" t="s">
        <v>160</v>
      </c>
      <c r="T4771" s="3">
        <v>50</v>
      </c>
      <c r="U4771" s="9" t="s">
        <v>160</v>
      </c>
      <c r="V4771" s="9" t="s">
        <v>160</v>
      </c>
      <c r="W4771" s="3">
        <v>50</v>
      </c>
      <c r="X4771" s="13">
        <v>175</v>
      </c>
    </row>
    <row r="4772" spans="4:24" ht="26" x14ac:dyDescent="0.2">
      <c r="D4772" s="59"/>
      <c r="E4772" s="5" t="s">
        <v>41</v>
      </c>
      <c r="F4772" s="51" t="s">
        <v>624</v>
      </c>
      <c r="G4772" s="4">
        <v>45</v>
      </c>
      <c r="H4772" s="10">
        <v>11.111111111111001</v>
      </c>
      <c r="I4772" s="1">
        <v>6.666666666667</v>
      </c>
      <c r="J4772" s="1">
        <v>4.4444444444439997</v>
      </c>
      <c r="K4772" s="1">
        <v>8.8888888888889994</v>
      </c>
      <c r="L4772" s="1">
        <v>15.555555555555999</v>
      </c>
      <c r="M4772" s="1">
        <v>11.111111111111001</v>
      </c>
      <c r="N4772" s="1">
        <v>20</v>
      </c>
      <c r="O4772" s="1">
        <v>20</v>
      </c>
      <c r="P4772" s="2" t="s">
        <v>160</v>
      </c>
      <c r="Q4772" s="1">
        <v>4.4444444444439997</v>
      </c>
      <c r="R4772" s="1">
        <v>4.4444444444439997</v>
      </c>
      <c r="S4772" s="2" t="s">
        <v>160</v>
      </c>
      <c r="T4772" s="1">
        <v>55.555555555555998</v>
      </c>
      <c r="U4772" s="2" t="s">
        <v>160</v>
      </c>
      <c r="V4772" s="2" t="s">
        <v>160</v>
      </c>
      <c r="W4772" s="1">
        <v>44.444444444444002</v>
      </c>
      <c r="X4772" s="8">
        <v>162.222222222222</v>
      </c>
    </row>
    <row r="4773" spans="4:24" ht="26" x14ac:dyDescent="0.2">
      <c r="D4773" s="59"/>
      <c r="E4773" s="5" t="s">
        <v>42</v>
      </c>
      <c r="F4773" s="51" t="s">
        <v>623</v>
      </c>
      <c r="G4773" s="4">
        <v>275</v>
      </c>
      <c r="H4773" s="10">
        <v>5.0909090909090002</v>
      </c>
      <c r="I4773" s="1">
        <v>2.5454545454550002</v>
      </c>
      <c r="J4773" s="1">
        <v>4.7272727272730002</v>
      </c>
      <c r="K4773" s="1">
        <v>9.8181818181819995</v>
      </c>
      <c r="L4773" s="1">
        <v>17.454545454544999</v>
      </c>
      <c r="M4773" s="1">
        <v>2.9090909090910002</v>
      </c>
      <c r="N4773" s="1">
        <v>10.181818181818</v>
      </c>
      <c r="O4773" s="1">
        <v>12</v>
      </c>
      <c r="P4773" s="1">
        <v>2.181818181818</v>
      </c>
      <c r="Q4773" s="1">
        <v>3.2727272727269998</v>
      </c>
      <c r="R4773" s="1">
        <v>2.181818181818</v>
      </c>
      <c r="S4773" s="1">
        <v>1.4545454545450001</v>
      </c>
      <c r="T4773" s="1">
        <v>62.909090909090999</v>
      </c>
      <c r="U4773" s="2" t="s">
        <v>160</v>
      </c>
      <c r="V4773" s="2" t="s">
        <v>160</v>
      </c>
      <c r="W4773" s="1">
        <v>37.090909090909001</v>
      </c>
      <c r="X4773" s="8">
        <v>136.727272727273</v>
      </c>
    </row>
    <row r="4774" spans="4:24" ht="26" x14ac:dyDescent="0.2">
      <c r="D4774" s="59"/>
      <c r="E4774" s="5" t="s">
        <v>43</v>
      </c>
      <c r="F4774" s="51" t="s">
        <v>623</v>
      </c>
      <c r="G4774" s="4">
        <v>245</v>
      </c>
      <c r="H4774" s="10">
        <v>4.0816326530609999</v>
      </c>
      <c r="I4774" s="1">
        <v>0.816326530612</v>
      </c>
      <c r="J4774" s="1">
        <v>8.5714285714289993</v>
      </c>
      <c r="K4774" s="1">
        <v>8.5714285714289993</v>
      </c>
      <c r="L4774" s="1">
        <v>17.959183673468999</v>
      </c>
      <c r="M4774" s="1">
        <v>1.2244897959179999</v>
      </c>
      <c r="N4774" s="1">
        <v>3.2653061224490001</v>
      </c>
      <c r="O4774" s="1">
        <v>8.5714285714289993</v>
      </c>
      <c r="P4774" s="2" t="s">
        <v>160</v>
      </c>
      <c r="Q4774" s="1">
        <v>1.2244897959179999</v>
      </c>
      <c r="R4774" s="1">
        <v>1.2244897959179999</v>
      </c>
      <c r="S4774" s="1">
        <v>2.4489795918369999</v>
      </c>
      <c r="T4774" s="1">
        <v>70.204081632653001</v>
      </c>
      <c r="U4774" s="2" t="s">
        <v>160</v>
      </c>
      <c r="V4774" s="2" t="s">
        <v>160</v>
      </c>
      <c r="W4774" s="1">
        <v>29.795918367346999</v>
      </c>
      <c r="X4774" s="8">
        <v>128.16326530612201</v>
      </c>
    </row>
    <row r="4775" spans="4:24" ht="26" x14ac:dyDescent="0.2">
      <c r="D4775" s="59"/>
      <c r="E4775" s="5" t="s">
        <v>44</v>
      </c>
      <c r="F4775" s="51" t="s">
        <v>623</v>
      </c>
      <c r="G4775" s="4">
        <v>167</v>
      </c>
      <c r="H4775" s="10">
        <v>2.9940119760480002</v>
      </c>
      <c r="I4775" s="1">
        <v>0.59880239521</v>
      </c>
      <c r="J4775" s="1">
        <v>4.7904191616769998</v>
      </c>
      <c r="K4775" s="1">
        <v>7.1856287425150001</v>
      </c>
      <c r="L4775" s="1">
        <v>13.772455089819999</v>
      </c>
      <c r="M4775" s="1">
        <v>2.3952095808379998</v>
      </c>
      <c r="N4775" s="1">
        <v>4.7904191616769998</v>
      </c>
      <c r="O4775" s="1">
        <v>8.9820359281440005</v>
      </c>
      <c r="P4775" s="1">
        <v>0.59880239521</v>
      </c>
      <c r="Q4775" s="1">
        <v>2.3952095808379998</v>
      </c>
      <c r="R4775" s="1">
        <v>0.59880239521</v>
      </c>
      <c r="S4775" s="1">
        <v>0.59880239521</v>
      </c>
      <c r="T4775" s="1">
        <v>76.047904191616993</v>
      </c>
      <c r="U4775" s="2" t="s">
        <v>160</v>
      </c>
      <c r="V4775" s="2" t="s">
        <v>160</v>
      </c>
      <c r="W4775" s="1">
        <v>23.952095808383</v>
      </c>
      <c r="X4775" s="8">
        <v>125.748502994012</v>
      </c>
    </row>
    <row r="4776" spans="4:24" ht="26" x14ac:dyDescent="0.2">
      <c r="D4776" s="59"/>
      <c r="E4776" s="5" t="s">
        <v>45</v>
      </c>
      <c r="F4776" s="51" t="s">
        <v>623</v>
      </c>
      <c r="G4776" s="4">
        <v>90</v>
      </c>
      <c r="H4776" s="17" t="s">
        <v>160</v>
      </c>
      <c r="I4776" s="1">
        <v>1.1111111111109999</v>
      </c>
      <c r="J4776" s="1">
        <v>5.5555555555560003</v>
      </c>
      <c r="K4776" s="1">
        <v>8.8888888888889994</v>
      </c>
      <c r="L4776" s="1">
        <v>15.555555555555999</v>
      </c>
      <c r="M4776" s="1">
        <v>3.333333333333</v>
      </c>
      <c r="N4776" s="1">
        <v>2.2222222222219998</v>
      </c>
      <c r="O4776" s="1">
        <v>5.5555555555560003</v>
      </c>
      <c r="P4776" s="1">
        <v>1.1111111111109999</v>
      </c>
      <c r="Q4776" s="1">
        <v>3.333333333333</v>
      </c>
      <c r="R4776" s="1">
        <v>1.1111111111109999</v>
      </c>
      <c r="S4776" s="1">
        <v>2.2222222222219998</v>
      </c>
      <c r="T4776" s="1">
        <v>74.444444444444002</v>
      </c>
      <c r="U4776" s="2" t="s">
        <v>160</v>
      </c>
      <c r="V4776" s="2" t="s">
        <v>160</v>
      </c>
      <c r="W4776" s="1">
        <v>25.555555555556001</v>
      </c>
      <c r="X4776" s="8">
        <v>124.444444444444</v>
      </c>
    </row>
    <row r="4777" spans="4:24" ht="26" x14ac:dyDescent="0.2">
      <c r="D4777" s="59"/>
      <c r="E4777" s="5" t="s">
        <v>46</v>
      </c>
      <c r="F4777" s="51" t="s">
        <v>624</v>
      </c>
      <c r="G4777" s="4">
        <v>46</v>
      </c>
      <c r="H4777" s="10">
        <v>4.3478260869570002</v>
      </c>
      <c r="I4777" s="2" t="s">
        <v>160</v>
      </c>
      <c r="J4777" s="1">
        <v>2.1739130434780001</v>
      </c>
      <c r="K4777" s="1">
        <v>4.3478260869570002</v>
      </c>
      <c r="L4777" s="1">
        <v>6.5217391304349999</v>
      </c>
      <c r="M4777" s="2" t="s">
        <v>160</v>
      </c>
      <c r="N4777" s="2" t="s">
        <v>160</v>
      </c>
      <c r="O4777" s="1">
        <v>4.3478260869570002</v>
      </c>
      <c r="P4777" s="2" t="s">
        <v>160</v>
      </c>
      <c r="Q4777" s="2" t="s">
        <v>160</v>
      </c>
      <c r="R4777" s="2" t="s">
        <v>160</v>
      </c>
      <c r="S4777" s="2" t="s">
        <v>160</v>
      </c>
      <c r="T4777" s="1">
        <v>89.130434782609001</v>
      </c>
      <c r="U4777" s="2" t="s">
        <v>160</v>
      </c>
      <c r="V4777" s="2" t="s">
        <v>160</v>
      </c>
      <c r="W4777" s="1">
        <v>10.869565217390999</v>
      </c>
      <c r="X4777" s="8">
        <v>110.869565217391</v>
      </c>
    </row>
    <row r="4778" spans="4:24" ht="26" x14ac:dyDescent="0.2">
      <c r="D4778" s="59"/>
      <c r="E4778" s="5" t="s">
        <v>47</v>
      </c>
      <c r="F4778" s="51" t="s">
        <v>623</v>
      </c>
      <c r="G4778" s="4">
        <v>68</v>
      </c>
      <c r="H4778" s="17" t="s">
        <v>160</v>
      </c>
      <c r="I4778" s="1">
        <v>1.4705882352940001</v>
      </c>
      <c r="J4778" s="1">
        <v>2.9411764705880001</v>
      </c>
      <c r="K4778" s="1">
        <v>2.9411764705880001</v>
      </c>
      <c r="L4778" s="1">
        <v>13.235294117646999</v>
      </c>
      <c r="M4778" s="2" t="s">
        <v>160</v>
      </c>
      <c r="N4778" s="1">
        <v>2.9411764705880001</v>
      </c>
      <c r="O4778" s="1">
        <v>1.4705882352940001</v>
      </c>
      <c r="P4778" s="2" t="s">
        <v>160</v>
      </c>
      <c r="Q4778" s="2" t="s">
        <v>160</v>
      </c>
      <c r="R4778" s="2" t="s">
        <v>160</v>
      </c>
      <c r="S4778" s="1">
        <v>1.4705882352940001</v>
      </c>
      <c r="T4778" s="1">
        <v>80.882352941175995</v>
      </c>
      <c r="U4778" s="2" t="s">
        <v>160</v>
      </c>
      <c r="V4778" s="2" t="s">
        <v>160</v>
      </c>
      <c r="W4778" s="1">
        <v>19.117647058824002</v>
      </c>
      <c r="X4778" s="8">
        <v>107.35294117647101</v>
      </c>
    </row>
    <row r="4779" spans="4:24" x14ac:dyDescent="0.2">
      <c r="D4779" s="59"/>
      <c r="E4779" s="5" t="s">
        <v>48</v>
      </c>
      <c r="F4779" s="51" t="s">
        <v>624</v>
      </c>
      <c r="G4779" s="4">
        <v>4</v>
      </c>
      <c r="H4779" s="10">
        <v>25</v>
      </c>
      <c r="I4779" s="1">
        <v>25</v>
      </c>
      <c r="J4779" s="2" t="s">
        <v>160</v>
      </c>
      <c r="K4779" s="1">
        <v>25</v>
      </c>
      <c r="L4779" s="2" t="s">
        <v>160</v>
      </c>
      <c r="M4779" s="2" t="s">
        <v>160</v>
      </c>
      <c r="N4779" s="2" t="s">
        <v>160</v>
      </c>
      <c r="O4779" s="2" t="s">
        <v>160</v>
      </c>
      <c r="P4779" s="2" t="s">
        <v>160</v>
      </c>
      <c r="Q4779" s="2" t="s">
        <v>160</v>
      </c>
      <c r="R4779" s="2" t="s">
        <v>160</v>
      </c>
      <c r="S4779" s="2" t="s">
        <v>160</v>
      </c>
      <c r="T4779" s="1">
        <v>75</v>
      </c>
      <c r="U4779" s="2" t="s">
        <v>160</v>
      </c>
      <c r="V4779" s="2" t="s">
        <v>160</v>
      </c>
      <c r="W4779" s="1">
        <v>25</v>
      </c>
      <c r="X4779" s="8">
        <v>150</v>
      </c>
    </row>
    <row r="4780" spans="4:24" x14ac:dyDescent="0.2">
      <c r="D4780" s="59"/>
      <c r="E4780" s="5" t="s">
        <v>23</v>
      </c>
      <c r="F4780" s="51" t="s">
        <v>623</v>
      </c>
      <c r="G4780" s="4">
        <v>99</v>
      </c>
      <c r="H4780" s="10">
        <v>3.0303030303030001</v>
      </c>
      <c r="I4780" s="1">
        <v>2.0202020202019999</v>
      </c>
      <c r="J4780" s="1">
        <v>6.0606060606060002</v>
      </c>
      <c r="K4780" s="1">
        <v>6.0606060606060002</v>
      </c>
      <c r="L4780" s="1">
        <v>13.131313131313</v>
      </c>
      <c r="M4780" s="1">
        <v>2.0202020202019999</v>
      </c>
      <c r="N4780" s="1">
        <v>2.0202020202019999</v>
      </c>
      <c r="O4780" s="1">
        <v>6.0606060606060002</v>
      </c>
      <c r="P4780" s="1">
        <v>1.010101010101</v>
      </c>
      <c r="Q4780" s="1">
        <v>1.010101010101</v>
      </c>
      <c r="R4780" s="2" t="s">
        <v>160</v>
      </c>
      <c r="S4780" s="1">
        <v>1.010101010101</v>
      </c>
      <c r="T4780" s="1">
        <v>74.747474747474996</v>
      </c>
      <c r="U4780" s="2" t="s">
        <v>160</v>
      </c>
      <c r="V4780" s="2" t="s">
        <v>160</v>
      </c>
      <c r="W4780" s="1">
        <v>25.252525252525</v>
      </c>
      <c r="X4780" s="8">
        <v>118.181818181818</v>
      </c>
    </row>
    <row r="4781" spans="4:24" x14ac:dyDescent="0.2">
      <c r="D4781" s="58" t="s">
        <v>49</v>
      </c>
      <c r="E4781" s="7" t="s">
        <v>50</v>
      </c>
      <c r="F4781" s="50" t="s">
        <v>624</v>
      </c>
      <c r="G4781" s="6">
        <v>39</v>
      </c>
      <c r="H4781" s="14">
        <v>15.384615384615</v>
      </c>
      <c r="I4781" s="3">
        <v>7.6923076923079998</v>
      </c>
      <c r="J4781" s="3">
        <v>2.564102564103</v>
      </c>
      <c r="K4781" s="3">
        <v>15.384615384615</v>
      </c>
      <c r="L4781" s="3">
        <v>17.948717948717999</v>
      </c>
      <c r="M4781" s="3">
        <v>17.948717948717999</v>
      </c>
      <c r="N4781" s="3">
        <v>46.153846153845997</v>
      </c>
      <c r="O4781" s="3">
        <v>33.333333333333002</v>
      </c>
      <c r="P4781" s="3">
        <v>7.6923076923079998</v>
      </c>
      <c r="Q4781" s="3">
        <v>7.6923076923079998</v>
      </c>
      <c r="R4781" s="3">
        <v>5.1282051282049999</v>
      </c>
      <c r="S4781" s="3">
        <v>2.564102564103</v>
      </c>
      <c r="T4781" s="3">
        <v>33.333333333333002</v>
      </c>
      <c r="U4781" s="9" t="s">
        <v>160</v>
      </c>
      <c r="V4781" s="9" t="s">
        <v>160</v>
      </c>
      <c r="W4781" s="3">
        <v>66.666666666666998</v>
      </c>
      <c r="X4781" s="13">
        <v>212.82051282051299</v>
      </c>
    </row>
    <row r="4782" spans="4:24" x14ac:dyDescent="0.2">
      <c r="D4782" s="59"/>
      <c r="E4782" s="5" t="s">
        <v>51</v>
      </c>
      <c r="F4782" s="51" t="s">
        <v>623</v>
      </c>
      <c r="G4782" s="4">
        <v>185</v>
      </c>
      <c r="H4782" s="10">
        <v>8.6486486486490008</v>
      </c>
      <c r="I4782" s="1">
        <v>3.2432432432430001</v>
      </c>
      <c r="J4782" s="1">
        <v>7.0270270270269997</v>
      </c>
      <c r="K4782" s="1">
        <v>12.972972972973</v>
      </c>
      <c r="L4782" s="1">
        <v>21.621621621622001</v>
      </c>
      <c r="M4782" s="1">
        <v>5.4054054054050003</v>
      </c>
      <c r="N4782" s="1">
        <v>14.594594594595</v>
      </c>
      <c r="O4782" s="1">
        <v>16.756756756756999</v>
      </c>
      <c r="P4782" s="1">
        <v>1.0810810810810001</v>
      </c>
      <c r="Q4782" s="1">
        <v>4.8648648648649999</v>
      </c>
      <c r="R4782" s="1">
        <v>2.1621621621620002</v>
      </c>
      <c r="S4782" s="1">
        <v>1.0810810810810001</v>
      </c>
      <c r="T4782" s="1">
        <v>54.594594594595002</v>
      </c>
      <c r="U4782" s="2" t="s">
        <v>160</v>
      </c>
      <c r="V4782" s="2" t="s">
        <v>160</v>
      </c>
      <c r="W4782" s="1">
        <v>45.405405405404998</v>
      </c>
      <c r="X4782" s="8">
        <v>154.05405405405401</v>
      </c>
    </row>
    <row r="4783" spans="4:24" x14ac:dyDescent="0.2">
      <c r="D4783" s="59"/>
      <c r="E4783" s="5" t="s">
        <v>52</v>
      </c>
      <c r="F4783" s="51" t="s">
        <v>623</v>
      </c>
      <c r="G4783" s="4">
        <v>324</v>
      </c>
      <c r="H4783" s="10">
        <v>2.1604938271599998</v>
      </c>
      <c r="I4783" s="1">
        <v>0.92592592592599998</v>
      </c>
      <c r="J4783" s="1">
        <v>6.1728395061730001</v>
      </c>
      <c r="K4783" s="1">
        <v>9.8765432098769992</v>
      </c>
      <c r="L4783" s="1">
        <v>18.827160493827002</v>
      </c>
      <c r="M4783" s="1">
        <v>1.851851851852</v>
      </c>
      <c r="N4783" s="1">
        <v>3.7037037037039999</v>
      </c>
      <c r="O4783" s="1">
        <v>9.5679012345679997</v>
      </c>
      <c r="P4783" s="1">
        <v>0.61728395061700003</v>
      </c>
      <c r="Q4783" s="1">
        <v>1.851851851852</v>
      </c>
      <c r="R4783" s="1">
        <v>2.1604938271599998</v>
      </c>
      <c r="S4783" s="1">
        <v>2.7777777777780002</v>
      </c>
      <c r="T4783" s="1">
        <v>68.827160493826995</v>
      </c>
      <c r="U4783" s="2" t="s">
        <v>160</v>
      </c>
      <c r="V4783" s="2" t="s">
        <v>160</v>
      </c>
      <c r="W4783" s="1">
        <v>31.172839506172998</v>
      </c>
      <c r="X4783" s="8">
        <v>129.32098765432099</v>
      </c>
    </row>
    <row r="4784" spans="4:24" x14ac:dyDescent="0.2">
      <c r="D4784" s="59"/>
      <c r="E4784" s="5" t="s">
        <v>53</v>
      </c>
      <c r="F4784" s="51" t="s">
        <v>623</v>
      </c>
      <c r="G4784" s="4">
        <v>491</v>
      </c>
      <c r="H4784" s="10">
        <v>2.44399185336</v>
      </c>
      <c r="I4784" s="1">
        <v>1.22199592668</v>
      </c>
      <c r="J4784" s="1">
        <v>5.0916496945010001</v>
      </c>
      <c r="K4784" s="1">
        <v>4.2769857433810001</v>
      </c>
      <c r="L4784" s="1">
        <v>10.590631364562</v>
      </c>
      <c r="M4784" s="1">
        <v>0.61099796334000001</v>
      </c>
      <c r="N4784" s="1">
        <v>0.40733197556</v>
      </c>
      <c r="O4784" s="1">
        <v>3.6659877800410001</v>
      </c>
      <c r="P4784" s="1">
        <v>0.20366598778</v>
      </c>
      <c r="Q4784" s="1">
        <v>0.81466395112000001</v>
      </c>
      <c r="R4784" s="2" t="s">
        <v>160</v>
      </c>
      <c r="S4784" s="1">
        <v>0.61099796334000001</v>
      </c>
      <c r="T4784" s="1">
        <v>81.262729124236003</v>
      </c>
      <c r="U4784" s="2" t="s">
        <v>160</v>
      </c>
      <c r="V4784" s="2" t="s">
        <v>160</v>
      </c>
      <c r="W4784" s="1">
        <v>18.737270875764001</v>
      </c>
      <c r="X4784" s="8">
        <v>111.201629327902</v>
      </c>
    </row>
    <row r="4785" spans="4:24" x14ac:dyDescent="0.2">
      <c r="D4785" s="59"/>
      <c r="E4785" s="5" t="s">
        <v>23</v>
      </c>
      <c r="F4785" s="51" t="s">
        <v>624</v>
      </c>
      <c r="G4785" s="4">
        <v>4</v>
      </c>
      <c r="H4785" s="17" t="s">
        <v>160</v>
      </c>
      <c r="I4785" s="2" t="s">
        <v>160</v>
      </c>
      <c r="J4785" s="2" t="s">
        <v>160</v>
      </c>
      <c r="K4785" s="1">
        <v>25</v>
      </c>
      <c r="L4785" s="1">
        <v>25</v>
      </c>
      <c r="M4785" s="2" t="s">
        <v>160</v>
      </c>
      <c r="N4785" s="2" t="s">
        <v>160</v>
      </c>
      <c r="O4785" s="2" t="s">
        <v>160</v>
      </c>
      <c r="P4785" s="1">
        <v>25</v>
      </c>
      <c r="Q4785" s="2" t="s">
        <v>160</v>
      </c>
      <c r="R4785" s="2" t="s">
        <v>160</v>
      </c>
      <c r="S4785" s="2" t="s">
        <v>160</v>
      </c>
      <c r="T4785" s="1">
        <v>75</v>
      </c>
      <c r="U4785" s="2" t="s">
        <v>160</v>
      </c>
      <c r="V4785" s="2" t="s">
        <v>160</v>
      </c>
      <c r="W4785" s="1">
        <v>25</v>
      </c>
      <c r="X4785" s="8">
        <v>150</v>
      </c>
    </row>
    <row r="4786" spans="4:24" x14ac:dyDescent="0.2">
      <c r="D4786" s="59"/>
      <c r="E4786" s="5" t="s">
        <v>54</v>
      </c>
      <c r="F4786" s="51" t="s">
        <v>623</v>
      </c>
      <c r="G4786" s="4">
        <v>224</v>
      </c>
      <c r="H4786" s="10">
        <v>9.8214285714289993</v>
      </c>
      <c r="I4786" s="1">
        <v>4.0178571428570002</v>
      </c>
      <c r="J4786" s="1">
        <v>6.25</v>
      </c>
      <c r="K4786" s="1">
        <v>13.392857142857</v>
      </c>
      <c r="L4786" s="1">
        <v>20.982142857143</v>
      </c>
      <c r="M4786" s="1">
        <v>7.5892857142860004</v>
      </c>
      <c r="N4786" s="1">
        <v>20.089285714286</v>
      </c>
      <c r="O4786" s="1">
        <v>19.642857142857</v>
      </c>
      <c r="P4786" s="1">
        <v>2.2321428571430002</v>
      </c>
      <c r="Q4786" s="1">
        <v>5.3571428571429998</v>
      </c>
      <c r="R4786" s="1">
        <v>2.6785714285709998</v>
      </c>
      <c r="S4786" s="1">
        <v>1.339285714286</v>
      </c>
      <c r="T4786" s="1">
        <v>50.892857142856997</v>
      </c>
      <c r="U4786" s="2" t="s">
        <v>160</v>
      </c>
      <c r="V4786" s="2" t="s">
        <v>160</v>
      </c>
      <c r="W4786" s="1">
        <v>49.107142857143003</v>
      </c>
      <c r="X4786" s="8">
        <v>164.28571428571399</v>
      </c>
    </row>
    <row r="4787" spans="4:24" x14ac:dyDescent="0.2">
      <c r="D4787" s="59"/>
      <c r="E4787" s="5" t="s">
        <v>55</v>
      </c>
      <c r="F4787" s="51" t="s">
        <v>623</v>
      </c>
      <c r="G4787" s="4">
        <v>815</v>
      </c>
      <c r="H4787" s="10">
        <v>2.3312883435580001</v>
      </c>
      <c r="I4787" s="1">
        <v>1.104294478528</v>
      </c>
      <c r="J4787" s="1">
        <v>5.5214723926379996</v>
      </c>
      <c r="K4787" s="1">
        <v>6.5030674846630001</v>
      </c>
      <c r="L4787" s="1">
        <v>13.865030674847</v>
      </c>
      <c r="M4787" s="1">
        <v>1.104294478528</v>
      </c>
      <c r="N4787" s="1">
        <v>1.7177914110429999</v>
      </c>
      <c r="O4787" s="1">
        <v>6.0122699386500003</v>
      </c>
      <c r="P4787" s="1">
        <v>0.36809815950899999</v>
      </c>
      <c r="Q4787" s="1">
        <v>1.2269938650309999</v>
      </c>
      <c r="R4787" s="1">
        <v>0.85889570552100003</v>
      </c>
      <c r="S4787" s="1">
        <v>1.472392638037</v>
      </c>
      <c r="T4787" s="1">
        <v>76.319018404907993</v>
      </c>
      <c r="U4787" s="2" t="s">
        <v>160</v>
      </c>
      <c r="V4787" s="2" t="s">
        <v>160</v>
      </c>
      <c r="W4787" s="1">
        <v>23.680981595092</v>
      </c>
      <c r="X4787" s="8">
        <v>118.40490797546001</v>
      </c>
    </row>
    <row r="4788" spans="4:24" ht="26" x14ac:dyDescent="0.2">
      <c r="D4788" s="58" t="s">
        <v>56</v>
      </c>
      <c r="E4788" s="7" t="s">
        <v>57</v>
      </c>
      <c r="F4788" s="50" t="s">
        <v>624</v>
      </c>
      <c r="G4788" s="6">
        <v>8</v>
      </c>
      <c r="H4788" s="32" t="s">
        <v>160</v>
      </c>
      <c r="I4788" s="9" t="s">
        <v>160</v>
      </c>
      <c r="J4788" s="9" t="s">
        <v>160</v>
      </c>
      <c r="K4788" s="3">
        <v>12.5</v>
      </c>
      <c r="L4788" s="3">
        <v>12.5</v>
      </c>
      <c r="M4788" s="3">
        <v>12.5</v>
      </c>
      <c r="N4788" s="9" t="s">
        <v>160</v>
      </c>
      <c r="O4788" s="9" t="s">
        <v>160</v>
      </c>
      <c r="P4788" s="9" t="s">
        <v>160</v>
      </c>
      <c r="Q4788" s="3">
        <v>25</v>
      </c>
      <c r="R4788" s="9" t="s">
        <v>160</v>
      </c>
      <c r="S4788" s="9" t="s">
        <v>160</v>
      </c>
      <c r="T4788" s="3">
        <v>75</v>
      </c>
      <c r="U4788" s="9" t="s">
        <v>160</v>
      </c>
      <c r="V4788" s="9" t="s">
        <v>160</v>
      </c>
      <c r="W4788" s="3">
        <v>25</v>
      </c>
      <c r="X4788" s="13">
        <v>137.5</v>
      </c>
    </row>
    <row r="4789" spans="4:24" ht="26" x14ac:dyDescent="0.2">
      <c r="D4789" s="59"/>
      <c r="E4789" s="5" t="s">
        <v>58</v>
      </c>
      <c r="F4789" s="51" t="s">
        <v>623</v>
      </c>
      <c r="G4789" s="4">
        <v>61</v>
      </c>
      <c r="H4789" s="10">
        <v>3.2786885245900002</v>
      </c>
      <c r="I4789" s="2" t="s">
        <v>160</v>
      </c>
      <c r="J4789" s="1">
        <v>8.1967213114750006</v>
      </c>
      <c r="K4789" s="1">
        <v>8.1967213114750006</v>
      </c>
      <c r="L4789" s="1">
        <v>19.672131147540998</v>
      </c>
      <c r="M4789" s="1">
        <v>1.6393442622950001</v>
      </c>
      <c r="N4789" s="1">
        <v>11.475409836066</v>
      </c>
      <c r="O4789" s="1">
        <v>14.754098360656</v>
      </c>
      <c r="P4789" s="1">
        <v>1.6393442622950001</v>
      </c>
      <c r="Q4789" s="1">
        <v>6.5573770491800003</v>
      </c>
      <c r="R4789" s="1">
        <v>1.6393442622950001</v>
      </c>
      <c r="S4789" s="1">
        <v>1.6393442622950001</v>
      </c>
      <c r="T4789" s="1">
        <v>65.573770491803003</v>
      </c>
      <c r="U4789" s="2" t="s">
        <v>160</v>
      </c>
      <c r="V4789" s="2" t="s">
        <v>160</v>
      </c>
      <c r="W4789" s="1">
        <v>34.426229508196997</v>
      </c>
      <c r="X4789" s="8">
        <v>144.26229508196701</v>
      </c>
    </row>
    <row r="4790" spans="4:24" x14ac:dyDescent="0.2">
      <c r="D4790" s="59"/>
      <c r="E4790" s="5" t="s">
        <v>59</v>
      </c>
      <c r="F4790" s="51" t="s">
        <v>624</v>
      </c>
      <c r="G4790" s="4">
        <v>18</v>
      </c>
      <c r="H4790" s="17" t="s">
        <v>160</v>
      </c>
      <c r="I4790" s="2" t="s">
        <v>160</v>
      </c>
      <c r="J4790" s="2" t="s">
        <v>160</v>
      </c>
      <c r="K4790" s="2" t="s">
        <v>160</v>
      </c>
      <c r="L4790" s="2" t="s">
        <v>160</v>
      </c>
      <c r="M4790" s="2" t="s">
        <v>160</v>
      </c>
      <c r="N4790" s="2" t="s">
        <v>160</v>
      </c>
      <c r="O4790" s="2" t="s">
        <v>160</v>
      </c>
      <c r="P4790" s="2" t="s">
        <v>160</v>
      </c>
      <c r="Q4790" s="2" t="s">
        <v>160</v>
      </c>
      <c r="R4790" s="2" t="s">
        <v>160</v>
      </c>
      <c r="S4790" s="2" t="s">
        <v>160</v>
      </c>
      <c r="T4790" s="1">
        <v>100</v>
      </c>
      <c r="U4790" s="2" t="s">
        <v>160</v>
      </c>
      <c r="V4790" s="2" t="s">
        <v>160</v>
      </c>
      <c r="W4790" s="2" t="s">
        <v>160</v>
      </c>
      <c r="X4790" s="8">
        <v>100</v>
      </c>
    </row>
    <row r="4791" spans="4:24" x14ac:dyDescent="0.2">
      <c r="D4791" s="59"/>
      <c r="E4791" s="5" t="s">
        <v>60</v>
      </c>
      <c r="F4791" s="51" t="s">
        <v>623</v>
      </c>
      <c r="G4791" s="4">
        <v>147</v>
      </c>
      <c r="H4791" s="10">
        <v>6.8027210884349998</v>
      </c>
      <c r="I4791" s="1">
        <v>2.7210884353739999</v>
      </c>
      <c r="J4791" s="1">
        <v>2.040816326531</v>
      </c>
      <c r="K4791" s="1">
        <v>5.4421768707479998</v>
      </c>
      <c r="L4791" s="1">
        <v>12.925170068027001</v>
      </c>
      <c r="M4791" s="1">
        <v>2.7210884353739999</v>
      </c>
      <c r="N4791" s="1">
        <v>8.1632653061219997</v>
      </c>
      <c r="O4791" s="1">
        <v>6.1224489795919999</v>
      </c>
      <c r="P4791" s="1">
        <v>0.68027210884400002</v>
      </c>
      <c r="Q4791" s="1">
        <v>2.040816326531</v>
      </c>
      <c r="R4791" s="2" t="s">
        <v>160</v>
      </c>
      <c r="S4791" s="1">
        <v>2.040816326531</v>
      </c>
      <c r="T4791" s="1">
        <v>73.469387755102005</v>
      </c>
      <c r="U4791" s="2" t="s">
        <v>160</v>
      </c>
      <c r="V4791" s="2" t="s">
        <v>160</v>
      </c>
      <c r="W4791" s="1">
        <v>26.530612244897998</v>
      </c>
      <c r="X4791" s="8">
        <v>125.170068027211</v>
      </c>
    </row>
    <row r="4792" spans="4:24" ht="26" x14ac:dyDescent="0.2">
      <c r="D4792" s="59"/>
      <c r="E4792" s="5" t="s">
        <v>61</v>
      </c>
      <c r="F4792" s="51" t="s">
        <v>623</v>
      </c>
      <c r="G4792" s="4">
        <v>85</v>
      </c>
      <c r="H4792" s="10">
        <v>3.5294117647059999</v>
      </c>
      <c r="I4792" s="1">
        <v>1.1764705882349999</v>
      </c>
      <c r="J4792" s="1">
        <v>5.8823529411760003</v>
      </c>
      <c r="K4792" s="1">
        <v>10.588235294118</v>
      </c>
      <c r="L4792" s="1">
        <v>18.823529411765001</v>
      </c>
      <c r="M4792" s="1">
        <v>2.352941176471</v>
      </c>
      <c r="N4792" s="1">
        <v>8.2352941176469994</v>
      </c>
      <c r="O4792" s="1">
        <v>15.294117647059</v>
      </c>
      <c r="P4792" s="2" t="s">
        <v>160</v>
      </c>
      <c r="Q4792" s="2" t="s">
        <v>160</v>
      </c>
      <c r="R4792" s="1">
        <v>4.7058823529409999</v>
      </c>
      <c r="S4792" s="1">
        <v>4.7058823529409999</v>
      </c>
      <c r="T4792" s="1">
        <v>61.176470588234999</v>
      </c>
      <c r="U4792" s="2" t="s">
        <v>160</v>
      </c>
      <c r="V4792" s="2" t="s">
        <v>160</v>
      </c>
      <c r="W4792" s="1">
        <v>38.823529411765001</v>
      </c>
      <c r="X4792" s="8">
        <v>136.470588235294</v>
      </c>
    </row>
    <row r="4793" spans="4:24" x14ac:dyDescent="0.2">
      <c r="D4793" s="59"/>
      <c r="E4793" s="5" t="s">
        <v>62</v>
      </c>
      <c r="F4793" s="51" t="s">
        <v>623</v>
      </c>
      <c r="G4793" s="4">
        <v>722</v>
      </c>
      <c r="H4793" s="10">
        <v>3.6011080332410002</v>
      </c>
      <c r="I4793" s="1">
        <v>1.80055401662</v>
      </c>
      <c r="J4793" s="1">
        <v>6.3711911357339996</v>
      </c>
      <c r="K4793" s="1">
        <v>8.4487534626039995</v>
      </c>
      <c r="L4793" s="1">
        <v>15.650969529086</v>
      </c>
      <c r="M4793" s="1">
        <v>2.4930747922440002</v>
      </c>
      <c r="N4793" s="1">
        <v>4.5706371191140001</v>
      </c>
      <c r="O4793" s="1">
        <v>8.5872576177289996</v>
      </c>
      <c r="P4793" s="1">
        <v>0.96952908587300002</v>
      </c>
      <c r="Q4793" s="1">
        <v>1.80055401662</v>
      </c>
      <c r="R4793" s="1">
        <v>1.108033240997</v>
      </c>
      <c r="S4793" s="1">
        <v>0.96952908587300002</v>
      </c>
      <c r="T4793" s="1">
        <v>71.052631578947</v>
      </c>
      <c r="U4793" s="2" t="s">
        <v>160</v>
      </c>
      <c r="V4793" s="2" t="s">
        <v>160</v>
      </c>
      <c r="W4793" s="1">
        <v>28.947368421053</v>
      </c>
      <c r="X4793" s="8">
        <v>127.42382271468099</v>
      </c>
    </row>
    <row r="4794" spans="4:24" x14ac:dyDescent="0.2">
      <c r="D4794" s="59"/>
      <c r="E4794" s="5" t="s">
        <v>23</v>
      </c>
      <c r="F4794" s="51" t="s">
        <v>624</v>
      </c>
      <c r="G4794" s="4">
        <v>2</v>
      </c>
      <c r="H4794" s="17" t="s">
        <v>160</v>
      </c>
      <c r="I4794" s="2" t="s">
        <v>160</v>
      </c>
      <c r="J4794" s="2" t="s">
        <v>160</v>
      </c>
      <c r="K4794" s="2" t="s">
        <v>160</v>
      </c>
      <c r="L4794" s="2" t="s">
        <v>160</v>
      </c>
      <c r="M4794" s="2" t="s">
        <v>160</v>
      </c>
      <c r="N4794" s="2" t="s">
        <v>160</v>
      </c>
      <c r="O4794" s="2" t="s">
        <v>160</v>
      </c>
      <c r="P4794" s="2" t="s">
        <v>160</v>
      </c>
      <c r="Q4794" s="2" t="s">
        <v>160</v>
      </c>
      <c r="R4794" s="2" t="s">
        <v>160</v>
      </c>
      <c r="S4794" s="2" t="s">
        <v>160</v>
      </c>
      <c r="T4794" s="1">
        <v>100</v>
      </c>
      <c r="U4794" s="2" t="s">
        <v>160</v>
      </c>
      <c r="V4794" s="2" t="s">
        <v>160</v>
      </c>
      <c r="W4794" s="2" t="s">
        <v>160</v>
      </c>
      <c r="X4794" s="8">
        <v>100</v>
      </c>
    </row>
    <row r="4795" spans="4:24" ht="26" x14ac:dyDescent="0.2">
      <c r="D4795" s="59"/>
      <c r="E4795" s="5" t="s">
        <v>63</v>
      </c>
      <c r="F4795" s="51" t="s">
        <v>623</v>
      </c>
      <c r="G4795" s="4">
        <v>319</v>
      </c>
      <c r="H4795" s="10">
        <v>4.7021943573670004</v>
      </c>
      <c r="I4795" s="1">
        <v>1.5673981191220001</v>
      </c>
      <c r="J4795" s="1">
        <v>4.0752351097180002</v>
      </c>
      <c r="K4795" s="1">
        <v>7.2100313479620004</v>
      </c>
      <c r="L4795" s="1">
        <v>15.047021943574</v>
      </c>
      <c r="M4795" s="1">
        <v>2.5078369905960001</v>
      </c>
      <c r="N4795" s="1">
        <v>8.1504702194360004</v>
      </c>
      <c r="O4795" s="1">
        <v>9.7178683385580005</v>
      </c>
      <c r="P4795" s="1">
        <v>0.62695924764900002</v>
      </c>
      <c r="Q4795" s="1">
        <v>2.8213166144200001</v>
      </c>
      <c r="R4795" s="1">
        <v>1.5673981191220001</v>
      </c>
      <c r="S4795" s="1">
        <v>2.5078369905960001</v>
      </c>
      <c r="T4795" s="1">
        <v>70.219435736676999</v>
      </c>
      <c r="U4795" s="2" t="s">
        <v>160</v>
      </c>
      <c r="V4795" s="2" t="s">
        <v>160</v>
      </c>
      <c r="W4795" s="1">
        <v>29.780564263323001</v>
      </c>
      <c r="X4795" s="8">
        <v>130.72100313479601</v>
      </c>
    </row>
    <row r="4796" spans="4:24" ht="26" x14ac:dyDescent="0.2">
      <c r="D4796" s="58" t="s">
        <v>64</v>
      </c>
      <c r="E4796" s="7" t="s">
        <v>57</v>
      </c>
      <c r="F4796" s="50" t="s">
        <v>624</v>
      </c>
      <c r="G4796" s="6">
        <v>21</v>
      </c>
      <c r="H4796" s="14">
        <v>4.7619047619049999</v>
      </c>
      <c r="I4796" s="3">
        <v>4.7619047619049999</v>
      </c>
      <c r="J4796" s="9" t="s">
        <v>160</v>
      </c>
      <c r="K4796" s="3">
        <v>9.5238095238099998</v>
      </c>
      <c r="L4796" s="3">
        <v>9.5238095238099998</v>
      </c>
      <c r="M4796" s="3">
        <v>4.7619047619049999</v>
      </c>
      <c r="N4796" s="3">
        <v>4.7619047619049999</v>
      </c>
      <c r="O4796" s="3">
        <v>9.5238095238099998</v>
      </c>
      <c r="P4796" s="9" t="s">
        <v>160</v>
      </c>
      <c r="Q4796" s="3">
        <v>9.5238095238099998</v>
      </c>
      <c r="R4796" s="3">
        <v>4.7619047619049999</v>
      </c>
      <c r="S4796" s="9" t="s">
        <v>160</v>
      </c>
      <c r="T4796" s="3">
        <v>76.190476190476005</v>
      </c>
      <c r="U4796" s="9" t="s">
        <v>160</v>
      </c>
      <c r="V4796" s="9" t="s">
        <v>160</v>
      </c>
      <c r="W4796" s="3">
        <v>23.809523809523998</v>
      </c>
      <c r="X4796" s="13">
        <v>138.09523809523799</v>
      </c>
    </row>
    <row r="4797" spans="4:24" ht="26" x14ac:dyDescent="0.2">
      <c r="D4797" s="59"/>
      <c r="E4797" s="5" t="s">
        <v>58</v>
      </c>
      <c r="F4797" s="51" t="s">
        <v>623</v>
      </c>
      <c r="G4797" s="4">
        <v>103</v>
      </c>
      <c r="H4797" s="10">
        <v>1.9417475728160001</v>
      </c>
      <c r="I4797" s="2" t="s">
        <v>160</v>
      </c>
      <c r="J4797" s="1">
        <v>8.7378640776700003</v>
      </c>
      <c r="K4797" s="1">
        <v>9.7087378640779995</v>
      </c>
      <c r="L4797" s="1">
        <v>15.533980582524</v>
      </c>
      <c r="M4797" s="1">
        <v>1.9417475728160001</v>
      </c>
      <c r="N4797" s="1">
        <v>5.8252427184469999</v>
      </c>
      <c r="O4797" s="1">
        <v>10.679611650485</v>
      </c>
      <c r="P4797" s="1">
        <v>0.97087378640800004</v>
      </c>
      <c r="Q4797" s="1">
        <v>3.8834951456310001</v>
      </c>
      <c r="R4797" s="1">
        <v>0.97087378640800004</v>
      </c>
      <c r="S4797" s="1">
        <v>0.97087378640800004</v>
      </c>
      <c r="T4797" s="1">
        <v>68.932038834951001</v>
      </c>
      <c r="U4797" s="2" t="s">
        <v>160</v>
      </c>
      <c r="V4797" s="2" t="s">
        <v>160</v>
      </c>
      <c r="W4797" s="1">
        <v>31.067961165048999</v>
      </c>
      <c r="X4797" s="8">
        <v>130.09708737864099</v>
      </c>
    </row>
    <row r="4798" spans="4:24" x14ac:dyDescent="0.2">
      <c r="D4798" s="59"/>
      <c r="E4798" s="5" t="s">
        <v>59</v>
      </c>
      <c r="F4798" s="51" t="s">
        <v>624</v>
      </c>
      <c r="G4798" s="4">
        <v>43</v>
      </c>
      <c r="H4798" s="10">
        <v>2.3255813953489999</v>
      </c>
      <c r="I4798" s="1">
        <v>2.3255813953489999</v>
      </c>
      <c r="J4798" s="2" t="s">
        <v>160</v>
      </c>
      <c r="K4798" s="1">
        <v>2.3255813953489999</v>
      </c>
      <c r="L4798" s="1">
        <v>9.3023255813949994</v>
      </c>
      <c r="M4798" s="2" t="s">
        <v>160</v>
      </c>
      <c r="N4798" s="1">
        <v>2.3255813953489999</v>
      </c>
      <c r="O4798" s="1">
        <v>6.9767441860470001</v>
      </c>
      <c r="P4798" s="2" t="s">
        <v>160</v>
      </c>
      <c r="Q4798" s="2" t="s">
        <v>160</v>
      </c>
      <c r="R4798" s="2" t="s">
        <v>160</v>
      </c>
      <c r="S4798" s="2" t="s">
        <v>160</v>
      </c>
      <c r="T4798" s="1">
        <v>83.720930232558004</v>
      </c>
      <c r="U4798" s="2" t="s">
        <v>160</v>
      </c>
      <c r="V4798" s="2" t="s">
        <v>160</v>
      </c>
      <c r="W4798" s="1">
        <v>16.279069767442</v>
      </c>
      <c r="X4798" s="8">
        <v>109.302325581395</v>
      </c>
    </row>
    <row r="4799" spans="4:24" x14ac:dyDescent="0.2">
      <c r="D4799" s="59"/>
      <c r="E4799" s="5" t="s">
        <v>60</v>
      </c>
      <c r="F4799" s="51" t="s">
        <v>623</v>
      </c>
      <c r="G4799" s="4">
        <v>697</v>
      </c>
      <c r="H4799" s="10">
        <v>4.4476327116209999</v>
      </c>
      <c r="I4799" s="1">
        <v>1.8651362984219999</v>
      </c>
      <c r="J4799" s="1">
        <v>5.1649928263989997</v>
      </c>
      <c r="K4799" s="1">
        <v>7.8909612625539998</v>
      </c>
      <c r="L4799" s="1">
        <v>16.068866571019001</v>
      </c>
      <c r="M4799" s="1">
        <v>2.5824964131989998</v>
      </c>
      <c r="N4799" s="1">
        <v>6.1692969870879999</v>
      </c>
      <c r="O4799" s="1">
        <v>8.6083213773310003</v>
      </c>
      <c r="P4799" s="1">
        <v>1.004304160689</v>
      </c>
      <c r="Q4799" s="1">
        <v>2.0086083213769999</v>
      </c>
      <c r="R4799" s="1">
        <v>1.2912482065999999</v>
      </c>
      <c r="S4799" s="1">
        <v>1.5781922525109999</v>
      </c>
      <c r="T4799" s="1">
        <v>69.583931133429004</v>
      </c>
      <c r="U4799" s="2" t="s">
        <v>160</v>
      </c>
      <c r="V4799" s="2" t="s">
        <v>160</v>
      </c>
      <c r="W4799" s="1">
        <v>30.416068866570999</v>
      </c>
      <c r="X4799" s="8">
        <v>128.26398852223801</v>
      </c>
    </row>
    <row r="4800" spans="4:24" ht="26" x14ac:dyDescent="0.2">
      <c r="D4800" s="59"/>
      <c r="E4800" s="5" t="s">
        <v>61</v>
      </c>
      <c r="F4800" s="51" t="s">
        <v>623</v>
      </c>
      <c r="G4800" s="4">
        <v>160</v>
      </c>
      <c r="H4800" s="10">
        <v>3.75</v>
      </c>
      <c r="I4800" s="1">
        <v>1.875</v>
      </c>
      <c r="J4800" s="1">
        <v>8.75</v>
      </c>
      <c r="K4800" s="1">
        <v>9.375</v>
      </c>
      <c r="L4800" s="1">
        <v>15.625</v>
      </c>
      <c r="M4800" s="1">
        <v>3.125</v>
      </c>
      <c r="N4800" s="1">
        <v>5</v>
      </c>
      <c r="O4800" s="1">
        <v>10.625</v>
      </c>
      <c r="P4800" s="1">
        <v>0.625</v>
      </c>
      <c r="Q4800" s="1">
        <v>1.25</v>
      </c>
      <c r="R4800" s="1">
        <v>1.25</v>
      </c>
      <c r="S4800" s="1">
        <v>1.875</v>
      </c>
      <c r="T4800" s="1">
        <v>71.25</v>
      </c>
      <c r="U4800" s="2" t="s">
        <v>160</v>
      </c>
      <c r="V4800" s="2" t="s">
        <v>160</v>
      </c>
      <c r="W4800" s="1">
        <v>28.75</v>
      </c>
      <c r="X4800" s="8">
        <v>134.375</v>
      </c>
    </row>
    <row r="4801" spans="4:24" ht="26" x14ac:dyDescent="0.2">
      <c r="D4801" s="59"/>
      <c r="E4801" s="5" t="s">
        <v>65</v>
      </c>
      <c r="F4801" s="51" t="s">
        <v>624</v>
      </c>
      <c r="G4801" s="4">
        <v>16</v>
      </c>
      <c r="H4801" s="17" t="s">
        <v>160</v>
      </c>
      <c r="I4801" s="2" t="s">
        <v>160</v>
      </c>
      <c r="J4801" s="2" t="s">
        <v>160</v>
      </c>
      <c r="K4801" s="1">
        <v>6.25</v>
      </c>
      <c r="L4801" s="1">
        <v>12.5</v>
      </c>
      <c r="M4801" s="2" t="s">
        <v>160</v>
      </c>
      <c r="N4801" s="2" t="s">
        <v>160</v>
      </c>
      <c r="O4801" s="2" t="s">
        <v>160</v>
      </c>
      <c r="P4801" s="2" t="s">
        <v>160</v>
      </c>
      <c r="Q4801" s="2" t="s">
        <v>160</v>
      </c>
      <c r="R4801" s="2" t="s">
        <v>160</v>
      </c>
      <c r="S4801" s="2" t="s">
        <v>160</v>
      </c>
      <c r="T4801" s="1">
        <v>87.5</v>
      </c>
      <c r="U4801" s="2" t="s">
        <v>160</v>
      </c>
      <c r="V4801" s="2" t="s">
        <v>160</v>
      </c>
      <c r="W4801" s="1">
        <v>12.5</v>
      </c>
      <c r="X4801" s="8">
        <v>106.25</v>
      </c>
    </row>
    <row r="4802" spans="4:24" x14ac:dyDescent="0.2">
      <c r="D4802" s="59"/>
      <c r="E4802" s="5" t="s">
        <v>23</v>
      </c>
      <c r="F4802" s="51" t="s">
        <v>624</v>
      </c>
      <c r="G4802" s="4">
        <v>3</v>
      </c>
      <c r="H4802" s="17" t="s">
        <v>160</v>
      </c>
      <c r="I4802" s="2" t="s">
        <v>160</v>
      </c>
      <c r="J4802" s="2" t="s">
        <v>160</v>
      </c>
      <c r="K4802" s="2" t="s">
        <v>160</v>
      </c>
      <c r="L4802" s="2" t="s">
        <v>160</v>
      </c>
      <c r="M4802" s="2" t="s">
        <v>160</v>
      </c>
      <c r="N4802" s="2" t="s">
        <v>160</v>
      </c>
      <c r="O4802" s="2" t="s">
        <v>160</v>
      </c>
      <c r="P4802" s="2" t="s">
        <v>160</v>
      </c>
      <c r="Q4802" s="2" t="s">
        <v>160</v>
      </c>
      <c r="R4802" s="2" t="s">
        <v>160</v>
      </c>
      <c r="S4802" s="2" t="s">
        <v>160</v>
      </c>
      <c r="T4802" s="1">
        <v>100</v>
      </c>
      <c r="U4802" s="2" t="s">
        <v>160</v>
      </c>
      <c r="V4802" s="2" t="s">
        <v>160</v>
      </c>
      <c r="W4802" s="2" t="s">
        <v>160</v>
      </c>
      <c r="X4802" s="8">
        <v>100</v>
      </c>
    </row>
    <row r="4803" spans="4:24" ht="26" x14ac:dyDescent="0.2">
      <c r="D4803" s="59"/>
      <c r="E4803" s="5" t="s">
        <v>66</v>
      </c>
      <c r="F4803" s="51" t="s">
        <v>623</v>
      </c>
      <c r="G4803" s="4">
        <v>1024</v>
      </c>
      <c r="H4803" s="10">
        <v>4.00390625</v>
      </c>
      <c r="I4803" s="1">
        <v>1.7578125</v>
      </c>
      <c r="J4803" s="1">
        <v>5.76171875</v>
      </c>
      <c r="K4803" s="1">
        <v>8.10546875</v>
      </c>
      <c r="L4803" s="1">
        <v>15.52734375</v>
      </c>
      <c r="M4803" s="1">
        <v>2.5390625</v>
      </c>
      <c r="N4803" s="1">
        <v>5.76171875</v>
      </c>
      <c r="O4803" s="1">
        <v>9.08203125</v>
      </c>
      <c r="P4803" s="1">
        <v>0.87890625</v>
      </c>
      <c r="Q4803" s="1">
        <v>2.1484375</v>
      </c>
      <c r="R4803" s="1">
        <v>1.26953125</v>
      </c>
      <c r="S4803" s="1">
        <v>1.46484375</v>
      </c>
      <c r="T4803" s="1">
        <v>70.5078125</v>
      </c>
      <c r="U4803" s="2" t="s">
        <v>160</v>
      </c>
      <c r="V4803" s="2" t="s">
        <v>160</v>
      </c>
      <c r="W4803" s="1">
        <v>29.4921875</v>
      </c>
      <c r="X4803" s="8">
        <v>128.80859375</v>
      </c>
    </row>
    <row r="4804" spans="4:24" x14ac:dyDescent="0.2">
      <c r="D4804" s="58" t="s">
        <v>67</v>
      </c>
      <c r="E4804" s="7" t="s">
        <v>68</v>
      </c>
      <c r="F4804" s="50" t="s">
        <v>623</v>
      </c>
      <c r="G4804" s="6">
        <v>483</v>
      </c>
      <c r="H4804" s="14">
        <v>4.3478260869570002</v>
      </c>
      <c r="I4804" s="3">
        <v>2.277432712215</v>
      </c>
      <c r="J4804" s="3">
        <v>5.1759834368530004</v>
      </c>
      <c r="K4804" s="3">
        <v>7.2463768115939997</v>
      </c>
      <c r="L4804" s="3">
        <v>14.492753623187999</v>
      </c>
      <c r="M4804" s="3">
        <v>2.277432712215</v>
      </c>
      <c r="N4804" s="3">
        <v>5.5900621118010001</v>
      </c>
      <c r="O4804" s="3">
        <v>7.4534161490680004</v>
      </c>
      <c r="P4804" s="3">
        <v>1.242236024845</v>
      </c>
      <c r="Q4804" s="3">
        <v>1.8633540372670001</v>
      </c>
      <c r="R4804" s="3">
        <v>0.82815734989599998</v>
      </c>
      <c r="S4804" s="3">
        <v>0.82815734989599998</v>
      </c>
      <c r="T4804" s="3">
        <v>72.256728778468002</v>
      </c>
      <c r="U4804" s="9" t="s">
        <v>160</v>
      </c>
      <c r="V4804" s="9" t="s">
        <v>160</v>
      </c>
      <c r="W4804" s="3">
        <v>27.743271221532002</v>
      </c>
      <c r="X4804" s="13">
        <v>125.879917184265</v>
      </c>
    </row>
    <row r="4805" spans="4:24" x14ac:dyDescent="0.2">
      <c r="D4805" s="59"/>
      <c r="E4805" s="5" t="s">
        <v>69</v>
      </c>
      <c r="F4805" s="51" t="s">
        <v>623</v>
      </c>
      <c r="G4805" s="4">
        <v>168</v>
      </c>
      <c r="H4805" s="10">
        <v>2.9761904761900002</v>
      </c>
      <c r="I4805" s="1">
        <v>0.59523809523799998</v>
      </c>
      <c r="J4805" s="1">
        <v>4.166666666667</v>
      </c>
      <c r="K4805" s="1">
        <v>7.7380952380950001</v>
      </c>
      <c r="L4805" s="1">
        <v>13.095238095238001</v>
      </c>
      <c r="M4805" s="1">
        <v>0.59523809523799998</v>
      </c>
      <c r="N4805" s="1">
        <v>5.3571428571429998</v>
      </c>
      <c r="O4805" s="1">
        <v>5.9523809523809996</v>
      </c>
      <c r="P4805" s="1">
        <v>0.59523809523799998</v>
      </c>
      <c r="Q4805" s="1">
        <v>1.190476190476</v>
      </c>
      <c r="R4805" s="1">
        <v>1.190476190476</v>
      </c>
      <c r="S4805" s="1">
        <v>0.59523809523799998</v>
      </c>
      <c r="T4805" s="1">
        <v>75</v>
      </c>
      <c r="U4805" s="2" t="s">
        <v>160</v>
      </c>
      <c r="V4805" s="2" t="s">
        <v>160</v>
      </c>
      <c r="W4805" s="1">
        <v>25</v>
      </c>
      <c r="X4805" s="8">
        <v>119.04761904761899</v>
      </c>
    </row>
    <row r="4806" spans="4:24" ht="26" x14ac:dyDescent="0.2">
      <c r="D4806" s="59"/>
      <c r="E4806" s="5" t="s">
        <v>70</v>
      </c>
      <c r="F4806" s="51" t="s">
        <v>623</v>
      </c>
      <c r="G4806" s="4">
        <v>470</v>
      </c>
      <c r="H4806" s="10">
        <v>4.0425531914889996</v>
      </c>
      <c r="I4806" s="1">
        <v>1.2765957446809999</v>
      </c>
      <c r="J4806" s="1">
        <v>8.0851063829789993</v>
      </c>
      <c r="K4806" s="1">
        <v>10.212765957447001</v>
      </c>
      <c r="L4806" s="1">
        <v>18.510638297871999</v>
      </c>
      <c r="M4806" s="1">
        <v>2.5531914893619998</v>
      </c>
      <c r="N4806" s="1">
        <v>6.1702127659570003</v>
      </c>
      <c r="O4806" s="1">
        <v>9.3617021276599992</v>
      </c>
      <c r="P4806" s="1">
        <v>0.85106382978700001</v>
      </c>
      <c r="Q4806" s="1">
        <v>1.914893617021</v>
      </c>
      <c r="R4806" s="1">
        <v>1.702127659574</v>
      </c>
      <c r="S4806" s="1">
        <v>1.0638297872339999</v>
      </c>
      <c r="T4806" s="1">
        <v>66.595744680850999</v>
      </c>
      <c r="U4806" s="2" t="s">
        <v>160</v>
      </c>
      <c r="V4806" s="2" t="s">
        <v>160</v>
      </c>
      <c r="W4806" s="1">
        <v>33.404255319149001</v>
      </c>
      <c r="X4806" s="8">
        <v>132.340425531915</v>
      </c>
    </row>
    <row r="4807" spans="4:24" ht="26" x14ac:dyDescent="0.2">
      <c r="D4807" s="59"/>
      <c r="E4807" s="5" t="s">
        <v>71</v>
      </c>
      <c r="F4807" s="51" t="s">
        <v>623</v>
      </c>
      <c r="G4807" s="4">
        <v>67</v>
      </c>
      <c r="H4807" s="10">
        <v>5.9701492537309999</v>
      </c>
      <c r="I4807" s="1">
        <v>4.477611940299</v>
      </c>
      <c r="J4807" s="1">
        <v>7.4626865671639999</v>
      </c>
      <c r="K4807" s="1">
        <v>8.9552238805969999</v>
      </c>
      <c r="L4807" s="1">
        <v>22.388059701492999</v>
      </c>
      <c r="M4807" s="1">
        <v>7.4626865671639999</v>
      </c>
      <c r="N4807" s="1">
        <v>7.4626865671639999</v>
      </c>
      <c r="O4807" s="1">
        <v>7.4626865671639999</v>
      </c>
      <c r="P4807" s="1">
        <v>1.492537313433</v>
      </c>
      <c r="Q4807" s="1">
        <v>1.492537313433</v>
      </c>
      <c r="R4807" s="1">
        <v>1.492537313433</v>
      </c>
      <c r="S4807" s="1">
        <v>1.492537313433</v>
      </c>
      <c r="T4807" s="1">
        <v>67.164179104477995</v>
      </c>
      <c r="U4807" s="2" t="s">
        <v>160</v>
      </c>
      <c r="V4807" s="2" t="s">
        <v>160</v>
      </c>
      <c r="W4807" s="1">
        <v>32.835820895521998</v>
      </c>
      <c r="X4807" s="8">
        <v>144.77611940298499</v>
      </c>
    </row>
    <row r="4808" spans="4:24" x14ac:dyDescent="0.2">
      <c r="D4808" s="59"/>
      <c r="E4808" s="5" t="s">
        <v>72</v>
      </c>
      <c r="F4808" s="51" t="s">
        <v>623</v>
      </c>
      <c r="G4808" s="4">
        <v>314</v>
      </c>
      <c r="H4808" s="10">
        <v>4.1401273885350003</v>
      </c>
      <c r="I4808" s="1">
        <v>1.592356687898</v>
      </c>
      <c r="J4808" s="1">
        <v>7.9617834394899996</v>
      </c>
      <c r="K4808" s="1">
        <v>9.5541401273889992</v>
      </c>
      <c r="L4808" s="1">
        <v>16.242038216560999</v>
      </c>
      <c r="M4808" s="1">
        <v>3.5031847133760001</v>
      </c>
      <c r="N4808" s="1">
        <v>6.6878980891720001</v>
      </c>
      <c r="O4808" s="1">
        <v>9.5541401273889992</v>
      </c>
      <c r="P4808" s="1">
        <v>0.95541401273899995</v>
      </c>
      <c r="Q4808" s="1">
        <v>3.184713375796</v>
      </c>
      <c r="R4808" s="1">
        <v>1.592356687898</v>
      </c>
      <c r="S4808" s="1">
        <v>0.63694267515900005</v>
      </c>
      <c r="T4808" s="1">
        <v>67.834394904459003</v>
      </c>
      <c r="U4808" s="2" t="s">
        <v>160</v>
      </c>
      <c r="V4808" s="2" t="s">
        <v>160</v>
      </c>
      <c r="W4808" s="1">
        <v>32.165605095540997</v>
      </c>
      <c r="X4808" s="8">
        <v>133.43949044586</v>
      </c>
    </row>
    <row r="4809" spans="4:24" x14ac:dyDescent="0.2">
      <c r="D4809" s="59"/>
      <c r="E4809" s="5" t="s">
        <v>73</v>
      </c>
      <c r="F4809" s="51" t="s">
        <v>623</v>
      </c>
      <c r="G4809" s="4">
        <v>187</v>
      </c>
      <c r="H4809" s="10">
        <v>3.7433155080209999</v>
      </c>
      <c r="I4809" s="1">
        <v>1.069518716578</v>
      </c>
      <c r="J4809" s="1">
        <v>5.3475935828879999</v>
      </c>
      <c r="K4809" s="1">
        <v>9.0909090909089993</v>
      </c>
      <c r="L4809" s="1">
        <v>16.042780748662999</v>
      </c>
      <c r="M4809" s="1">
        <v>2.673796791444</v>
      </c>
      <c r="N4809" s="1">
        <v>5.8823529411760003</v>
      </c>
      <c r="O4809" s="1">
        <v>10.160427807487</v>
      </c>
      <c r="P4809" s="1">
        <v>2.1390374331549999</v>
      </c>
      <c r="Q4809" s="1">
        <v>1.6042780748659999</v>
      </c>
      <c r="R4809" s="1">
        <v>1.6042780748659999</v>
      </c>
      <c r="S4809" s="2" t="s">
        <v>160</v>
      </c>
      <c r="T4809" s="1">
        <v>67.379679144384994</v>
      </c>
      <c r="U4809" s="2" t="s">
        <v>160</v>
      </c>
      <c r="V4809" s="2" t="s">
        <v>160</v>
      </c>
      <c r="W4809" s="1">
        <v>32.620320855614999</v>
      </c>
      <c r="X4809" s="8">
        <v>126.737967914439</v>
      </c>
    </row>
    <row r="4810" spans="4:24" ht="26" x14ac:dyDescent="0.2">
      <c r="D4810" s="59"/>
      <c r="E4810" s="5" t="s">
        <v>74</v>
      </c>
      <c r="F4810" s="51" t="s">
        <v>623</v>
      </c>
      <c r="G4810" s="4">
        <v>472</v>
      </c>
      <c r="H4810" s="10">
        <v>3.6016949152539999</v>
      </c>
      <c r="I4810" s="1">
        <v>1.6949152542370001</v>
      </c>
      <c r="J4810" s="1">
        <v>4.8728813559319999</v>
      </c>
      <c r="K4810" s="1">
        <v>7.8389830508470002</v>
      </c>
      <c r="L4810" s="1">
        <v>15.254237288136</v>
      </c>
      <c r="M4810" s="1">
        <v>2.1186440677970002</v>
      </c>
      <c r="N4810" s="1">
        <v>5.2966101694920003</v>
      </c>
      <c r="O4810" s="1">
        <v>8.6864406779660008</v>
      </c>
      <c r="P4810" s="1">
        <v>0.21186440677999999</v>
      </c>
      <c r="Q4810" s="1">
        <v>2.1186440677970002</v>
      </c>
      <c r="R4810" s="1">
        <v>1.271186440678</v>
      </c>
      <c r="S4810" s="1">
        <v>1.906779661017</v>
      </c>
      <c r="T4810" s="1">
        <v>73.093220338983002</v>
      </c>
      <c r="U4810" s="2" t="s">
        <v>160</v>
      </c>
      <c r="V4810" s="2" t="s">
        <v>160</v>
      </c>
      <c r="W4810" s="1">
        <v>26.906779661017001</v>
      </c>
      <c r="X4810" s="8">
        <v>127.966101694915</v>
      </c>
    </row>
    <row r="4811" spans="4:24" x14ac:dyDescent="0.2">
      <c r="D4811" s="59"/>
      <c r="E4811" s="5" t="s">
        <v>36</v>
      </c>
      <c r="F4811" s="51" t="s">
        <v>624</v>
      </c>
      <c r="G4811" s="4">
        <v>28</v>
      </c>
      <c r="H4811" s="17" t="s">
        <v>160</v>
      </c>
      <c r="I4811" s="1">
        <v>3.5714285714290002</v>
      </c>
      <c r="J4811" s="1">
        <v>3.5714285714290002</v>
      </c>
      <c r="K4811" s="2" t="s">
        <v>160</v>
      </c>
      <c r="L4811" s="1">
        <v>10.714285714286</v>
      </c>
      <c r="M4811" s="2" t="s">
        <v>160</v>
      </c>
      <c r="N4811" s="2" t="s">
        <v>160</v>
      </c>
      <c r="O4811" s="1">
        <v>7.1428571428570002</v>
      </c>
      <c r="P4811" s="2" t="s">
        <v>160</v>
      </c>
      <c r="Q4811" s="2" t="s">
        <v>160</v>
      </c>
      <c r="R4811" s="2" t="s">
        <v>160</v>
      </c>
      <c r="S4811" s="2" t="s">
        <v>160</v>
      </c>
      <c r="T4811" s="1">
        <v>82.142857142856997</v>
      </c>
      <c r="U4811" s="2" t="s">
        <v>160</v>
      </c>
      <c r="V4811" s="2" t="s">
        <v>160</v>
      </c>
      <c r="W4811" s="1">
        <v>17.857142857143</v>
      </c>
      <c r="X4811" s="8">
        <v>107.142857142857</v>
      </c>
    </row>
    <row r="4812" spans="4:24" x14ac:dyDescent="0.2">
      <c r="D4812" s="59"/>
      <c r="E4812" s="5" t="s">
        <v>23</v>
      </c>
      <c r="F4812" s="51" t="s">
        <v>624</v>
      </c>
      <c r="G4812" s="4">
        <v>6</v>
      </c>
      <c r="H4812" s="17" t="s">
        <v>160</v>
      </c>
      <c r="I4812" s="2" t="s">
        <v>160</v>
      </c>
      <c r="J4812" s="2" t="s">
        <v>160</v>
      </c>
      <c r="K4812" s="2" t="s">
        <v>160</v>
      </c>
      <c r="L4812" s="1">
        <v>16.666666666666998</v>
      </c>
      <c r="M4812" s="2" t="s">
        <v>160</v>
      </c>
      <c r="N4812" s="2" t="s">
        <v>160</v>
      </c>
      <c r="O4812" s="1">
        <v>16.666666666666998</v>
      </c>
      <c r="P4812" s="2" t="s">
        <v>160</v>
      </c>
      <c r="Q4812" s="2" t="s">
        <v>160</v>
      </c>
      <c r="R4812" s="2" t="s">
        <v>160</v>
      </c>
      <c r="S4812" s="2" t="s">
        <v>160</v>
      </c>
      <c r="T4812" s="1">
        <v>83.333333333333002</v>
      </c>
      <c r="U4812" s="2" t="s">
        <v>160</v>
      </c>
      <c r="V4812" s="2" t="s">
        <v>160</v>
      </c>
      <c r="W4812" s="1">
        <v>16.666666666666998</v>
      </c>
      <c r="X4812" s="8">
        <v>116.666666666667</v>
      </c>
    </row>
    <row r="4813" spans="4:24" ht="26" x14ac:dyDescent="0.2">
      <c r="D4813" s="58" t="s">
        <v>75</v>
      </c>
      <c r="E4813" s="7" t="s">
        <v>76</v>
      </c>
      <c r="F4813" s="50" t="s">
        <v>624</v>
      </c>
      <c r="G4813" s="6">
        <v>32</v>
      </c>
      <c r="H4813" s="32" t="s">
        <v>160</v>
      </c>
      <c r="I4813" s="9" t="s">
        <v>160</v>
      </c>
      <c r="J4813" s="9" t="s">
        <v>160</v>
      </c>
      <c r="K4813" s="3">
        <v>15.625</v>
      </c>
      <c r="L4813" s="3">
        <v>21.875</v>
      </c>
      <c r="M4813" s="9" t="s">
        <v>160</v>
      </c>
      <c r="N4813" s="3">
        <v>6.25</v>
      </c>
      <c r="O4813" s="3">
        <v>12.5</v>
      </c>
      <c r="P4813" s="3">
        <v>3.125</v>
      </c>
      <c r="Q4813" s="3">
        <v>3.125</v>
      </c>
      <c r="R4813" s="3">
        <v>6.25</v>
      </c>
      <c r="S4813" s="9" t="s">
        <v>160</v>
      </c>
      <c r="T4813" s="3">
        <v>68.75</v>
      </c>
      <c r="U4813" s="9" t="s">
        <v>160</v>
      </c>
      <c r="V4813" s="9" t="s">
        <v>160</v>
      </c>
      <c r="W4813" s="3">
        <v>31.25</v>
      </c>
      <c r="X4813" s="13">
        <v>137.5</v>
      </c>
    </row>
    <row r="4814" spans="4:24" x14ac:dyDescent="0.2">
      <c r="D4814" s="59"/>
      <c r="E4814" s="5" t="s">
        <v>77</v>
      </c>
      <c r="F4814" s="51" t="s">
        <v>623</v>
      </c>
      <c r="G4814" s="4">
        <v>60</v>
      </c>
      <c r="H4814" s="10">
        <v>1.666666666667</v>
      </c>
      <c r="I4814" s="2" t="s">
        <v>160</v>
      </c>
      <c r="J4814" s="1">
        <v>5</v>
      </c>
      <c r="K4814" s="1">
        <v>8.333333333333</v>
      </c>
      <c r="L4814" s="1">
        <v>10</v>
      </c>
      <c r="M4814" s="1">
        <v>5</v>
      </c>
      <c r="N4814" s="1">
        <v>8.333333333333</v>
      </c>
      <c r="O4814" s="1">
        <v>10</v>
      </c>
      <c r="P4814" s="2" t="s">
        <v>160</v>
      </c>
      <c r="Q4814" s="1">
        <v>5</v>
      </c>
      <c r="R4814" s="1">
        <v>1.666666666667</v>
      </c>
      <c r="S4814" s="2" t="s">
        <v>160</v>
      </c>
      <c r="T4814" s="1">
        <v>75</v>
      </c>
      <c r="U4814" s="2" t="s">
        <v>160</v>
      </c>
      <c r="V4814" s="2" t="s">
        <v>160</v>
      </c>
      <c r="W4814" s="1">
        <v>25</v>
      </c>
      <c r="X4814" s="8">
        <v>130</v>
      </c>
    </row>
    <row r="4815" spans="4:24" x14ac:dyDescent="0.2">
      <c r="D4815" s="59"/>
      <c r="E4815" s="5" t="s">
        <v>78</v>
      </c>
      <c r="F4815" s="51" t="s">
        <v>623</v>
      </c>
      <c r="G4815" s="4">
        <v>82</v>
      </c>
      <c r="H4815" s="10">
        <v>1.219512195122</v>
      </c>
      <c r="I4815" s="2" t="s">
        <v>160</v>
      </c>
      <c r="J4815" s="1">
        <v>3.6585365853659999</v>
      </c>
      <c r="K4815" s="1">
        <v>7.3170731707319998</v>
      </c>
      <c r="L4815" s="1">
        <v>19.512195121950999</v>
      </c>
      <c r="M4815" s="1">
        <v>1.219512195122</v>
      </c>
      <c r="N4815" s="1">
        <v>2.4390243902440001</v>
      </c>
      <c r="O4815" s="1">
        <v>10.975609756098001</v>
      </c>
      <c r="P4815" s="1">
        <v>1.219512195122</v>
      </c>
      <c r="Q4815" s="1">
        <v>1.219512195122</v>
      </c>
      <c r="R4815" s="1">
        <v>4.8780487804880002</v>
      </c>
      <c r="S4815" s="1">
        <v>1.219512195122</v>
      </c>
      <c r="T4815" s="1">
        <v>70.731707317073003</v>
      </c>
      <c r="U4815" s="2" t="s">
        <v>160</v>
      </c>
      <c r="V4815" s="2" t="s">
        <v>160</v>
      </c>
      <c r="W4815" s="1">
        <v>29.268292682927001</v>
      </c>
      <c r="X4815" s="8">
        <v>125.609756097561</v>
      </c>
    </row>
    <row r="4816" spans="4:24" ht="26" x14ac:dyDescent="0.2">
      <c r="D4816" s="59"/>
      <c r="E4816" s="5" t="s">
        <v>79</v>
      </c>
      <c r="F4816" s="51" t="s">
        <v>624</v>
      </c>
      <c r="G4816" s="4">
        <v>11</v>
      </c>
      <c r="H4816" s="17" t="s">
        <v>160</v>
      </c>
      <c r="I4816" s="2" t="s">
        <v>160</v>
      </c>
      <c r="J4816" s="1">
        <v>18.181818181817999</v>
      </c>
      <c r="K4816" s="2" t="s">
        <v>160</v>
      </c>
      <c r="L4816" s="1">
        <v>18.181818181817999</v>
      </c>
      <c r="M4816" s="2" t="s">
        <v>160</v>
      </c>
      <c r="N4816" s="2" t="s">
        <v>160</v>
      </c>
      <c r="O4816" s="1">
        <v>9.0909090909089993</v>
      </c>
      <c r="P4816" s="2" t="s">
        <v>160</v>
      </c>
      <c r="Q4816" s="2" t="s">
        <v>160</v>
      </c>
      <c r="R4816" s="1">
        <v>9.0909090909089993</v>
      </c>
      <c r="S4816" s="2" t="s">
        <v>160</v>
      </c>
      <c r="T4816" s="1">
        <v>72.727272727273004</v>
      </c>
      <c r="U4816" s="2" t="s">
        <v>160</v>
      </c>
      <c r="V4816" s="2" t="s">
        <v>160</v>
      </c>
      <c r="W4816" s="1">
        <v>27.272727272727</v>
      </c>
      <c r="X4816" s="8">
        <v>127.272727272727</v>
      </c>
    </row>
    <row r="4817" spans="4:24" ht="26" x14ac:dyDescent="0.2">
      <c r="D4817" s="59"/>
      <c r="E4817" s="5" t="s">
        <v>80</v>
      </c>
      <c r="F4817" s="51" t="s">
        <v>624</v>
      </c>
      <c r="G4817" s="4">
        <v>35</v>
      </c>
      <c r="H4817" s="10">
        <v>5.7142857142860004</v>
      </c>
      <c r="I4817" s="2" t="s">
        <v>160</v>
      </c>
      <c r="J4817" s="1">
        <v>11.428571428571001</v>
      </c>
      <c r="K4817" s="1">
        <v>5.7142857142860004</v>
      </c>
      <c r="L4817" s="1">
        <v>11.428571428571001</v>
      </c>
      <c r="M4817" s="1">
        <v>2.8571428571430002</v>
      </c>
      <c r="N4817" s="1">
        <v>14.285714285714</v>
      </c>
      <c r="O4817" s="1">
        <v>11.428571428571001</v>
      </c>
      <c r="P4817" s="2" t="s">
        <v>160</v>
      </c>
      <c r="Q4817" s="2" t="s">
        <v>160</v>
      </c>
      <c r="R4817" s="2" t="s">
        <v>160</v>
      </c>
      <c r="S4817" s="1">
        <v>2.8571428571430002</v>
      </c>
      <c r="T4817" s="1">
        <v>62.857142857143003</v>
      </c>
      <c r="U4817" s="2" t="s">
        <v>160</v>
      </c>
      <c r="V4817" s="2" t="s">
        <v>160</v>
      </c>
      <c r="W4817" s="1">
        <v>37.142857142856997</v>
      </c>
      <c r="X4817" s="8">
        <v>128.57142857142901</v>
      </c>
    </row>
    <row r="4818" spans="4:24" ht="26" x14ac:dyDescent="0.2">
      <c r="D4818" s="59"/>
      <c r="E4818" s="5" t="s">
        <v>81</v>
      </c>
      <c r="F4818" s="51" t="s">
        <v>624</v>
      </c>
      <c r="G4818" s="4">
        <v>48</v>
      </c>
      <c r="H4818" s="17" t="s">
        <v>160</v>
      </c>
      <c r="I4818" s="2" t="s">
        <v>160</v>
      </c>
      <c r="J4818" s="1">
        <v>6.25</v>
      </c>
      <c r="K4818" s="1">
        <v>10.416666666667</v>
      </c>
      <c r="L4818" s="1">
        <v>18.75</v>
      </c>
      <c r="M4818" s="2" t="s">
        <v>160</v>
      </c>
      <c r="N4818" s="1">
        <v>2.083333333333</v>
      </c>
      <c r="O4818" s="1">
        <v>2.083333333333</v>
      </c>
      <c r="P4818" s="2" t="s">
        <v>160</v>
      </c>
      <c r="Q4818" s="2" t="s">
        <v>160</v>
      </c>
      <c r="R4818" s="1">
        <v>2.083333333333</v>
      </c>
      <c r="S4818" s="1">
        <v>2.083333333333</v>
      </c>
      <c r="T4818" s="1">
        <v>75</v>
      </c>
      <c r="U4818" s="2" t="s">
        <v>160</v>
      </c>
      <c r="V4818" s="2" t="s">
        <v>160</v>
      </c>
      <c r="W4818" s="1">
        <v>25</v>
      </c>
      <c r="X4818" s="8">
        <v>118.75</v>
      </c>
    </row>
    <row r="4819" spans="4:24" ht="26" x14ac:dyDescent="0.2">
      <c r="D4819" s="59"/>
      <c r="E4819" s="5" t="s">
        <v>82</v>
      </c>
      <c r="F4819" s="51" t="s">
        <v>624</v>
      </c>
      <c r="G4819" s="4">
        <v>39</v>
      </c>
      <c r="H4819" s="10">
        <v>7.6923076923079998</v>
      </c>
      <c r="I4819" s="2" t="s">
        <v>160</v>
      </c>
      <c r="J4819" s="1">
        <v>15.384615384615</v>
      </c>
      <c r="K4819" s="1">
        <v>12.820512820513001</v>
      </c>
      <c r="L4819" s="1">
        <v>23.076923076922998</v>
      </c>
      <c r="M4819" s="2" t="s">
        <v>160</v>
      </c>
      <c r="N4819" s="1">
        <v>10.25641025641</v>
      </c>
      <c r="O4819" s="1">
        <v>12.820512820513001</v>
      </c>
      <c r="P4819" s="2" t="s">
        <v>160</v>
      </c>
      <c r="Q4819" s="1">
        <v>5.1282051282049999</v>
      </c>
      <c r="R4819" s="1">
        <v>2.564102564103</v>
      </c>
      <c r="S4819" s="2" t="s">
        <v>160</v>
      </c>
      <c r="T4819" s="1">
        <v>58.974358974358999</v>
      </c>
      <c r="U4819" s="2" t="s">
        <v>160</v>
      </c>
      <c r="V4819" s="2" t="s">
        <v>160</v>
      </c>
      <c r="W4819" s="1">
        <v>41.025641025641001</v>
      </c>
      <c r="X4819" s="8">
        <v>148.71794871794901</v>
      </c>
    </row>
    <row r="4820" spans="4:24" ht="26" x14ac:dyDescent="0.2">
      <c r="D4820" s="59"/>
      <c r="E4820" s="5" t="s">
        <v>83</v>
      </c>
      <c r="F4820" s="51" t="s">
        <v>624</v>
      </c>
      <c r="G4820" s="4">
        <v>12</v>
      </c>
      <c r="H4820" s="10">
        <v>8.333333333333</v>
      </c>
      <c r="I4820" s="2" t="s">
        <v>160</v>
      </c>
      <c r="J4820" s="2" t="s">
        <v>160</v>
      </c>
      <c r="K4820" s="1">
        <v>8.333333333333</v>
      </c>
      <c r="L4820" s="1">
        <v>8.333333333333</v>
      </c>
      <c r="M4820" s="2" t="s">
        <v>160</v>
      </c>
      <c r="N4820" s="2" t="s">
        <v>160</v>
      </c>
      <c r="O4820" s="2" t="s">
        <v>160</v>
      </c>
      <c r="P4820" s="2" t="s">
        <v>160</v>
      </c>
      <c r="Q4820" s="2" t="s">
        <v>160</v>
      </c>
      <c r="R4820" s="2" t="s">
        <v>160</v>
      </c>
      <c r="S4820" s="2" t="s">
        <v>160</v>
      </c>
      <c r="T4820" s="1">
        <v>75</v>
      </c>
      <c r="U4820" s="2" t="s">
        <v>160</v>
      </c>
      <c r="V4820" s="2" t="s">
        <v>160</v>
      </c>
      <c r="W4820" s="1">
        <v>25</v>
      </c>
      <c r="X4820" s="8">
        <v>100</v>
      </c>
    </row>
    <row r="4821" spans="4:24" x14ac:dyDescent="0.2">
      <c r="D4821" s="59"/>
      <c r="E4821" s="5" t="s">
        <v>84</v>
      </c>
      <c r="F4821" s="51" t="s">
        <v>624</v>
      </c>
      <c r="G4821" s="4">
        <v>15</v>
      </c>
      <c r="H4821" s="10">
        <v>6.666666666667</v>
      </c>
      <c r="I4821" s="2" t="s">
        <v>160</v>
      </c>
      <c r="J4821" s="1">
        <v>6.666666666667</v>
      </c>
      <c r="K4821" s="2" t="s">
        <v>160</v>
      </c>
      <c r="L4821" s="1">
        <v>13.333333333333</v>
      </c>
      <c r="M4821" s="2" t="s">
        <v>160</v>
      </c>
      <c r="N4821" s="1">
        <v>6.666666666667</v>
      </c>
      <c r="O4821" s="1">
        <v>6.666666666667</v>
      </c>
      <c r="P4821" s="2" t="s">
        <v>160</v>
      </c>
      <c r="Q4821" s="2" t="s">
        <v>160</v>
      </c>
      <c r="R4821" s="2" t="s">
        <v>160</v>
      </c>
      <c r="S4821" s="1">
        <v>6.666666666667</v>
      </c>
      <c r="T4821" s="1">
        <v>66.666666666666998</v>
      </c>
      <c r="U4821" s="2" t="s">
        <v>160</v>
      </c>
      <c r="V4821" s="2" t="s">
        <v>160</v>
      </c>
      <c r="W4821" s="1">
        <v>33.333333333333002</v>
      </c>
      <c r="X4821" s="8">
        <v>113.333333333333</v>
      </c>
    </row>
    <row r="4822" spans="4:24" x14ac:dyDescent="0.2">
      <c r="D4822" s="59"/>
      <c r="E4822" s="5" t="s">
        <v>85</v>
      </c>
      <c r="F4822" s="51" t="s">
        <v>624</v>
      </c>
      <c r="G4822" s="4">
        <v>5</v>
      </c>
      <c r="H4822" s="17" t="s">
        <v>160</v>
      </c>
      <c r="I4822" s="2" t="s">
        <v>160</v>
      </c>
      <c r="J4822" s="2" t="s">
        <v>160</v>
      </c>
      <c r="K4822" s="2" t="s">
        <v>160</v>
      </c>
      <c r="L4822" s="2" t="s">
        <v>160</v>
      </c>
      <c r="M4822" s="2" t="s">
        <v>160</v>
      </c>
      <c r="N4822" s="2" t="s">
        <v>160</v>
      </c>
      <c r="O4822" s="2" t="s">
        <v>160</v>
      </c>
      <c r="P4822" s="2" t="s">
        <v>160</v>
      </c>
      <c r="Q4822" s="2" t="s">
        <v>160</v>
      </c>
      <c r="R4822" s="2" t="s">
        <v>160</v>
      </c>
      <c r="S4822" s="2" t="s">
        <v>160</v>
      </c>
      <c r="T4822" s="1">
        <v>100</v>
      </c>
      <c r="U4822" s="2" t="s">
        <v>160</v>
      </c>
      <c r="V4822" s="2" t="s">
        <v>160</v>
      </c>
      <c r="W4822" s="2" t="s">
        <v>160</v>
      </c>
      <c r="X4822" s="8">
        <v>100</v>
      </c>
    </row>
    <row r="4823" spans="4:24" x14ac:dyDescent="0.2">
      <c r="D4823" s="59"/>
      <c r="E4823" s="5" t="s">
        <v>86</v>
      </c>
      <c r="F4823" s="51" t="s">
        <v>623</v>
      </c>
      <c r="G4823" s="4">
        <v>87</v>
      </c>
      <c r="H4823" s="10">
        <v>2.2988505747130001</v>
      </c>
      <c r="I4823" s="2" t="s">
        <v>160</v>
      </c>
      <c r="J4823" s="1">
        <v>5.7471264367819996</v>
      </c>
      <c r="K4823" s="1">
        <v>4.5977011494250002</v>
      </c>
      <c r="L4823" s="1">
        <v>8.0459770114939992</v>
      </c>
      <c r="M4823" s="1">
        <v>3.4482758620689999</v>
      </c>
      <c r="N4823" s="1">
        <v>1.149425287356</v>
      </c>
      <c r="O4823" s="1">
        <v>5.7471264367819996</v>
      </c>
      <c r="P4823" s="1">
        <v>1.149425287356</v>
      </c>
      <c r="Q4823" s="2" t="s">
        <v>160</v>
      </c>
      <c r="R4823" s="1">
        <v>1.149425287356</v>
      </c>
      <c r="S4823" s="1">
        <v>1.149425287356</v>
      </c>
      <c r="T4823" s="1">
        <v>74.712643678161001</v>
      </c>
      <c r="U4823" s="2" t="s">
        <v>160</v>
      </c>
      <c r="V4823" s="2" t="s">
        <v>160</v>
      </c>
      <c r="W4823" s="1">
        <v>25.287356321838999</v>
      </c>
      <c r="X4823" s="8">
        <v>109.19540229885099</v>
      </c>
    </row>
    <row r="4824" spans="4:24" ht="26" x14ac:dyDescent="0.2">
      <c r="D4824" s="59"/>
      <c r="E4824" s="5" t="s">
        <v>87</v>
      </c>
      <c r="F4824" s="51" t="s">
        <v>623</v>
      </c>
      <c r="G4824" s="4">
        <v>118</v>
      </c>
      <c r="H4824" s="10">
        <v>2.542372881356</v>
      </c>
      <c r="I4824" s="1">
        <v>0.84745762711899997</v>
      </c>
      <c r="J4824" s="1">
        <v>5.0847457627120001</v>
      </c>
      <c r="K4824" s="1">
        <v>13.559322033898001</v>
      </c>
      <c r="L4824" s="1">
        <v>20.338983050846998</v>
      </c>
      <c r="M4824" s="1">
        <v>2.542372881356</v>
      </c>
      <c r="N4824" s="1">
        <v>5.9322033898309998</v>
      </c>
      <c r="O4824" s="1">
        <v>9.3220338983049995</v>
      </c>
      <c r="P4824" s="1">
        <v>0.84745762711899997</v>
      </c>
      <c r="Q4824" s="1">
        <v>2.542372881356</v>
      </c>
      <c r="R4824" s="1">
        <v>4.2372881355930003</v>
      </c>
      <c r="S4824" s="1">
        <v>2.542372881356</v>
      </c>
      <c r="T4824" s="1">
        <v>66.101694915254001</v>
      </c>
      <c r="U4824" s="2" t="s">
        <v>160</v>
      </c>
      <c r="V4824" s="2" t="s">
        <v>160</v>
      </c>
      <c r="W4824" s="1">
        <v>33.898305084745999</v>
      </c>
      <c r="X4824" s="8">
        <v>136.44067796610199</v>
      </c>
    </row>
    <row r="4825" spans="4:24" x14ac:dyDescent="0.2">
      <c r="D4825" s="59"/>
      <c r="E4825" s="5" t="s">
        <v>36</v>
      </c>
      <c r="F4825" s="51" t="s">
        <v>624</v>
      </c>
      <c r="G4825" s="4">
        <v>47</v>
      </c>
      <c r="H4825" s="17" t="s">
        <v>160</v>
      </c>
      <c r="I4825" s="2" t="s">
        <v>160</v>
      </c>
      <c r="J4825" s="1">
        <v>2.1276595744679998</v>
      </c>
      <c r="K4825" s="1">
        <v>8.5106382978719992</v>
      </c>
      <c r="L4825" s="1">
        <v>14.893617021277</v>
      </c>
      <c r="M4825" s="1">
        <v>2.1276595744679998</v>
      </c>
      <c r="N4825" s="1">
        <v>6.3829787234040003</v>
      </c>
      <c r="O4825" s="1">
        <v>10.638297872340001</v>
      </c>
      <c r="P4825" s="1">
        <v>2.1276595744679998</v>
      </c>
      <c r="Q4825" s="1">
        <v>4.2553191489359996</v>
      </c>
      <c r="R4825" s="2" t="s">
        <v>160</v>
      </c>
      <c r="S4825" s="1">
        <v>2.1276595744679998</v>
      </c>
      <c r="T4825" s="1">
        <v>76.595744680850999</v>
      </c>
      <c r="U4825" s="2" t="s">
        <v>160</v>
      </c>
      <c r="V4825" s="2" t="s">
        <v>160</v>
      </c>
      <c r="W4825" s="1">
        <v>23.404255319149001</v>
      </c>
      <c r="X4825" s="8">
        <v>129.787234042553</v>
      </c>
    </row>
    <row r="4826" spans="4:24" ht="26" x14ac:dyDescent="0.2">
      <c r="D4826" s="59"/>
      <c r="E4826" s="5" t="s">
        <v>88</v>
      </c>
      <c r="F4826" s="51" t="s">
        <v>623</v>
      </c>
      <c r="G4826" s="4">
        <v>255</v>
      </c>
      <c r="H4826" s="10">
        <v>4.313725490196</v>
      </c>
      <c r="I4826" s="1">
        <v>1.9607843137250001</v>
      </c>
      <c r="J4826" s="1">
        <v>6.2745098039220002</v>
      </c>
      <c r="K4826" s="1">
        <v>8.2352941176469994</v>
      </c>
      <c r="L4826" s="1">
        <v>13.725490196078001</v>
      </c>
      <c r="M4826" s="1">
        <v>1.1764705882349999</v>
      </c>
      <c r="N4826" s="1">
        <v>5.4901960784310004</v>
      </c>
      <c r="O4826" s="1">
        <v>12.156862745098</v>
      </c>
      <c r="P4826" s="1">
        <v>0.78431372549</v>
      </c>
      <c r="Q4826" s="1">
        <v>2.7450980392159998</v>
      </c>
      <c r="R4826" s="1">
        <v>1.1764705882349999</v>
      </c>
      <c r="S4826" s="1">
        <v>1.1764705882349999</v>
      </c>
      <c r="T4826" s="1">
        <v>67.843137254902004</v>
      </c>
      <c r="U4826" s="2" t="s">
        <v>160</v>
      </c>
      <c r="V4826" s="2" t="s">
        <v>160</v>
      </c>
      <c r="W4826" s="1">
        <v>32.156862745098003</v>
      </c>
      <c r="X4826" s="8">
        <v>127.058823529412</v>
      </c>
    </row>
    <row r="4827" spans="4:24" x14ac:dyDescent="0.2">
      <c r="D4827" s="59"/>
      <c r="E4827" s="5" t="s">
        <v>89</v>
      </c>
      <c r="F4827" s="51" t="s">
        <v>623</v>
      </c>
      <c r="G4827" s="4">
        <v>434</v>
      </c>
      <c r="H4827" s="10">
        <v>5.0691244239630002</v>
      </c>
      <c r="I4827" s="1">
        <v>2.7649769585250001</v>
      </c>
      <c r="J4827" s="1">
        <v>4.8387096774189997</v>
      </c>
      <c r="K4827" s="1">
        <v>7.8341013824879999</v>
      </c>
      <c r="L4827" s="1">
        <v>16.820276497696</v>
      </c>
      <c r="M4827" s="1">
        <v>3.917050691244</v>
      </c>
      <c r="N4827" s="1">
        <v>6.4516129032259997</v>
      </c>
      <c r="O4827" s="1">
        <v>8.0645161290320004</v>
      </c>
      <c r="P4827" s="1">
        <v>0.69124423963100001</v>
      </c>
      <c r="Q4827" s="1">
        <v>1.3824884792629999</v>
      </c>
      <c r="R4827" s="1">
        <v>0.92165898617499997</v>
      </c>
      <c r="S4827" s="1">
        <v>1.3824884792629999</v>
      </c>
      <c r="T4827" s="1">
        <v>71.428571428571004</v>
      </c>
      <c r="U4827" s="2" t="s">
        <v>160</v>
      </c>
      <c r="V4827" s="2" t="s">
        <v>160</v>
      </c>
      <c r="W4827" s="1">
        <v>28.571428571428999</v>
      </c>
      <c r="X4827" s="8">
        <v>131.56682027649799</v>
      </c>
    </row>
    <row r="4828" spans="4:24" x14ac:dyDescent="0.2">
      <c r="D4828" s="59"/>
      <c r="E4828" s="5" t="s">
        <v>23</v>
      </c>
      <c r="F4828" s="51" t="s">
        <v>624</v>
      </c>
      <c r="G4828" s="4">
        <v>9</v>
      </c>
      <c r="H4828" s="17" t="s">
        <v>160</v>
      </c>
      <c r="I4828" s="2" t="s">
        <v>160</v>
      </c>
      <c r="J4828" s="2" t="s">
        <v>160</v>
      </c>
      <c r="K4828" s="2" t="s">
        <v>160</v>
      </c>
      <c r="L4828" s="2" t="s">
        <v>160</v>
      </c>
      <c r="M4828" s="2" t="s">
        <v>160</v>
      </c>
      <c r="N4828" s="2" t="s">
        <v>160</v>
      </c>
      <c r="O4828" s="2" t="s">
        <v>160</v>
      </c>
      <c r="P4828" s="2" t="s">
        <v>160</v>
      </c>
      <c r="Q4828" s="1">
        <v>11.111111111111001</v>
      </c>
      <c r="R4828" s="2" t="s">
        <v>160</v>
      </c>
      <c r="S4828" s="2" t="s">
        <v>160</v>
      </c>
      <c r="T4828" s="1">
        <v>88.888888888888999</v>
      </c>
      <c r="U4828" s="2" t="s">
        <v>160</v>
      </c>
      <c r="V4828" s="2" t="s">
        <v>160</v>
      </c>
      <c r="W4828" s="1">
        <v>11.111111111111001</v>
      </c>
      <c r="X4828" s="8">
        <v>100</v>
      </c>
    </row>
    <row r="4829" spans="4:24" ht="26" x14ac:dyDescent="0.2">
      <c r="D4829" s="59"/>
      <c r="E4829" s="5" t="s">
        <v>90</v>
      </c>
      <c r="F4829" s="51" t="s">
        <v>623</v>
      </c>
      <c r="G4829" s="4">
        <v>345</v>
      </c>
      <c r="H4829" s="10">
        <v>2.3188405797099998</v>
      </c>
      <c r="I4829" s="1">
        <v>0.289855072464</v>
      </c>
      <c r="J4829" s="1">
        <v>6.3768115942029997</v>
      </c>
      <c r="K4829" s="1">
        <v>8.4057971014490001</v>
      </c>
      <c r="L4829" s="1">
        <v>15.36231884058</v>
      </c>
      <c r="M4829" s="1">
        <v>1.7391304347829999</v>
      </c>
      <c r="N4829" s="1">
        <v>4.9275362318839999</v>
      </c>
      <c r="O4829" s="1">
        <v>7.8260869565220004</v>
      </c>
      <c r="P4829" s="1">
        <v>1.1594202898549999</v>
      </c>
      <c r="Q4829" s="1">
        <v>2.3188405797099998</v>
      </c>
      <c r="R4829" s="1">
        <v>1.7391304347829999</v>
      </c>
      <c r="S4829" s="1">
        <v>1.7391304347829999</v>
      </c>
      <c r="T4829" s="1">
        <v>71.884057971014002</v>
      </c>
      <c r="U4829" s="2" t="s">
        <v>160</v>
      </c>
      <c r="V4829" s="2" t="s">
        <v>160</v>
      </c>
      <c r="W4829" s="1">
        <v>28.115942028986002</v>
      </c>
      <c r="X4829" s="8">
        <v>126.086956521739</v>
      </c>
    </row>
    <row r="4830" spans="4:24" ht="26" x14ac:dyDescent="0.2">
      <c r="D4830" s="58" t="s">
        <v>91</v>
      </c>
      <c r="E4830" s="7" t="s">
        <v>92</v>
      </c>
      <c r="F4830" s="50" t="s">
        <v>623</v>
      </c>
      <c r="G4830" s="6">
        <v>70</v>
      </c>
      <c r="H4830" s="32" t="s">
        <v>160</v>
      </c>
      <c r="I4830" s="3">
        <v>1.4285714285710001</v>
      </c>
      <c r="J4830" s="3">
        <v>8.5714285714289993</v>
      </c>
      <c r="K4830" s="3">
        <v>2.8571428571430002</v>
      </c>
      <c r="L4830" s="3">
        <v>8.5714285714289993</v>
      </c>
      <c r="M4830" s="3">
        <v>1.4285714285710001</v>
      </c>
      <c r="N4830" s="3">
        <v>2.8571428571430002</v>
      </c>
      <c r="O4830" s="3">
        <v>1.4285714285710001</v>
      </c>
      <c r="P4830" s="3">
        <v>2.8571428571430002</v>
      </c>
      <c r="Q4830" s="3">
        <v>2.8571428571430002</v>
      </c>
      <c r="R4830" s="9" t="s">
        <v>160</v>
      </c>
      <c r="S4830" s="3">
        <v>1.4285714285710001</v>
      </c>
      <c r="T4830" s="3">
        <v>82.857142857143003</v>
      </c>
      <c r="U4830" s="9" t="s">
        <v>160</v>
      </c>
      <c r="V4830" s="9" t="s">
        <v>160</v>
      </c>
      <c r="W4830" s="3">
        <v>17.142857142857</v>
      </c>
      <c r="X4830" s="13">
        <v>117.142857142857</v>
      </c>
    </row>
    <row r="4831" spans="4:24" ht="39" x14ac:dyDescent="0.2">
      <c r="D4831" s="59"/>
      <c r="E4831" s="5" t="s">
        <v>93</v>
      </c>
      <c r="F4831" s="51" t="s">
        <v>623</v>
      </c>
      <c r="G4831" s="4">
        <v>430</v>
      </c>
      <c r="H4831" s="10">
        <v>2.790697674419</v>
      </c>
      <c r="I4831" s="1">
        <v>0.69767441860500001</v>
      </c>
      <c r="J4831" s="1">
        <v>6.0465116279069999</v>
      </c>
      <c r="K4831" s="1">
        <v>8.1395348837209998</v>
      </c>
      <c r="L4831" s="1">
        <v>12.790697674419</v>
      </c>
      <c r="M4831" s="1">
        <v>2.5581395348839999</v>
      </c>
      <c r="N4831" s="1">
        <v>5.5813953488369998</v>
      </c>
      <c r="O4831" s="1">
        <v>8.8372093023260003</v>
      </c>
      <c r="P4831" s="1">
        <v>0.69767441860500001</v>
      </c>
      <c r="Q4831" s="1">
        <v>2.0930232558139998</v>
      </c>
      <c r="R4831" s="1">
        <v>1.1627906976739999</v>
      </c>
      <c r="S4831" s="1">
        <v>1.627906976744</v>
      </c>
      <c r="T4831" s="1">
        <v>73.255813953488001</v>
      </c>
      <c r="U4831" s="2" t="s">
        <v>160</v>
      </c>
      <c r="V4831" s="2" t="s">
        <v>160</v>
      </c>
      <c r="W4831" s="1">
        <v>26.744186046511999</v>
      </c>
      <c r="X4831" s="8">
        <v>126.279069767442</v>
      </c>
    </row>
    <row r="4832" spans="4:24" ht="39" x14ac:dyDescent="0.2">
      <c r="D4832" s="59"/>
      <c r="E4832" s="5" t="s">
        <v>94</v>
      </c>
      <c r="F4832" s="51" t="s">
        <v>623</v>
      </c>
      <c r="G4832" s="4">
        <v>824</v>
      </c>
      <c r="H4832" s="10">
        <v>4.0048543689320004</v>
      </c>
      <c r="I4832" s="1">
        <v>1.5776699029129999</v>
      </c>
      <c r="J4832" s="1">
        <v>6.0679611650489997</v>
      </c>
      <c r="K4832" s="1">
        <v>8.7378640776700003</v>
      </c>
      <c r="L4832" s="1">
        <v>16.019417475728002</v>
      </c>
      <c r="M4832" s="1">
        <v>2.5485436893200002</v>
      </c>
      <c r="N4832" s="1">
        <v>5.9466019417479998</v>
      </c>
      <c r="O4832" s="1">
        <v>9.3446601941750007</v>
      </c>
      <c r="P4832" s="1">
        <v>0.84951456310700002</v>
      </c>
      <c r="Q4832" s="1">
        <v>2.184466019417</v>
      </c>
      <c r="R4832" s="1">
        <v>1.21359223301</v>
      </c>
      <c r="S4832" s="1">
        <v>1.5776699029129999</v>
      </c>
      <c r="T4832" s="1">
        <v>70.024271844660007</v>
      </c>
      <c r="U4832" s="2" t="s">
        <v>160</v>
      </c>
      <c r="V4832" s="2" t="s">
        <v>160</v>
      </c>
      <c r="W4832" s="1">
        <v>29.975728155340001</v>
      </c>
      <c r="X4832" s="8">
        <v>130.09708737864099</v>
      </c>
    </row>
    <row r="4833" spans="4:24" ht="39" x14ac:dyDescent="0.2">
      <c r="D4833" s="59"/>
      <c r="E4833" s="5" t="s">
        <v>95</v>
      </c>
      <c r="F4833" s="51" t="s">
        <v>623</v>
      </c>
      <c r="G4833" s="4">
        <v>593</v>
      </c>
      <c r="H4833" s="10">
        <v>2.8667790893760001</v>
      </c>
      <c r="I4833" s="1">
        <v>0.84317032040499995</v>
      </c>
      <c r="J4833" s="1">
        <v>5.7335581787520002</v>
      </c>
      <c r="K4833" s="1">
        <v>8.4317032040470004</v>
      </c>
      <c r="L4833" s="1">
        <v>14.671163575042</v>
      </c>
      <c r="M4833" s="1">
        <v>2.3608768971330001</v>
      </c>
      <c r="N4833" s="1">
        <v>5.7335581787520002</v>
      </c>
      <c r="O4833" s="1">
        <v>8.6003372681279995</v>
      </c>
      <c r="P4833" s="1">
        <v>0.50590219224300004</v>
      </c>
      <c r="Q4833" s="1">
        <v>2.0236087689710001</v>
      </c>
      <c r="R4833" s="1">
        <v>1.0118043844860001</v>
      </c>
      <c r="S4833" s="1">
        <v>1.686340640809</v>
      </c>
      <c r="T4833" s="1">
        <v>72.849915682968003</v>
      </c>
      <c r="U4833" s="2" t="s">
        <v>160</v>
      </c>
      <c r="V4833" s="2" t="s">
        <v>160</v>
      </c>
      <c r="W4833" s="1">
        <v>27.150084317032</v>
      </c>
      <c r="X4833" s="8">
        <v>127.318718381113</v>
      </c>
    </row>
    <row r="4834" spans="4:24" ht="39" x14ac:dyDescent="0.2">
      <c r="D4834" s="59"/>
      <c r="E4834" s="5" t="s">
        <v>96</v>
      </c>
      <c r="F4834" s="51" t="s">
        <v>623</v>
      </c>
      <c r="G4834" s="4">
        <v>261</v>
      </c>
      <c r="H4834" s="10">
        <v>4.9808429118769997</v>
      </c>
      <c r="I4834" s="1">
        <v>1.149425287356</v>
      </c>
      <c r="J4834" s="1">
        <v>5.3639846743300001</v>
      </c>
      <c r="K4834" s="1">
        <v>9.5785440613030008</v>
      </c>
      <c r="L4834" s="1">
        <v>15.325670498084</v>
      </c>
      <c r="M4834" s="1">
        <v>3.4482758620689999</v>
      </c>
      <c r="N4834" s="1">
        <v>7.6628352490419998</v>
      </c>
      <c r="O4834" s="1">
        <v>9.5785440613030008</v>
      </c>
      <c r="P4834" s="1">
        <v>0.38314176245199999</v>
      </c>
      <c r="Q4834" s="1">
        <v>1.532567049808</v>
      </c>
      <c r="R4834" s="1">
        <v>1.149425287356</v>
      </c>
      <c r="S4834" s="1">
        <v>1.915708812261</v>
      </c>
      <c r="T4834" s="1">
        <v>71.264367816092005</v>
      </c>
      <c r="U4834" s="2" t="s">
        <v>160</v>
      </c>
      <c r="V4834" s="2" t="s">
        <v>160</v>
      </c>
      <c r="W4834" s="1">
        <v>28.735632183907999</v>
      </c>
      <c r="X4834" s="8">
        <v>133.333333333333</v>
      </c>
    </row>
    <row r="4835" spans="4:24" ht="39" x14ac:dyDescent="0.2">
      <c r="D4835" s="59"/>
      <c r="E4835" s="5" t="s">
        <v>97</v>
      </c>
      <c r="F4835" s="51" t="s">
        <v>623</v>
      </c>
      <c r="G4835" s="4">
        <v>63</v>
      </c>
      <c r="H4835" s="17" t="s">
        <v>160</v>
      </c>
      <c r="I4835" s="2" t="s">
        <v>160</v>
      </c>
      <c r="J4835" s="1">
        <v>7.9365079365079998</v>
      </c>
      <c r="K4835" s="1">
        <v>3.1746031746029999</v>
      </c>
      <c r="L4835" s="1">
        <v>15.873015873016</v>
      </c>
      <c r="M4835" s="1">
        <v>6.3492063492059998</v>
      </c>
      <c r="N4835" s="1">
        <v>6.3492063492059998</v>
      </c>
      <c r="O4835" s="1">
        <v>6.3492063492059998</v>
      </c>
      <c r="P4835" s="1">
        <v>1.587301587302</v>
      </c>
      <c r="Q4835" s="1">
        <v>6.3492063492059998</v>
      </c>
      <c r="R4835" s="1">
        <v>1.587301587302</v>
      </c>
      <c r="S4835" s="1">
        <v>3.1746031746029999</v>
      </c>
      <c r="T4835" s="1">
        <v>73.015873015872998</v>
      </c>
      <c r="U4835" s="2" t="s">
        <v>160</v>
      </c>
      <c r="V4835" s="2" t="s">
        <v>160</v>
      </c>
      <c r="W4835" s="1">
        <v>26.984126984126998</v>
      </c>
      <c r="X4835" s="8">
        <v>131.746031746032</v>
      </c>
    </row>
    <row r="4836" spans="4:24" ht="39" x14ac:dyDescent="0.2">
      <c r="D4836" s="59"/>
      <c r="E4836" s="5" t="s">
        <v>98</v>
      </c>
      <c r="F4836" s="51" t="s">
        <v>623</v>
      </c>
      <c r="G4836" s="4">
        <v>345</v>
      </c>
      <c r="H4836" s="10">
        <v>3.1884057971009998</v>
      </c>
      <c r="I4836" s="1">
        <v>1.1594202898549999</v>
      </c>
      <c r="J4836" s="1">
        <v>4.9275362318839999</v>
      </c>
      <c r="K4836" s="1">
        <v>9.5652173913039995</v>
      </c>
      <c r="L4836" s="1">
        <v>14.202898550724999</v>
      </c>
      <c r="M4836" s="1">
        <v>2.3188405797099998</v>
      </c>
      <c r="N4836" s="1">
        <v>5.7971014492749999</v>
      </c>
      <c r="O4836" s="1">
        <v>6.3768115942029997</v>
      </c>
      <c r="P4836" s="1">
        <v>0.86956521739100001</v>
      </c>
      <c r="Q4836" s="1">
        <v>2.0289855072459999</v>
      </c>
      <c r="R4836" s="1">
        <v>0.289855072464</v>
      </c>
      <c r="S4836" s="1">
        <v>2.0289855072459999</v>
      </c>
      <c r="T4836" s="1">
        <v>73.043478260870003</v>
      </c>
      <c r="U4836" s="2" t="s">
        <v>160</v>
      </c>
      <c r="V4836" s="2" t="s">
        <v>160</v>
      </c>
      <c r="W4836" s="1">
        <v>26.95652173913</v>
      </c>
      <c r="X4836" s="8">
        <v>125.797101449275</v>
      </c>
    </row>
    <row r="4837" spans="4:24" ht="39" x14ac:dyDescent="0.2">
      <c r="D4837" s="59"/>
      <c r="E4837" s="5" t="s">
        <v>99</v>
      </c>
      <c r="F4837" s="51" t="s">
        <v>623</v>
      </c>
      <c r="G4837" s="4">
        <v>202</v>
      </c>
      <c r="H4837" s="10">
        <v>3.4653465346529999</v>
      </c>
      <c r="I4837" s="1">
        <v>1.485148514851</v>
      </c>
      <c r="J4837" s="1">
        <v>7.4257425742569998</v>
      </c>
      <c r="K4837" s="1">
        <v>11.386138613861</v>
      </c>
      <c r="L4837" s="1">
        <v>17.821782178218001</v>
      </c>
      <c r="M4837" s="1">
        <v>1.485148514851</v>
      </c>
      <c r="N4837" s="1">
        <v>5.940594059406</v>
      </c>
      <c r="O4837" s="1">
        <v>10.39603960396</v>
      </c>
      <c r="P4837" s="1">
        <v>0.99009900990099997</v>
      </c>
      <c r="Q4837" s="1">
        <v>1.485148514851</v>
      </c>
      <c r="R4837" s="1">
        <v>0.49504950495</v>
      </c>
      <c r="S4837" s="1">
        <v>2.4752475247520001</v>
      </c>
      <c r="T4837" s="1">
        <v>65.841584158415998</v>
      </c>
      <c r="U4837" s="2" t="s">
        <v>160</v>
      </c>
      <c r="V4837" s="2" t="s">
        <v>160</v>
      </c>
      <c r="W4837" s="1">
        <v>34.158415841584002</v>
      </c>
      <c r="X4837" s="8">
        <v>130.69306930693099</v>
      </c>
    </row>
    <row r="4838" spans="4:24" x14ac:dyDescent="0.2">
      <c r="D4838" s="59"/>
      <c r="E4838" s="5" t="s">
        <v>100</v>
      </c>
      <c r="F4838" s="51" t="s">
        <v>623</v>
      </c>
      <c r="G4838" s="4">
        <v>143</v>
      </c>
      <c r="H4838" s="10">
        <v>4.8951048951049998</v>
      </c>
      <c r="I4838" s="1">
        <v>2.797202797203</v>
      </c>
      <c r="J4838" s="1">
        <v>4.1958041958040004</v>
      </c>
      <c r="K4838" s="1">
        <v>6.2937062937060002</v>
      </c>
      <c r="L4838" s="1">
        <v>16.783216783217</v>
      </c>
      <c r="M4838" s="1">
        <v>2.0979020979020002</v>
      </c>
      <c r="N4838" s="1">
        <v>6.2937062937060002</v>
      </c>
      <c r="O4838" s="1">
        <v>11.188811188811</v>
      </c>
      <c r="P4838" s="1">
        <v>0.69930069930100003</v>
      </c>
      <c r="Q4838" s="1">
        <v>1.398601398601</v>
      </c>
      <c r="R4838" s="1">
        <v>2.0979020979020002</v>
      </c>
      <c r="S4838" s="1">
        <v>0.69930069930100003</v>
      </c>
      <c r="T4838" s="1">
        <v>67.832167832167997</v>
      </c>
      <c r="U4838" s="2" t="s">
        <v>160</v>
      </c>
      <c r="V4838" s="2" t="s">
        <v>160</v>
      </c>
      <c r="W4838" s="1">
        <v>32.167832167832003</v>
      </c>
      <c r="X4838" s="8">
        <v>127.272727272727</v>
      </c>
    </row>
    <row r="4839" spans="4:24" x14ac:dyDescent="0.2">
      <c r="D4839" s="59"/>
      <c r="E4839" s="5" t="s">
        <v>23</v>
      </c>
      <c r="F4839" s="51" t="s">
        <v>624</v>
      </c>
      <c r="G4839" s="4">
        <v>5</v>
      </c>
      <c r="H4839" s="17" t="s">
        <v>160</v>
      </c>
      <c r="I4839" s="2" t="s">
        <v>160</v>
      </c>
      <c r="J4839" s="2" t="s">
        <v>160</v>
      </c>
      <c r="K4839" s="1">
        <v>40</v>
      </c>
      <c r="L4839" s="1">
        <v>20</v>
      </c>
      <c r="M4839" s="2" t="s">
        <v>160</v>
      </c>
      <c r="N4839" s="1">
        <v>20</v>
      </c>
      <c r="O4839" s="2" t="s">
        <v>160</v>
      </c>
      <c r="P4839" s="1">
        <v>20</v>
      </c>
      <c r="Q4839" s="1">
        <v>40</v>
      </c>
      <c r="R4839" s="2" t="s">
        <v>160</v>
      </c>
      <c r="S4839" s="2" t="s">
        <v>160</v>
      </c>
      <c r="T4839" s="1">
        <v>60</v>
      </c>
      <c r="U4839" s="2" t="s">
        <v>160</v>
      </c>
      <c r="V4839" s="2" t="s">
        <v>160</v>
      </c>
      <c r="W4839" s="1">
        <v>40</v>
      </c>
      <c r="X4839" s="8">
        <v>200</v>
      </c>
    </row>
    <row r="4840" spans="4:24" ht="26" x14ac:dyDescent="0.2">
      <c r="D4840" s="59"/>
      <c r="E4840" s="5" t="s">
        <v>101</v>
      </c>
      <c r="F4840" s="51" t="s">
        <v>623</v>
      </c>
      <c r="G4840" s="4">
        <v>883</v>
      </c>
      <c r="H4840" s="10">
        <v>3.850509626274</v>
      </c>
      <c r="I4840" s="1">
        <v>1.4722536806340001</v>
      </c>
      <c r="J4840" s="1">
        <v>6.0022650056630003</v>
      </c>
      <c r="K4840" s="1">
        <v>8.2672706681769998</v>
      </c>
      <c r="L4840" s="1">
        <v>15.402038505096</v>
      </c>
      <c r="M4840" s="1">
        <v>2.6047565118909999</v>
      </c>
      <c r="N4840" s="1">
        <v>5.5492638731600001</v>
      </c>
      <c r="O4840" s="1">
        <v>8.7202718006800009</v>
      </c>
      <c r="P4840" s="1">
        <v>0.79275198187999996</v>
      </c>
      <c r="Q4840" s="1">
        <v>2.038505096263</v>
      </c>
      <c r="R4840" s="1">
        <v>1.132502831257</v>
      </c>
      <c r="S4840" s="1">
        <v>1.5855039637599999</v>
      </c>
      <c r="T4840" s="1">
        <v>71.121177802944999</v>
      </c>
      <c r="U4840" s="2" t="s">
        <v>160</v>
      </c>
      <c r="V4840" s="2" t="s">
        <v>160</v>
      </c>
      <c r="W4840" s="1">
        <v>28.878822197055001</v>
      </c>
      <c r="X4840" s="8">
        <v>128.539071347678</v>
      </c>
    </row>
    <row r="4841" spans="4:24" ht="26" x14ac:dyDescent="0.2">
      <c r="D4841" s="59"/>
      <c r="E4841" s="5" t="s">
        <v>102</v>
      </c>
      <c r="F4841" s="51" t="s">
        <v>623</v>
      </c>
      <c r="G4841" s="4">
        <v>453</v>
      </c>
      <c r="H4841" s="10">
        <v>3.311258278146</v>
      </c>
      <c r="I4841" s="1">
        <v>1.103752759382</v>
      </c>
      <c r="J4841" s="1">
        <v>5.2980132450330002</v>
      </c>
      <c r="K4841" s="1">
        <v>8.830022075055</v>
      </c>
      <c r="L4841" s="1">
        <v>13.465783664459</v>
      </c>
      <c r="M4841" s="1">
        <v>2.6490066225170001</v>
      </c>
      <c r="N4841" s="1">
        <v>6.622516556291</v>
      </c>
      <c r="O4841" s="1">
        <v>7.9470198675499999</v>
      </c>
      <c r="P4841" s="1">
        <v>0.66225165562900001</v>
      </c>
      <c r="Q4841" s="1">
        <v>2.4282560706399998</v>
      </c>
      <c r="R4841" s="1">
        <v>0.883002207506</v>
      </c>
      <c r="S4841" s="1">
        <v>1.7660044150109999</v>
      </c>
      <c r="T4841" s="1">
        <v>73.730684326711</v>
      </c>
      <c r="U4841" s="2" t="s">
        <v>160</v>
      </c>
      <c r="V4841" s="2" t="s">
        <v>160</v>
      </c>
      <c r="W4841" s="1">
        <v>26.269315673289</v>
      </c>
      <c r="X4841" s="8">
        <v>128.69757174392899</v>
      </c>
    </row>
    <row r="4842" spans="4:24" x14ac:dyDescent="0.2">
      <c r="D4842" s="58" t="s">
        <v>103</v>
      </c>
      <c r="E4842" s="7" t="s">
        <v>104</v>
      </c>
      <c r="F4842" s="50" t="s">
        <v>623</v>
      </c>
      <c r="G4842" s="6">
        <v>265</v>
      </c>
      <c r="H4842" s="14">
        <v>3.396226415094</v>
      </c>
      <c r="I4842" s="3">
        <v>1.1320754716979999</v>
      </c>
      <c r="J4842" s="3">
        <v>3.0188679245280001</v>
      </c>
      <c r="K4842" s="3">
        <v>6.4150943396229998</v>
      </c>
      <c r="L4842" s="3">
        <v>11.698113207546999</v>
      </c>
      <c r="M4842" s="3">
        <v>1.88679245283</v>
      </c>
      <c r="N4842" s="3">
        <v>3.396226415094</v>
      </c>
      <c r="O4842" s="3">
        <v>6.0377358490570003</v>
      </c>
      <c r="P4842" s="3">
        <v>0.37735849056600002</v>
      </c>
      <c r="Q4842" s="3">
        <v>1.88679245283</v>
      </c>
      <c r="R4842" s="3">
        <v>0.37735849056600002</v>
      </c>
      <c r="S4842" s="3">
        <v>0.75471698113200003</v>
      </c>
      <c r="T4842" s="3">
        <v>81.132075471698002</v>
      </c>
      <c r="U4842" s="9" t="s">
        <v>160</v>
      </c>
      <c r="V4842" s="9" t="s">
        <v>160</v>
      </c>
      <c r="W4842" s="3">
        <v>18.867924528302002</v>
      </c>
      <c r="X4842" s="13">
        <v>121.509433962264</v>
      </c>
    </row>
    <row r="4843" spans="4:24" x14ac:dyDescent="0.2">
      <c r="D4843" s="59"/>
      <c r="E4843" s="5" t="s">
        <v>105</v>
      </c>
      <c r="F4843" s="51" t="s">
        <v>623</v>
      </c>
      <c r="G4843" s="4">
        <v>314</v>
      </c>
      <c r="H4843" s="10">
        <v>5.0955414012739997</v>
      </c>
      <c r="I4843" s="1">
        <v>1.592356687898</v>
      </c>
      <c r="J4843" s="1">
        <v>6.050955414013</v>
      </c>
      <c r="K4843" s="1">
        <v>6.6878980891720001</v>
      </c>
      <c r="L4843" s="1">
        <v>16.878980891720001</v>
      </c>
      <c r="M4843" s="1">
        <v>2.2292993630570002</v>
      </c>
      <c r="N4843" s="1">
        <v>2.866242038217</v>
      </c>
      <c r="O4843" s="1">
        <v>5.7324840764329998</v>
      </c>
      <c r="P4843" s="1">
        <v>0.95541401273899995</v>
      </c>
      <c r="Q4843" s="1">
        <v>2.2292993630570002</v>
      </c>
      <c r="R4843" s="1">
        <v>1.592356687898</v>
      </c>
      <c r="S4843" s="1">
        <v>1.2738853503180001</v>
      </c>
      <c r="T4843" s="1">
        <v>70.700636942675004</v>
      </c>
      <c r="U4843" s="2" t="s">
        <v>160</v>
      </c>
      <c r="V4843" s="2" t="s">
        <v>160</v>
      </c>
      <c r="W4843" s="1">
        <v>29.299363057324999</v>
      </c>
      <c r="X4843" s="8">
        <v>123.885350318471</v>
      </c>
    </row>
    <row r="4844" spans="4:24" x14ac:dyDescent="0.2">
      <c r="D4844" s="59"/>
      <c r="E4844" s="5" t="s">
        <v>106</v>
      </c>
      <c r="F4844" s="51" t="s">
        <v>623</v>
      </c>
      <c r="G4844" s="4">
        <v>333</v>
      </c>
      <c r="H4844" s="10">
        <v>2.7027027027030002</v>
      </c>
      <c r="I4844" s="1">
        <v>2.1021021021020001</v>
      </c>
      <c r="J4844" s="1">
        <v>6.9069069069070004</v>
      </c>
      <c r="K4844" s="1">
        <v>7.2072072072070004</v>
      </c>
      <c r="L4844" s="1">
        <v>14.714714714715001</v>
      </c>
      <c r="M4844" s="1">
        <v>2.1021021021020001</v>
      </c>
      <c r="N4844" s="1">
        <v>6.6066066066070004</v>
      </c>
      <c r="O4844" s="1">
        <v>9.9099099099100005</v>
      </c>
      <c r="P4844" s="1">
        <v>0.60060060060099996</v>
      </c>
      <c r="Q4844" s="1">
        <v>1.201201201201</v>
      </c>
      <c r="R4844" s="1">
        <v>0.90090090090099995</v>
      </c>
      <c r="S4844" s="1">
        <v>1.201201201201</v>
      </c>
      <c r="T4844" s="1">
        <v>69.969969969969995</v>
      </c>
      <c r="U4844" s="2" t="s">
        <v>160</v>
      </c>
      <c r="V4844" s="2" t="s">
        <v>160</v>
      </c>
      <c r="W4844" s="1">
        <v>30.030030030030002</v>
      </c>
      <c r="X4844" s="8">
        <v>126.126126126126</v>
      </c>
    </row>
    <row r="4845" spans="4:24" x14ac:dyDescent="0.2">
      <c r="D4845" s="59"/>
      <c r="E4845" s="5" t="s">
        <v>107</v>
      </c>
      <c r="F4845" s="51" t="s">
        <v>623</v>
      </c>
      <c r="G4845" s="4">
        <v>108</v>
      </c>
      <c r="H4845" s="10">
        <v>5.5555555555560003</v>
      </c>
      <c r="I4845" s="1">
        <v>2.7777777777780002</v>
      </c>
      <c r="J4845" s="1">
        <v>6.4814814814809996</v>
      </c>
      <c r="K4845" s="1">
        <v>15.740740740741</v>
      </c>
      <c r="L4845" s="1">
        <v>21.296296296295999</v>
      </c>
      <c r="M4845" s="1">
        <v>5.5555555555560003</v>
      </c>
      <c r="N4845" s="1">
        <v>15.740740740741</v>
      </c>
      <c r="O4845" s="1">
        <v>18.518518518518999</v>
      </c>
      <c r="P4845" s="1">
        <v>0.92592592592599998</v>
      </c>
      <c r="Q4845" s="1">
        <v>5.5555555555560003</v>
      </c>
      <c r="R4845" s="1">
        <v>2.7777777777780002</v>
      </c>
      <c r="S4845" s="1">
        <v>3.7037037037039999</v>
      </c>
      <c r="T4845" s="1">
        <v>53.703703703704001</v>
      </c>
      <c r="U4845" s="2" t="s">
        <v>160</v>
      </c>
      <c r="V4845" s="2" t="s">
        <v>160</v>
      </c>
      <c r="W4845" s="1">
        <v>46.296296296295999</v>
      </c>
      <c r="X4845" s="8">
        <v>158.333333333333</v>
      </c>
    </row>
    <row r="4846" spans="4:24" x14ac:dyDescent="0.2">
      <c r="D4846" s="59"/>
      <c r="E4846" s="5" t="s">
        <v>108</v>
      </c>
      <c r="F4846" s="51" t="s">
        <v>624</v>
      </c>
      <c r="G4846" s="4">
        <v>21</v>
      </c>
      <c r="H4846" s="10">
        <v>4.7619047619049999</v>
      </c>
      <c r="I4846" s="2" t="s">
        <v>160</v>
      </c>
      <c r="J4846" s="1">
        <v>9.5238095238099998</v>
      </c>
      <c r="K4846" s="1">
        <v>23.809523809523998</v>
      </c>
      <c r="L4846" s="1">
        <v>23.809523809523998</v>
      </c>
      <c r="M4846" s="1">
        <v>4.7619047619049999</v>
      </c>
      <c r="N4846" s="1">
        <v>9.5238095238099998</v>
      </c>
      <c r="O4846" s="1">
        <v>28.571428571428999</v>
      </c>
      <c r="P4846" s="1">
        <v>9.5238095238099998</v>
      </c>
      <c r="Q4846" s="2" t="s">
        <v>160</v>
      </c>
      <c r="R4846" s="1">
        <v>4.7619047619049999</v>
      </c>
      <c r="S4846" s="1">
        <v>4.7619047619049999</v>
      </c>
      <c r="T4846" s="1">
        <v>42.857142857143003</v>
      </c>
      <c r="U4846" s="2" t="s">
        <v>160</v>
      </c>
      <c r="V4846" s="2" t="s">
        <v>160</v>
      </c>
      <c r="W4846" s="1">
        <v>57.142857142856997</v>
      </c>
      <c r="X4846" s="8">
        <v>166.666666666667</v>
      </c>
    </row>
    <row r="4847" spans="4:24" x14ac:dyDescent="0.2">
      <c r="D4847" s="59"/>
      <c r="E4847" s="5" t="s">
        <v>23</v>
      </c>
      <c r="F4847" s="51" t="s">
        <v>624</v>
      </c>
      <c r="G4847" s="4">
        <v>2</v>
      </c>
      <c r="H4847" s="17" t="s">
        <v>160</v>
      </c>
      <c r="I4847" s="2" t="s">
        <v>160</v>
      </c>
      <c r="J4847" s="2" t="s">
        <v>160</v>
      </c>
      <c r="K4847" s="2" t="s">
        <v>160</v>
      </c>
      <c r="L4847" s="2" t="s">
        <v>160</v>
      </c>
      <c r="M4847" s="2" t="s">
        <v>160</v>
      </c>
      <c r="N4847" s="2" t="s">
        <v>160</v>
      </c>
      <c r="O4847" s="2" t="s">
        <v>160</v>
      </c>
      <c r="P4847" s="2" t="s">
        <v>160</v>
      </c>
      <c r="Q4847" s="2" t="s">
        <v>160</v>
      </c>
      <c r="R4847" s="2" t="s">
        <v>160</v>
      </c>
      <c r="S4847" s="2" t="s">
        <v>160</v>
      </c>
      <c r="T4847" s="1">
        <v>100</v>
      </c>
      <c r="U4847" s="2" t="s">
        <v>160</v>
      </c>
      <c r="V4847" s="2" t="s">
        <v>160</v>
      </c>
      <c r="W4847" s="2" t="s">
        <v>160</v>
      </c>
      <c r="X4847" s="8">
        <v>100</v>
      </c>
    </row>
    <row r="4848" spans="4:24" x14ac:dyDescent="0.2">
      <c r="D4848" s="59"/>
      <c r="E4848" s="5" t="s">
        <v>109</v>
      </c>
      <c r="F4848" s="51" t="s">
        <v>623</v>
      </c>
      <c r="G4848" s="4">
        <v>579</v>
      </c>
      <c r="H4848" s="10">
        <v>4.3177892918829999</v>
      </c>
      <c r="I4848" s="1">
        <v>1.381692573402</v>
      </c>
      <c r="J4848" s="1">
        <v>4.6632124352330004</v>
      </c>
      <c r="K4848" s="1">
        <v>6.5630397236610003</v>
      </c>
      <c r="L4848" s="1">
        <v>14.507772020725</v>
      </c>
      <c r="M4848" s="1">
        <v>2.0725388601039998</v>
      </c>
      <c r="N4848" s="1">
        <v>3.1088082901549998</v>
      </c>
      <c r="O4848" s="1">
        <v>5.87219343696</v>
      </c>
      <c r="P4848" s="1">
        <v>0.69084628670100001</v>
      </c>
      <c r="Q4848" s="1">
        <v>2.0725388601039998</v>
      </c>
      <c r="R4848" s="1">
        <v>1.0362694300519999</v>
      </c>
      <c r="S4848" s="1">
        <v>1.0362694300519999</v>
      </c>
      <c r="T4848" s="1">
        <v>75.474956822107004</v>
      </c>
      <c r="U4848" s="2" t="s">
        <v>160</v>
      </c>
      <c r="V4848" s="2" t="s">
        <v>160</v>
      </c>
      <c r="W4848" s="1">
        <v>24.525043177893</v>
      </c>
      <c r="X4848" s="8">
        <v>122.79792746114001</v>
      </c>
    </row>
    <row r="4849" spans="4:24" x14ac:dyDescent="0.2">
      <c r="D4849" s="59"/>
      <c r="E4849" s="5" t="s">
        <v>110</v>
      </c>
      <c r="F4849" s="51" t="s">
        <v>623</v>
      </c>
      <c r="G4849" s="4">
        <v>129</v>
      </c>
      <c r="H4849" s="10">
        <v>5.4263565891469998</v>
      </c>
      <c r="I4849" s="1">
        <v>2.3255813953489999</v>
      </c>
      <c r="J4849" s="1">
        <v>6.9767441860470001</v>
      </c>
      <c r="K4849" s="1">
        <v>17.054263565890999</v>
      </c>
      <c r="L4849" s="1">
        <v>21.705426356589001</v>
      </c>
      <c r="M4849" s="1">
        <v>5.4263565891469998</v>
      </c>
      <c r="N4849" s="1">
        <v>14.728682170542999</v>
      </c>
      <c r="O4849" s="1">
        <v>20.155038759690001</v>
      </c>
      <c r="P4849" s="1">
        <v>2.3255813953489999</v>
      </c>
      <c r="Q4849" s="1">
        <v>4.6511627906979998</v>
      </c>
      <c r="R4849" s="1">
        <v>3.1007751937979999</v>
      </c>
      <c r="S4849" s="1">
        <v>3.8759689922480001</v>
      </c>
      <c r="T4849" s="1">
        <v>51.937984496124002</v>
      </c>
      <c r="U4849" s="2" t="s">
        <v>160</v>
      </c>
      <c r="V4849" s="2" t="s">
        <v>160</v>
      </c>
      <c r="W4849" s="1">
        <v>48.062015503875998</v>
      </c>
      <c r="X4849" s="8">
        <v>159.68992248062</v>
      </c>
    </row>
    <row r="4850" spans="4:24" x14ac:dyDescent="0.2">
      <c r="D4850" s="58" t="s">
        <v>111</v>
      </c>
      <c r="E4850" s="7" t="s">
        <v>112</v>
      </c>
      <c r="F4850" s="50" t="s">
        <v>623</v>
      </c>
      <c r="G4850" s="6">
        <v>192</v>
      </c>
      <c r="H4850" s="14">
        <v>3.125</v>
      </c>
      <c r="I4850" s="3">
        <v>1.5625</v>
      </c>
      <c r="J4850" s="3">
        <v>5.729166666667</v>
      </c>
      <c r="K4850" s="3">
        <v>7.291666666667</v>
      </c>
      <c r="L4850" s="3">
        <v>16.666666666666998</v>
      </c>
      <c r="M4850" s="3">
        <v>3.125</v>
      </c>
      <c r="N4850" s="3">
        <v>8.333333333333</v>
      </c>
      <c r="O4850" s="3">
        <v>10.9375</v>
      </c>
      <c r="P4850" s="9" t="s">
        <v>160</v>
      </c>
      <c r="Q4850" s="3">
        <v>1.041666666667</v>
      </c>
      <c r="R4850" s="3">
        <v>2.604166666667</v>
      </c>
      <c r="S4850" s="3">
        <v>0.52083333333299997</v>
      </c>
      <c r="T4850" s="3">
        <v>70.833333333333002</v>
      </c>
      <c r="U4850" s="9" t="s">
        <v>160</v>
      </c>
      <c r="V4850" s="9" t="s">
        <v>160</v>
      </c>
      <c r="W4850" s="3">
        <v>29.166666666666998</v>
      </c>
      <c r="X4850" s="13">
        <v>131.770833333333</v>
      </c>
    </row>
    <row r="4851" spans="4:24" ht="26" x14ac:dyDescent="0.2">
      <c r="D4851" s="59"/>
      <c r="E4851" s="5" t="s">
        <v>113</v>
      </c>
      <c r="F4851" s="51" t="s">
        <v>623</v>
      </c>
      <c r="G4851" s="4">
        <v>149</v>
      </c>
      <c r="H4851" s="10">
        <v>2.6845637583889999</v>
      </c>
      <c r="I4851" s="1">
        <v>0.67114093959700005</v>
      </c>
      <c r="J4851" s="1">
        <v>10.067114093960001</v>
      </c>
      <c r="K4851" s="1">
        <v>6.7114093959729999</v>
      </c>
      <c r="L4851" s="1">
        <v>15.436241610738</v>
      </c>
      <c r="M4851" s="1">
        <v>3.355704697987</v>
      </c>
      <c r="N4851" s="1">
        <v>6.7114093959729999</v>
      </c>
      <c r="O4851" s="1">
        <v>14.093959731544</v>
      </c>
      <c r="P4851" s="1">
        <v>0.67114093959700005</v>
      </c>
      <c r="Q4851" s="1">
        <v>1.342281879195</v>
      </c>
      <c r="R4851" s="1">
        <v>2.0134228187919998</v>
      </c>
      <c r="S4851" s="1">
        <v>2.0134228187919998</v>
      </c>
      <c r="T4851" s="1">
        <v>67.785234899328998</v>
      </c>
      <c r="U4851" s="2" t="s">
        <v>160</v>
      </c>
      <c r="V4851" s="2" t="s">
        <v>160</v>
      </c>
      <c r="W4851" s="1">
        <v>32.214765100671002</v>
      </c>
      <c r="X4851" s="8">
        <v>133.55704697986599</v>
      </c>
    </row>
    <row r="4852" spans="4:24" x14ac:dyDescent="0.2">
      <c r="D4852" s="59"/>
      <c r="E4852" s="5" t="s">
        <v>114</v>
      </c>
      <c r="F4852" s="51" t="s">
        <v>623</v>
      </c>
      <c r="G4852" s="4">
        <v>530</v>
      </c>
      <c r="H4852" s="10">
        <v>3.7735849056599999</v>
      </c>
      <c r="I4852" s="1">
        <v>1.3207547169810001</v>
      </c>
      <c r="J4852" s="1">
        <v>6.0377358490570003</v>
      </c>
      <c r="K4852" s="1">
        <v>8.3018867924530007</v>
      </c>
      <c r="L4852" s="1">
        <v>16.415094339623</v>
      </c>
      <c r="M4852" s="1">
        <v>2.8301886792449999</v>
      </c>
      <c r="N4852" s="1">
        <v>5.660377358491</v>
      </c>
      <c r="O4852" s="1">
        <v>9.4339622641510008</v>
      </c>
      <c r="P4852" s="1">
        <v>0.56603773584899997</v>
      </c>
      <c r="Q4852" s="1">
        <v>2.2641509433959999</v>
      </c>
      <c r="R4852" s="1">
        <v>1.698113207547</v>
      </c>
      <c r="S4852" s="1">
        <v>1.698113207547</v>
      </c>
      <c r="T4852" s="1">
        <v>70.943396226415004</v>
      </c>
      <c r="U4852" s="2" t="s">
        <v>160</v>
      </c>
      <c r="V4852" s="2" t="s">
        <v>160</v>
      </c>
      <c r="W4852" s="1">
        <v>29.056603773585</v>
      </c>
      <c r="X4852" s="8">
        <v>130.94339622641499</v>
      </c>
    </row>
    <row r="4853" spans="4:24" x14ac:dyDescent="0.2">
      <c r="D4853" s="59"/>
      <c r="E4853" s="5" t="s">
        <v>115</v>
      </c>
      <c r="F4853" s="51" t="s">
        <v>623</v>
      </c>
      <c r="G4853" s="4">
        <v>225</v>
      </c>
      <c r="H4853" s="10">
        <v>3.1111111111110001</v>
      </c>
      <c r="I4853" s="1">
        <v>0.88888888888899997</v>
      </c>
      <c r="J4853" s="1">
        <v>5.7777777777779997</v>
      </c>
      <c r="K4853" s="1">
        <v>8.4444444444440006</v>
      </c>
      <c r="L4853" s="1">
        <v>13.333333333333</v>
      </c>
      <c r="M4853" s="1">
        <v>1.7777777777779999</v>
      </c>
      <c r="N4853" s="1">
        <v>6.2222222222220003</v>
      </c>
      <c r="O4853" s="1">
        <v>8.4444444444440006</v>
      </c>
      <c r="P4853" s="2" t="s">
        <v>160</v>
      </c>
      <c r="Q4853" s="1">
        <v>1.333333333333</v>
      </c>
      <c r="R4853" s="1">
        <v>1.333333333333</v>
      </c>
      <c r="S4853" s="1">
        <v>1.333333333333</v>
      </c>
      <c r="T4853" s="1">
        <v>73.777777777777999</v>
      </c>
      <c r="U4853" s="2" t="s">
        <v>160</v>
      </c>
      <c r="V4853" s="2" t="s">
        <v>160</v>
      </c>
      <c r="W4853" s="1">
        <v>26.222222222222001</v>
      </c>
      <c r="X4853" s="8">
        <v>125.777777777778</v>
      </c>
    </row>
    <row r="4854" spans="4:24" x14ac:dyDescent="0.2">
      <c r="D4854" s="59"/>
      <c r="E4854" s="5" t="s">
        <v>116</v>
      </c>
      <c r="F4854" s="51" t="s">
        <v>623</v>
      </c>
      <c r="G4854" s="4">
        <v>467</v>
      </c>
      <c r="H4854" s="10">
        <v>2.5695931477520002</v>
      </c>
      <c r="I4854" s="1">
        <v>1.2847965738760001</v>
      </c>
      <c r="J4854" s="1">
        <v>4.9250535331909999</v>
      </c>
      <c r="K4854" s="1">
        <v>6.638115631692</v>
      </c>
      <c r="L4854" s="1">
        <v>14.561027837258999</v>
      </c>
      <c r="M4854" s="1">
        <v>0.85653104925099999</v>
      </c>
      <c r="N4854" s="1">
        <v>3.6402569593149998</v>
      </c>
      <c r="O4854" s="1">
        <v>7.494646680942</v>
      </c>
      <c r="P4854" s="1">
        <v>0.64239828693800005</v>
      </c>
      <c r="Q4854" s="1">
        <v>1.4989293361880001</v>
      </c>
      <c r="R4854" s="1">
        <v>0.85653104925099999</v>
      </c>
      <c r="S4854" s="1">
        <v>1.0706638115630001</v>
      </c>
      <c r="T4854" s="1">
        <v>74.518201284797001</v>
      </c>
      <c r="U4854" s="2" t="s">
        <v>160</v>
      </c>
      <c r="V4854" s="2" t="s">
        <v>160</v>
      </c>
      <c r="W4854" s="1">
        <v>25.481798715202999</v>
      </c>
      <c r="X4854" s="8">
        <v>120.556745182013</v>
      </c>
    </row>
    <row r="4855" spans="4:24" ht="26" x14ac:dyDescent="0.2">
      <c r="D4855" s="59"/>
      <c r="E4855" s="5" t="s">
        <v>117</v>
      </c>
      <c r="F4855" s="51" t="s">
        <v>623</v>
      </c>
      <c r="G4855" s="4">
        <v>732</v>
      </c>
      <c r="H4855" s="10">
        <v>3.415300546448</v>
      </c>
      <c r="I4855" s="1">
        <v>0.81967213114799997</v>
      </c>
      <c r="J4855" s="1">
        <v>6.1475409836069996</v>
      </c>
      <c r="K4855" s="1">
        <v>8.1967213114750006</v>
      </c>
      <c r="L4855" s="1">
        <v>16.120218579235001</v>
      </c>
      <c r="M4855" s="1">
        <v>1.9125683060109999</v>
      </c>
      <c r="N4855" s="1">
        <v>5.3278688524589999</v>
      </c>
      <c r="O4855" s="1">
        <v>9.1530054644809997</v>
      </c>
      <c r="P4855" s="1">
        <v>0.81967213114799997</v>
      </c>
      <c r="Q4855" s="1">
        <v>2.185792349727</v>
      </c>
      <c r="R4855" s="1">
        <v>0.68306010929000005</v>
      </c>
      <c r="S4855" s="1">
        <v>1.9125683060109999</v>
      </c>
      <c r="T4855" s="1">
        <v>71.174863387977993</v>
      </c>
      <c r="U4855" s="2" t="s">
        <v>160</v>
      </c>
      <c r="V4855" s="2" t="s">
        <v>160</v>
      </c>
      <c r="W4855" s="1">
        <v>28.825136612022</v>
      </c>
      <c r="X4855" s="8">
        <v>127.868852459016</v>
      </c>
    </row>
    <row r="4856" spans="4:24" ht="26" x14ac:dyDescent="0.2">
      <c r="D4856" s="59"/>
      <c r="E4856" s="5" t="s">
        <v>118</v>
      </c>
      <c r="F4856" s="51" t="s">
        <v>623</v>
      </c>
      <c r="G4856" s="4">
        <v>662</v>
      </c>
      <c r="H4856" s="10">
        <v>4.380664652568</v>
      </c>
      <c r="I4856" s="1">
        <v>1.510574018127</v>
      </c>
      <c r="J4856" s="1">
        <v>6.3444108761329998</v>
      </c>
      <c r="K4856" s="1">
        <v>8.6102719033229995</v>
      </c>
      <c r="L4856" s="1">
        <v>16.918429003021</v>
      </c>
      <c r="M4856" s="1">
        <v>2.1148036253779998</v>
      </c>
      <c r="N4856" s="1">
        <v>6.6465256797579997</v>
      </c>
      <c r="O4856" s="1">
        <v>8.4592145015109992</v>
      </c>
      <c r="P4856" s="1">
        <v>0.75528700906299995</v>
      </c>
      <c r="Q4856" s="1">
        <v>2.4169184290030001</v>
      </c>
      <c r="R4856" s="1">
        <v>1.0574018126889999</v>
      </c>
      <c r="S4856" s="1">
        <v>1.2084592145019999</v>
      </c>
      <c r="T4856" s="1">
        <v>69.637462235650005</v>
      </c>
      <c r="U4856" s="2" t="s">
        <v>160</v>
      </c>
      <c r="V4856" s="2" t="s">
        <v>160</v>
      </c>
      <c r="W4856" s="1">
        <v>30.362537764350002</v>
      </c>
      <c r="X4856" s="8">
        <v>130.06042296072499</v>
      </c>
    </row>
    <row r="4857" spans="4:24" ht="26" x14ac:dyDescent="0.2">
      <c r="D4857" s="59"/>
      <c r="E4857" s="5" t="s">
        <v>119</v>
      </c>
      <c r="F4857" s="51" t="s">
        <v>623</v>
      </c>
      <c r="G4857" s="4">
        <v>471</v>
      </c>
      <c r="H4857" s="10">
        <v>3.3970276008489999</v>
      </c>
      <c r="I4857" s="1">
        <v>1.4861995753720001</v>
      </c>
      <c r="J4857" s="1">
        <v>5.5201698513800004</v>
      </c>
      <c r="K4857" s="1">
        <v>6.1571125265389997</v>
      </c>
      <c r="L4857" s="1">
        <v>16.772823779193001</v>
      </c>
      <c r="M4857" s="1">
        <v>1.9108280254779999</v>
      </c>
      <c r="N4857" s="1">
        <v>6.369426751592</v>
      </c>
      <c r="O4857" s="1">
        <v>7.4309978768580001</v>
      </c>
      <c r="P4857" s="1">
        <v>0.42462845010599998</v>
      </c>
      <c r="Q4857" s="1">
        <v>1.698513800425</v>
      </c>
      <c r="R4857" s="1">
        <v>1.2738853503180001</v>
      </c>
      <c r="S4857" s="1">
        <v>1.2738853503180001</v>
      </c>
      <c r="T4857" s="1">
        <v>72.611464968153001</v>
      </c>
      <c r="U4857" s="2" t="s">
        <v>160</v>
      </c>
      <c r="V4857" s="2" t="s">
        <v>160</v>
      </c>
      <c r="W4857" s="1">
        <v>27.388535031846999</v>
      </c>
      <c r="X4857" s="8">
        <v>126.32696390658199</v>
      </c>
    </row>
    <row r="4858" spans="4:24" ht="26" x14ac:dyDescent="0.2">
      <c r="D4858" s="59"/>
      <c r="E4858" s="5" t="s">
        <v>120</v>
      </c>
      <c r="F4858" s="51" t="s">
        <v>623</v>
      </c>
      <c r="G4858" s="4">
        <v>165</v>
      </c>
      <c r="H4858" s="10">
        <v>1.2121212121210001</v>
      </c>
      <c r="I4858" s="2" t="s">
        <v>160</v>
      </c>
      <c r="J4858" s="1">
        <v>6.666666666667</v>
      </c>
      <c r="K4858" s="1">
        <v>7.2727272727269998</v>
      </c>
      <c r="L4858" s="1">
        <v>14.545454545455</v>
      </c>
      <c r="M4858" s="1">
        <v>1.818181818182</v>
      </c>
      <c r="N4858" s="1">
        <v>4.8484848484849996</v>
      </c>
      <c r="O4858" s="1">
        <v>9.0909090909089993</v>
      </c>
      <c r="P4858" s="2" t="s">
        <v>160</v>
      </c>
      <c r="Q4858" s="1">
        <v>1.2121212121210001</v>
      </c>
      <c r="R4858" s="1">
        <v>0.60606060606099998</v>
      </c>
      <c r="S4858" s="1">
        <v>1.818181818182</v>
      </c>
      <c r="T4858" s="1">
        <v>71.515151515151999</v>
      </c>
      <c r="U4858" s="2" t="s">
        <v>160</v>
      </c>
      <c r="V4858" s="2" t="s">
        <v>160</v>
      </c>
      <c r="W4858" s="1">
        <v>28.484848484848001</v>
      </c>
      <c r="X4858" s="8">
        <v>120.60606060606101</v>
      </c>
    </row>
    <row r="4859" spans="4:24" x14ac:dyDescent="0.2">
      <c r="D4859" s="59"/>
      <c r="E4859" s="5" t="s">
        <v>121</v>
      </c>
      <c r="F4859" s="51" t="s">
        <v>623</v>
      </c>
      <c r="G4859" s="4">
        <v>553</v>
      </c>
      <c r="H4859" s="10">
        <v>3.4358047016270001</v>
      </c>
      <c r="I4859" s="1">
        <v>1.2658227848100001</v>
      </c>
      <c r="J4859" s="1">
        <v>6.148282097649</v>
      </c>
      <c r="K4859" s="1">
        <v>6.6907775768539999</v>
      </c>
      <c r="L4859" s="1">
        <v>14.466546112115999</v>
      </c>
      <c r="M4859" s="1">
        <v>0.90415913200700004</v>
      </c>
      <c r="N4859" s="1">
        <v>4.3399638336350002</v>
      </c>
      <c r="O4859" s="1">
        <v>7.7757685352620003</v>
      </c>
      <c r="P4859" s="1">
        <v>0.723327305606</v>
      </c>
      <c r="Q4859" s="1">
        <v>2.169981916817</v>
      </c>
      <c r="R4859" s="1">
        <v>1.0849909584090001</v>
      </c>
      <c r="S4859" s="1">
        <v>1.989150090416</v>
      </c>
      <c r="T4859" s="1">
        <v>73.598553345389007</v>
      </c>
      <c r="U4859" s="2" t="s">
        <v>160</v>
      </c>
      <c r="V4859" s="2" t="s">
        <v>160</v>
      </c>
      <c r="W4859" s="1">
        <v>26.401446654611</v>
      </c>
      <c r="X4859" s="8">
        <v>124.593128390597</v>
      </c>
    </row>
    <row r="4860" spans="4:24" x14ac:dyDescent="0.2">
      <c r="D4860" s="59"/>
      <c r="E4860" s="5" t="s">
        <v>122</v>
      </c>
      <c r="F4860" s="51" t="s">
        <v>623</v>
      </c>
      <c r="G4860" s="4">
        <v>471</v>
      </c>
      <c r="H4860" s="10">
        <v>4.0339702760079996</v>
      </c>
      <c r="I4860" s="1">
        <v>1.2738853503180001</v>
      </c>
      <c r="J4860" s="1">
        <v>5.0955414012739997</v>
      </c>
      <c r="K4860" s="1">
        <v>9.3418259023349997</v>
      </c>
      <c r="L4860" s="1">
        <v>17.197452229299</v>
      </c>
      <c r="M4860" s="1">
        <v>3.3970276008489999</v>
      </c>
      <c r="N4860" s="1">
        <v>5.9447983014860002</v>
      </c>
      <c r="O4860" s="1">
        <v>7.8556263269639999</v>
      </c>
      <c r="P4860" s="1">
        <v>0.84925690021199995</v>
      </c>
      <c r="Q4860" s="1">
        <v>2.5477707006369998</v>
      </c>
      <c r="R4860" s="1">
        <v>1.2738853503180001</v>
      </c>
      <c r="S4860" s="1">
        <v>1.061571125265</v>
      </c>
      <c r="T4860" s="1">
        <v>69.851380042463006</v>
      </c>
      <c r="U4860" s="2" t="s">
        <v>160</v>
      </c>
      <c r="V4860" s="2" t="s">
        <v>160</v>
      </c>
      <c r="W4860" s="1">
        <v>30.148619957537001</v>
      </c>
      <c r="X4860" s="8">
        <v>129.72399150743101</v>
      </c>
    </row>
    <row r="4861" spans="4:24" x14ac:dyDescent="0.2">
      <c r="D4861" s="59"/>
      <c r="E4861" s="5" t="s">
        <v>123</v>
      </c>
      <c r="F4861" s="51" t="s">
        <v>623</v>
      </c>
      <c r="G4861" s="4">
        <v>275</v>
      </c>
      <c r="H4861" s="10">
        <v>2.9090909090910002</v>
      </c>
      <c r="I4861" s="1">
        <v>0.72727272727299996</v>
      </c>
      <c r="J4861" s="1">
        <v>6.1818181818179996</v>
      </c>
      <c r="K4861" s="1">
        <v>10.545454545455</v>
      </c>
      <c r="L4861" s="1">
        <v>20.363636363636001</v>
      </c>
      <c r="M4861" s="1">
        <v>1.818181818182</v>
      </c>
      <c r="N4861" s="1">
        <v>5.8181818181820004</v>
      </c>
      <c r="O4861" s="1">
        <v>9.0909090909089993</v>
      </c>
      <c r="P4861" s="1">
        <v>1.090909090909</v>
      </c>
      <c r="Q4861" s="1">
        <v>2.5454545454550002</v>
      </c>
      <c r="R4861" s="1">
        <v>1.4545454545450001</v>
      </c>
      <c r="S4861" s="1">
        <v>2.181818181818</v>
      </c>
      <c r="T4861" s="1">
        <v>68.363636363636004</v>
      </c>
      <c r="U4861" s="2" t="s">
        <v>160</v>
      </c>
      <c r="V4861" s="2" t="s">
        <v>160</v>
      </c>
      <c r="W4861" s="1">
        <v>31.636363636363999</v>
      </c>
      <c r="X4861" s="8">
        <v>133.09090909090901</v>
      </c>
    </row>
    <row r="4862" spans="4:24" x14ac:dyDescent="0.2">
      <c r="D4862" s="59"/>
      <c r="E4862" s="5" t="s">
        <v>124</v>
      </c>
      <c r="F4862" s="51" t="s">
        <v>623</v>
      </c>
      <c r="G4862" s="4">
        <v>647</v>
      </c>
      <c r="H4862" s="10">
        <v>4.1731066460589998</v>
      </c>
      <c r="I4862" s="1">
        <v>1.2364760432769999</v>
      </c>
      <c r="J4862" s="1">
        <v>6.3369397217929997</v>
      </c>
      <c r="K4862" s="1">
        <v>8.8098918083460003</v>
      </c>
      <c r="L4862" s="1">
        <v>16.846986089645</v>
      </c>
      <c r="M4862" s="1">
        <v>2.6275115919630001</v>
      </c>
      <c r="N4862" s="1">
        <v>5.564142194745</v>
      </c>
      <c r="O4862" s="1">
        <v>8.3462132921169996</v>
      </c>
      <c r="P4862" s="1">
        <v>0.77279752704799998</v>
      </c>
      <c r="Q4862" s="1">
        <v>2.1638330757339999</v>
      </c>
      <c r="R4862" s="1">
        <v>1.391035548686</v>
      </c>
      <c r="S4862" s="1">
        <v>1.545595054096</v>
      </c>
      <c r="T4862" s="1">
        <v>70.479134466770006</v>
      </c>
      <c r="U4862" s="2" t="s">
        <v>160</v>
      </c>
      <c r="V4862" s="2" t="s">
        <v>160</v>
      </c>
      <c r="W4862" s="1">
        <v>29.520865533230001</v>
      </c>
      <c r="X4862" s="8">
        <v>130.29366306027799</v>
      </c>
    </row>
    <row r="4863" spans="4:24" x14ac:dyDescent="0.2">
      <c r="D4863" s="59"/>
      <c r="E4863" s="5" t="s">
        <v>125</v>
      </c>
      <c r="F4863" s="51" t="s">
        <v>623</v>
      </c>
      <c r="G4863" s="4">
        <v>249</v>
      </c>
      <c r="H4863" s="10">
        <v>3.2128514056220001</v>
      </c>
      <c r="I4863" s="1">
        <v>1.204819277108</v>
      </c>
      <c r="J4863" s="1">
        <v>8.4337349397590007</v>
      </c>
      <c r="K4863" s="1">
        <v>8.0321285140559997</v>
      </c>
      <c r="L4863" s="1">
        <v>15.66265060241</v>
      </c>
      <c r="M4863" s="1">
        <v>2.409638554217</v>
      </c>
      <c r="N4863" s="1">
        <v>6.0240963855420002</v>
      </c>
      <c r="O4863" s="1">
        <v>10.040160642569999</v>
      </c>
      <c r="P4863" s="1">
        <v>0.80321285140599996</v>
      </c>
      <c r="Q4863" s="1">
        <v>1.204819277108</v>
      </c>
      <c r="R4863" s="1">
        <v>2.8112449799200001</v>
      </c>
      <c r="S4863" s="1">
        <v>1.6064257028110001</v>
      </c>
      <c r="T4863" s="1">
        <v>71.084337349397998</v>
      </c>
      <c r="U4863" s="2" t="s">
        <v>160</v>
      </c>
      <c r="V4863" s="2" t="s">
        <v>160</v>
      </c>
      <c r="W4863" s="1">
        <v>28.915662650601998</v>
      </c>
      <c r="X4863" s="8">
        <v>132.53012048192801</v>
      </c>
    </row>
    <row r="4864" spans="4:24" x14ac:dyDescent="0.2">
      <c r="D4864" s="59"/>
      <c r="E4864" s="5" t="s">
        <v>126</v>
      </c>
      <c r="F4864" s="51" t="s">
        <v>623</v>
      </c>
      <c r="G4864" s="4">
        <v>279</v>
      </c>
      <c r="H4864" s="10">
        <v>3.2258064516129998</v>
      </c>
      <c r="I4864" s="1">
        <v>1.0752688172039999</v>
      </c>
      <c r="J4864" s="1">
        <v>7.1684587813620002</v>
      </c>
      <c r="K4864" s="1">
        <v>10.394265232975</v>
      </c>
      <c r="L4864" s="1">
        <v>20.071684587814001</v>
      </c>
      <c r="M4864" s="1">
        <v>2.867383512545</v>
      </c>
      <c r="N4864" s="1">
        <v>6.0931899641580003</v>
      </c>
      <c r="O4864" s="1">
        <v>12.186379928315</v>
      </c>
      <c r="P4864" s="1">
        <v>1.0752688172039999</v>
      </c>
      <c r="Q4864" s="1">
        <v>2.1505376344089999</v>
      </c>
      <c r="R4864" s="1">
        <v>1.433691756272</v>
      </c>
      <c r="S4864" s="1">
        <v>1.7921146953410001</v>
      </c>
      <c r="T4864" s="1">
        <v>67.025089605735005</v>
      </c>
      <c r="U4864" s="2" t="s">
        <v>160</v>
      </c>
      <c r="V4864" s="2" t="s">
        <v>160</v>
      </c>
      <c r="W4864" s="1">
        <v>32.974910394265002</v>
      </c>
      <c r="X4864" s="8">
        <v>136.55913978494601</v>
      </c>
    </row>
    <row r="4865" spans="4:24" ht="26" x14ac:dyDescent="0.2">
      <c r="D4865" s="59"/>
      <c r="E4865" s="5" t="s">
        <v>127</v>
      </c>
      <c r="F4865" s="51" t="s">
        <v>623</v>
      </c>
      <c r="G4865" s="4">
        <v>195</v>
      </c>
      <c r="H4865" s="10">
        <v>4.6153846153850004</v>
      </c>
      <c r="I4865" s="1">
        <v>2.564102564103</v>
      </c>
      <c r="J4865" s="1">
        <v>6.1538461538459996</v>
      </c>
      <c r="K4865" s="1">
        <v>9.2307692307690008</v>
      </c>
      <c r="L4865" s="1">
        <v>20</v>
      </c>
      <c r="M4865" s="1">
        <v>3.0769230769229998</v>
      </c>
      <c r="N4865" s="1">
        <v>7.1794871794870003</v>
      </c>
      <c r="O4865" s="1">
        <v>10.25641025641</v>
      </c>
      <c r="P4865" s="1">
        <v>1.538461538462</v>
      </c>
      <c r="Q4865" s="1">
        <v>2.564102564103</v>
      </c>
      <c r="R4865" s="1">
        <v>1.538461538462</v>
      </c>
      <c r="S4865" s="1">
        <v>1.025641025641</v>
      </c>
      <c r="T4865" s="1">
        <v>66.153846153846004</v>
      </c>
      <c r="U4865" s="2" t="s">
        <v>160</v>
      </c>
      <c r="V4865" s="2" t="s">
        <v>160</v>
      </c>
      <c r="W4865" s="1">
        <v>33.846153846154003</v>
      </c>
      <c r="X4865" s="8">
        <v>135.897435897436</v>
      </c>
    </row>
    <row r="4866" spans="4:24" x14ac:dyDescent="0.2">
      <c r="D4866" s="59"/>
      <c r="E4866" s="5" t="s">
        <v>36</v>
      </c>
      <c r="F4866" s="51" t="s">
        <v>624</v>
      </c>
      <c r="G4866" s="4">
        <v>24</v>
      </c>
      <c r="H4866" s="10">
        <v>4.166666666667</v>
      </c>
      <c r="I4866" s="2" t="s">
        <v>160</v>
      </c>
      <c r="J4866" s="1">
        <v>4.166666666667</v>
      </c>
      <c r="K4866" s="1">
        <v>12.5</v>
      </c>
      <c r="L4866" s="1">
        <v>16.666666666666998</v>
      </c>
      <c r="M4866" s="1">
        <v>12.5</v>
      </c>
      <c r="N4866" s="1">
        <v>8.333333333333</v>
      </c>
      <c r="O4866" s="1">
        <v>16.666666666666998</v>
      </c>
      <c r="P4866" s="1">
        <v>4.166666666667</v>
      </c>
      <c r="Q4866" s="1">
        <v>12.5</v>
      </c>
      <c r="R4866" s="2" t="s">
        <v>160</v>
      </c>
      <c r="S4866" s="1">
        <v>12.5</v>
      </c>
      <c r="T4866" s="1">
        <v>62.5</v>
      </c>
      <c r="U4866" s="2" t="s">
        <v>160</v>
      </c>
      <c r="V4866" s="2" t="s">
        <v>160</v>
      </c>
      <c r="W4866" s="1">
        <v>37.5</v>
      </c>
      <c r="X4866" s="8">
        <v>166.666666666667</v>
      </c>
    </row>
    <row r="4867" spans="4:24" x14ac:dyDescent="0.2">
      <c r="D4867" s="59"/>
      <c r="E4867" s="5" t="s">
        <v>128</v>
      </c>
      <c r="F4867" s="51" t="s">
        <v>624</v>
      </c>
      <c r="G4867" s="4">
        <v>14</v>
      </c>
      <c r="H4867" s="17" t="s">
        <v>160</v>
      </c>
      <c r="I4867" s="2" t="s">
        <v>160</v>
      </c>
      <c r="J4867" s="2" t="s">
        <v>160</v>
      </c>
      <c r="K4867" s="1">
        <v>7.1428571428570002</v>
      </c>
      <c r="L4867" s="2" t="s">
        <v>160</v>
      </c>
      <c r="M4867" s="2" t="s">
        <v>160</v>
      </c>
      <c r="N4867" s="2" t="s">
        <v>160</v>
      </c>
      <c r="O4867" s="1">
        <v>7.1428571428570002</v>
      </c>
      <c r="P4867" s="1">
        <v>7.1428571428570002</v>
      </c>
      <c r="Q4867" s="2" t="s">
        <v>160</v>
      </c>
      <c r="R4867" s="2" t="s">
        <v>160</v>
      </c>
      <c r="S4867" s="2" t="s">
        <v>160</v>
      </c>
      <c r="T4867" s="1">
        <v>92.857142857143003</v>
      </c>
      <c r="U4867" s="2" t="s">
        <v>160</v>
      </c>
      <c r="V4867" s="2" t="s">
        <v>160</v>
      </c>
      <c r="W4867" s="1">
        <v>7.1428571428570002</v>
      </c>
      <c r="X4867" s="8">
        <v>114.28571428571399</v>
      </c>
    </row>
    <row r="4868" spans="4:24" x14ac:dyDescent="0.2">
      <c r="D4868" s="59"/>
      <c r="E4868" s="5" t="s">
        <v>23</v>
      </c>
      <c r="F4868" s="51" t="s">
        <v>624</v>
      </c>
      <c r="G4868" s="4">
        <v>4</v>
      </c>
      <c r="H4868" s="10">
        <v>25</v>
      </c>
      <c r="I4868" s="1">
        <v>25</v>
      </c>
      <c r="J4868" s="2" t="s">
        <v>160</v>
      </c>
      <c r="K4868" s="1">
        <v>25</v>
      </c>
      <c r="L4868" s="1">
        <v>25</v>
      </c>
      <c r="M4868" s="2" t="s">
        <v>160</v>
      </c>
      <c r="N4868" s="1">
        <v>25</v>
      </c>
      <c r="O4868" s="1">
        <v>25</v>
      </c>
      <c r="P4868" s="2" t="s">
        <v>160</v>
      </c>
      <c r="Q4868" s="1">
        <v>25</v>
      </c>
      <c r="R4868" s="1">
        <v>25</v>
      </c>
      <c r="S4868" s="2" t="s">
        <v>160</v>
      </c>
      <c r="T4868" s="1">
        <v>50</v>
      </c>
      <c r="U4868" s="2" t="s">
        <v>160</v>
      </c>
      <c r="V4868" s="2" t="s">
        <v>160</v>
      </c>
      <c r="W4868" s="1">
        <v>50</v>
      </c>
      <c r="X4868" s="8">
        <v>250</v>
      </c>
    </row>
    <row r="4869" spans="4:24" x14ac:dyDescent="0.2">
      <c r="D4869" s="58" t="s">
        <v>129</v>
      </c>
      <c r="E4869" s="7" t="s">
        <v>130</v>
      </c>
      <c r="F4869" s="50" t="s">
        <v>623</v>
      </c>
      <c r="G4869" s="6">
        <v>544</v>
      </c>
      <c r="H4869" s="14">
        <v>2.5735294117650001</v>
      </c>
      <c r="I4869" s="3">
        <v>1.102941176471</v>
      </c>
      <c r="J4869" s="3">
        <v>4.9632352941180002</v>
      </c>
      <c r="K4869" s="3">
        <v>5.8823529411760003</v>
      </c>
      <c r="L4869" s="3">
        <v>11.948529411765</v>
      </c>
      <c r="M4869" s="3">
        <v>1.838235294118</v>
      </c>
      <c r="N4869" s="3">
        <v>2.022058823529</v>
      </c>
      <c r="O4869" s="3">
        <v>5.3308823529409999</v>
      </c>
      <c r="P4869" s="3">
        <v>0.73529411764700003</v>
      </c>
      <c r="Q4869" s="3">
        <v>1.6544117647059999</v>
      </c>
      <c r="R4869" s="3">
        <v>0.73529411764700003</v>
      </c>
      <c r="S4869" s="3">
        <v>0.73529411764700003</v>
      </c>
      <c r="T4869" s="3">
        <v>79.779411764705998</v>
      </c>
      <c r="U4869" s="9" t="s">
        <v>160</v>
      </c>
      <c r="V4869" s="9" t="s">
        <v>160</v>
      </c>
      <c r="W4869" s="3">
        <v>20.220588235293999</v>
      </c>
      <c r="X4869" s="13">
        <v>119.30147058823501</v>
      </c>
    </row>
    <row r="4870" spans="4:24" x14ac:dyDescent="0.2">
      <c r="D4870" s="59"/>
      <c r="E4870" s="5" t="s">
        <v>131</v>
      </c>
      <c r="F4870" s="51" t="s">
        <v>623</v>
      </c>
      <c r="G4870" s="4">
        <v>411</v>
      </c>
      <c r="H4870" s="10">
        <v>4.1362530413630001</v>
      </c>
      <c r="I4870" s="1">
        <v>1.703163017032</v>
      </c>
      <c r="J4870" s="1">
        <v>5.5961070559610002</v>
      </c>
      <c r="K4870" s="1">
        <v>8.7591240875909993</v>
      </c>
      <c r="L4870" s="1">
        <v>19.464720194647001</v>
      </c>
      <c r="M4870" s="1">
        <v>1.459854014599</v>
      </c>
      <c r="N4870" s="1">
        <v>6.812652068127</v>
      </c>
      <c r="O4870" s="1">
        <v>10.705596107056</v>
      </c>
      <c r="P4870" s="1">
        <v>0.48661800486599999</v>
      </c>
      <c r="Q4870" s="1">
        <v>1.946472019465</v>
      </c>
      <c r="R4870" s="1">
        <v>1.2165450121650001</v>
      </c>
      <c r="S4870" s="1">
        <v>1.703163017032</v>
      </c>
      <c r="T4870" s="1">
        <v>65.450121654501004</v>
      </c>
      <c r="U4870" s="2" t="s">
        <v>160</v>
      </c>
      <c r="V4870" s="2" t="s">
        <v>160</v>
      </c>
      <c r="W4870" s="1">
        <v>34.549878345499003</v>
      </c>
      <c r="X4870" s="8">
        <v>129.44038929440401</v>
      </c>
    </row>
    <row r="4871" spans="4:24" x14ac:dyDescent="0.2">
      <c r="D4871" s="59"/>
      <c r="E4871" s="5" t="s">
        <v>132</v>
      </c>
      <c r="F4871" s="51" t="s">
        <v>623</v>
      </c>
      <c r="G4871" s="4">
        <v>65</v>
      </c>
      <c r="H4871" s="10">
        <v>13.846153846153999</v>
      </c>
      <c r="I4871" s="1">
        <v>6.1538461538459996</v>
      </c>
      <c r="J4871" s="1">
        <v>12.307692307691999</v>
      </c>
      <c r="K4871" s="1">
        <v>15.384615384615</v>
      </c>
      <c r="L4871" s="1">
        <v>18.461538461538002</v>
      </c>
      <c r="M4871" s="1">
        <v>10.769230769230999</v>
      </c>
      <c r="N4871" s="1">
        <v>21.538461538461998</v>
      </c>
      <c r="O4871" s="1">
        <v>21.538461538461998</v>
      </c>
      <c r="P4871" s="1">
        <v>1.538461538462</v>
      </c>
      <c r="Q4871" s="1">
        <v>7.6923076923079998</v>
      </c>
      <c r="R4871" s="1">
        <v>6.1538461538459996</v>
      </c>
      <c r="S4871" s="1">
        <v>4.6153846153850004</v>
      </c>
      <c r="T4871" s="1">
        <v>40</v>
      </c>
      <c r="U4871" s="2" t="s">
        <v>160</v>
      </c>
      <c r="V4871" s="2" t="s">
        <v>160</v>
      </c>
      <c r="W4871" s="1">
        <v>60</v>
      </c>
      <c r="X4871" s="8">
        <v>180</v>
      </c>
    </row>
    <row r="4872" spans="4:24" x14ac:dyDescent="0.2">
      <c r="D4872" s="59"/>
      <c r="E4872" s="5" t="s">
        <v>133</v>
      </c>
      <c r="F4872" s="51" t="s">
        <v>624</v>
      </c>
      <c r="G4872" s="4">
        <v>21</v>
      </c>
      <c r="H4872" s="10">
        <v>4.7619047619049999</v>
      </c>
      <c r="I4872" s="1">
        <v>4.7619047619049999</v>
      </c>
      <c r="J4872" s="1">
        <v>4.7619047619049999</v>
      </c>
      <c r="K4872" s="1">
        <v>23.809523809523998</v>
      </c>
      <c r="L4872" s="1">
        <v>14.285714285714</v>
      </c>
      <c r="M4872" s="1">
        <v>14.285714285714</v>
      </c>
      <c r="N4872" s="1">
        <v>28.571428571428999</v>
      </c>
      <c r="O4872" s="1">
        <v>23.809523809523998</v>
      </c>
      <c r="P4872" s="1">
        <v>9.5238095238099998</v>
      </c>
      <c r="Q4872" s="2" t="s">
        <v>160</v>
      </c>
      <c r="R4872" s="2" t="s">
        <v>160</v>
      </c>
      <c r="S4872" s="1">
        <v>4.7619047619049999</v>
      </c>
      <c r="T4872" s="1">
        <v>42.857142857143003</v>
      </c>
      <c r="U4872" s="2" t="s">
        <v>160</v>
      </c>
      <c r="V4872" s="2" t="s">
        <v>160</v>
      </c>
      <c r="W4872" s="1">
        <v>57.142857142856997</v>
      </c>
      <c r="X4872" s="8">
        <v>176.19047619047601</v>
      </c>
    </row>
    <row r="4873" spans="4:24" x14ac:dyDescent="0.2">
      <c r="D4873" s="59"/>
      <c r="E4873" s="5" t="s">
        <v>23</v>
      </c>
      <c r="F4873" s="51" t="s">
        <v>624</v>
      </c>
      <c r="G4873" s="4">
        <v>2</v>
      </c>
      <c r="H4873" s="17" t="s">
        <v>160</v>
      </c>
      <c r="I4873" s="2" t="s">
        <v>160</v>
      </c>
      <c r="J4873" s="2" t="s">
        <v>160</v>
      </c>
      <c r="K4873" s="1">
        <v>50</v>
      </c>
      <c r="L4873" s="1">
        <v>50</v>
      </c>
      <c r="M4873" s="2" t="s">
        <v>160</v>
      </c>
      <c r="N4873" s="2" t="s">
        <v>160</v>
      </c>
      <c r="O4873" s="1">
        <v>50</v>
      </c>
      <c r="P4873" s="2" t="s">
        <v>160</v>
      </c>
      <c r="Q4873" s="2" t="s">
        <v>160</v>
      </c>
      <c r="R4873" s="2" t="s">
        <v>160</v>
      </c>
      <c r="S4873" s="2" t="s">
        <v>160</v>
      </c>
      <c r="T4873" s="1">
        <v>50</v>
      </c>
      <c r="U4873" s="2" t="s">
        <v>160</v>
      </c>
      <c r="V4873" s="2" t="s">
        <v>160</v>
      </c>
      <c r="W4873" s="1">
        <v>50</v>
      </c>
      <c r="X4873" s="8">
        <v>200</v>
      </c>
    </row>
    <row r="4874" spans="4:24" x14ac:dyDescent="0.2">
      <c r="D4874" s="59"/>
      <c r="E4874" s="5" t="s">
        <v>134</v>
      </c>
      <c r="F4874" s="51" t="s">
        <v>623</v>
      </c>
      <c r="G4874" s="4">
        <v>955</v>
      </c>
      <c r="H4874" s="10">
        <v>3.2460732984290002</v>
      </c>
      <c r="I4874" s="1">
        <v>1.361256544503</v>
      </c>
      <c r="J4874" s="1">
        <v>5.235602094241</v>
      </c>
      <c r="K4874" s="1">
        <v>7.1204188481679997</v>
      </c>
      <c r="L4874" s="1">
        <v>15.183246073297999</v>
      </c>
      <c r="M4874" s="1">
        <v>1.6753926701570001</v>
      </c>
      <c r="N4874" s="1">
        <v>4.083769633508</v>
      </c>
      <c r="O4874" s="1">
        <v>7.6439790575920004</v>
      </c>
      <c r="P4874" s="1">
        <v>0.628272251309</v>
      </c>
      <c r="Q4874" s="1">
        <v>1.7801047120419999</v>
      </c>
      <c r="R4874" s="1">
        <v>0.94240837696299995</v>
      </c>
      <c r="S4874" s="1">
        <v>1.1518324607329999</v>
      </c>
      <c r="T4874" s="1">
        <v>73.612565445025993</v>
      </c>
      <c r="U4874" s="2" t="s">
        <v>160</v>
      </c>
      <c r="V4874" s="2" t="s">
        <v>160</v>
      </c>
      <c r="W4874" s="1">
        <v>26.387434554974</v>
      </c>
      <c r="X4874" s="8">
        <v>123.664921465969</v>
      </c>
    </row>
    <row r="4875" spans="4:24" x14ac:dyDescent="0.2">
      <c r="D4875" s="59"/>
      <c r="E4875" s="5" t="s">
        <v>135</v>
      </c>
      <c r="F4875" s="51" t="s">
        <v>623</v>
      </c>
      <c r="G4875" s="4">
        <v>86</v>
      </c>
      <c r="H4875" s="10">
        <v>11.627906976744001</v>
      </c>
      <c r="I4875" s="1">
        <v>5.8139534883720003</v>
      </c>
      <c r="J4875" s="1">
        <v>10.465116279069999</v>
      </c>
      <c r="K4875" s="1">
        <v>17.441860465116001</v>
      </c>
      <c r="L4875" s="1">
        <v>17.441860465116001</v>
      </c>
      <c r="M4875" s="1">
        <v>11.627906976744001</v>
      </c>
      <c r="N4875" s="1">
        <v>23.255813953488001</v>
      </c>
      <c r="O4875" s="1">
        <v>22.093023255814</v>
      </c>
      <c r="P4875" s="1">
        <v>3.488372093023</v>
      </c>
      <c r="Q4875" s="1">
        <v>5.8139534883720003</v>
      </c>
      <c r="R4875" s="1">
        <v>4.6511627906979998</v>
      </c>
      <c r="S4875" s="1">
        <v>4.6511627906979998</v>
      </c>
      <c r="T4875" s="1">
        <v>40.697674418604997</v>
      </c>
      <c r="U4875" s="2" t="s">
        <v>160</v>
      </c>
      <c r="V4875" s="2" t="s">
        <v>160</v>
      </c>
      <c r="W4875" s="1">
        <v>59.302325581395003</v>
      </c>
      <c r="X4875" s="8">
        <v>179.06976744185999</v>
      </c>
    </row>
    <row r="4876" spans="4:24" x14ac:dyDescent="0.2">
      <c r="D4876" s="58" t="s">
        <v>136</v>
      </c>
      <c r="E4876" s="7" t="s">
        <v>137</v>
      </c>
      <c r="F4876" s="50" t="s">
        <v>623</v>
      </c>
      <c r="G4876" s="6">
        <v>421</v>
      </c>
      <c r="H4876" s="14">
        <v>5.2256532066509997</v>
      </c>
      <c r="I4876" s="3">
        <v>3.0878859857480001</v>
      </c>
      <c r="J4876" s="3">
        <v>6.650831353919</v>
      </c>
      <c r="K4876" s="3">
        <v>11.876484560570001</v>
      </c>
      <c r="L4876" s="3">
        <v>20.902612826603001</v>
      </c>
      <c r="M4876" s="3">
        <v>3.3254156769600001</v>
      </c>
      <c r="N4876" s="3">
        <v>8.3135391923990003</v>
      </c>
      <c r="O4876" s="3">
        <v>12.589073634204</v>
      </c>
      <c r="P4876" s="3">
        <v>1.66270783848</v>
      </c>
      <c r="Q4876" s="3">
        <v>3.0878859857480001</v>
      </c>
      <c r="R4876" s="3">
        <v>1.66270783848</v>
      </c>
      <c r="S4876" s="3">
        <v>1.4251781472680001</v>
      </c>
      <c r="T4876" s="3">
        <v>61.520190023753003</v>
      </c>
      <c r="U4876" s="9" t="s">
        <v>160</v>
      </c>
      <c r="V4876" s="9" t="s">
        <v>160</v>
      </c>
      <c r="W4876" s="3">
        <v>38.479809976246997</v>
      </c>
      <c r="X4876" s="13">
        <v>141.33016627078399</v>
      </c>
    </row>
    <row r="4877" spans="4:24" x14ac:dyDescent="0.2">
      <c r="D4877" s="59"/>
      <c r="E4877" s="5" t="s">
        <v>138</v>
      </c>
      <c r="F4877" s="51" t="s">
        <v>623</v>
      </c>
      <c r="G4877" s="4">
        <v>362</v>
      </c>
      <c r="H4877" s="10">
        <v>3.5911602209939999</v>
      </c>
      <c r="I4877" s="1">
        <v>0.82872928176799998</v>
      </c>
      <c r="J4877" s="1">
        <v>4.9723756906079997</v>
      </c>
      <c r="K4877" s="1">
        <v>5.2486187845299996</v>
      </c>
      <c r="L4877" s="1">
        <v>10.773480662982999</v>
      </c>
      <c r="M4877" s="1">
        <v>1.657458563536</v>
      </c>
      <c r="N4877" s="1">
        <v>2.4861878453039998</v>
      </c>
      <c r="O4877" s="1">
        <v>6.3535911602209998</v>
      </c>
      <c r="P4877" s="2" t="s">
        <v>160</v>
      </c>
      <c r="Q4877" s="1">
        <v>1.1049723756909999</v>
      </c>
      <c r="R4877" s="1">
        <v>0.82872928176799998</v>
      </c>
      <c r="S4877" s="1">
        <v>2.2099447513810002</v>
      </c>
      <c r="T4877" s="1">
        <v>77.900552486188005</v>
      </c>
      <c r="U4877" s="2" t="s">
        <v>160</v>
      </c>
      <c r="V4877" s="2" t="s">
        <v>160</v>
      </c>
      <c r="W4877" s="1">
        <v>22.099447513811999</v>
      </c>
      <c r="X4877" s="8">
        <v>117.955801104972</v>
      </c>
    </row>
    <row r="4878" spans="4:24" x14ac:dyDescent="0.2">
      <c r="D4878" s="59"/>
      <c r="E4878" s="5" t="s">
        <v>139</v>
      </c>
      <c r="F4878" s="51" t="s">
        <v>623</v>
      </c>
      <c r="G4878" s="4">
        <v>175</v>
      </c>
      <c r="H4878" s="10">
        <v>1.714285714286</v>
      </c>
      <c r="I4878" s="1">
        <v>0.57142857142900005</v>
      </c>
      <c r="J4878" s="1">
        <v>6.2857142857139996</v>
      </c>
      <c r="K4878" s="1">
        <v>6.2857142857139996</v>
      </c>
      <c r="L4878" s="1">
        <v>14.285714285714</v>
      </c>
      <c r="M4878" s="1">
        <v>2.285714285714</v>
      </c>
      <c r="N4878" s="1">
        <v>4.5714285714290002</v>
      </c>
      <c r="O4878" s="1">
        <v>7.4285714285709998</v>
      </c>
      <c r="P4878" s="2" t="s">
        <v>160</v>
      </c>
      <c r="Q4878" s="1">
        <v>1.714285714286</v>
      </c>
      <c r="R4878" s="1">
        <v>1.714285714286</v>
      </c>
      <c r="S4878" s="1">
        <v>0.57142857142900005</v>
      </c>
      <c r="T4878" s="1">
        <v>76</v>
      </c>
      <c r="U4878" s="2" t="s">
        <v>160</v>
      </c>
      <c r="V4878" s="2" t="s">
        <v>160</v>
      </c>
      <c r="W4878" s="1">
        <v>24</v>
      </c>
      <c r="X4878" s="8">
        <v>123.428571428571</v>
      </c>
    </row>
    <row r="4879" spans="4:24" x14ac:dyDescent="0.2">
      <c r="D4879" s="59"/>
      <c r="E4879" s="5" t="s">
        <v>128</v>
      </c>
      <c r="F4879" s="51" t="s">
        <v>623</v>
      </c>
      <c r="G4879" s="4">
        <v>60</v>
      </c>
      <c r="H4879" s="10">
        <v>5</v>
      </c>
      <c r="I4879" s="1">
        <v>1.666666666667</v>
      </c>
      <c r="J4879" s="1">
        <v>1.666666666667</v>
      </c>
      <c r="K4879" s="1">
        <v>6.666666666667</v>
      </c>
      <c r="L4879" s="1">
        <v>15</v>
      </c>
      <c r="M4879" s="1">
        <v>1.666666666667</v>
      </c>
      <c r="N4879" s="1">
        <v>8.333333333333</v>
      </c>
      <c r="O4879" s="1">
        <v>5</v>
      </c>
      <c r="P4879" s="1">
        <v>3.333333333333</v>
      </c>
      <c r="Q4879" s="1">
        <v>3.333333333333</v>
      </c>
      <c r="R4879" s="2" t="s">
        <v>160</v>
      </c>
      <c r="S4879" s="2" t="s">
        <v>160</v>
      </c>
      <c r="T4879" s="1">
        <v>71.666666666666998</v>
      </c>
      <c r="U4879" s="2" t="s">
        <v>160</v>
      </c>
      <c r="V4879" s="2" t="s">
        <v>160</v>
      </c>
      <c r="W4879" s="1">
        <v>28.333333333333002</v>
      </c>
      <c r="X4879" s="8">
        <v>123.333333333333</v>
      </c>
    </row>
    <row r="4880" spans="4:24" x14ac:dyDescent="0.2">
      <c r="D4880" s="59"/>
      <c r="E4880" s="5" t="s">
        <v>23</v>
      </c>
      <c r="F4880" s="51" t="s">
        <v>624</v>
      </c>
      <c r="G4880" s="4">
        <v>25</v>
      </c>
      <c r="H4880" s="17" t="s">
        <v>160</v>
      </c>
      <c r="I4880" s="2" t="s">
        <v>160</v>
      </c>
      <c r="J4880" s="1">
        <v>4</v>
      </c>
      <c r="K4880" s="2" t="s">
        <v>160</v>
      </c>
      <c r="L4880" s="2" t="s">
        <v>160</v>
      </c>
      <c r="M4880" s="1">
        <v>4</v>
      </c>
      <c r="N4880" s="1">
        <v>8</v>
      </c>
      <c r="O4880" s="1">
        <v>4</v>
      </c>
      <c r="P4880" s="2" t="s">
        <v>160</v>
      </c>
      <c r="Q4880" s="2" t="s">
        <v>160</v>
      </c>
      <c r="R4880" s="2" t="s">
        <v>160</v>
      </c>
      <c r="S4880" s="2" t="s">
        <v>160</v>
      </c>
      <c r="T4880" s="1">
        <v>88</v>
      </c>
      <c r="U4880" s="2" t="s">
        <v>160</v>
      </c>
      <c r="V4880" s="2" t="s">
        <v>160</v>
      </c>
      <c r="W4880" s="1">
        <v>12</v>
      </c>
      <c r="X4880" s="8">
        <v>108</v>
      </c>
    </row>
    <row r="4881" spans="4:24" ht="26" x14ac:dyDescent="0.2">
      <c r="D4881" s="58" t="s">
        <v>140</v>
      </c>
      <c r="E4881" s="7" t="s">
        <v>141</v>
      </c>
      <c r="F4881" s="50" t="s">
        <v>624</v>
      </c>
      <c r="G4881" s="6">
        <v>12</v>
      </c>
      <c r="H4881" s="32" t="s">
        <v>160</v>
      </c>
      <c r="I4881" s="9" t="s">
        <v>160</v>
      </c>
      <c r="J4881" s="3">
        <v>8.333333333333</v>
      </c>
      <c r="K4881" s="3">
        <v>25</v>
      </c>
      <c r="L4881" s="3">
        <v>25</v>
      </c>
      <c r="M4881" s="3">
        <v>8.333333333333</v>
      </c>
      <c r="N4881" s="3">
        <v>8.333333333333</v>
      </c>
      <c r="O4881" s="3">
        <v>16.666666666666998</v>
      </c>
      <c r="P4881" s="9" t="s">
        <v>160</v>
      </c>
      <c r="Q4881" s="9" t="s">
        <v>160</v>
      </c>
      <c r="R4881" s="9" t="s">
        <v>160</v>
      </c>
      <c r="S4881" s="9" t="s">
        <v>160</v>
      </c>
      <c r="T4881" s="3">
        <v>58.333333333333002</v>
      </c>
      <c r="U4881" s="9" t="s">
        <v>160</v>
      </c>
      <c r="V4881" s="9" t="s">
        <v>160</v>
      </c>
      <c r="W4881" s="3">
        <v>41.666666666666998</v>
      </c>
      <c r="X4881" s="13">
        <v>150</v>
      </c>
    </row>
    <row r="4882" spans="4:24" ht="26" x14ac:dyDescent="0.2">
      <c r="D4882" s="59"/>
      <c r="E4882" s="5" t="s">
        <v>142</v>
      </c>
      <c r="F4882" s="51" t="s">
        <v>623</v>
      </c>
      <c r="G4882" s="4">
        <v>87</v>
      </c>
      <c r="H4882" s="10">
        <v>5.7471264367819996</v>
      </c>
      <c r="I4882" s="2" t="s">
        <v>160</v>
      </c>
      <c r="J4882" s="1">
        <v>5.7471264367819996</v>
      </c>
      <c r="K4882" s="1">
        <v>12.64367816092</v>
      </c>
      <c r="L4882" s="1">
        <v>19.540229885056998</v>
      </c>
      <c r="M4882" s="1">
        <v>1.149425287356</v>
      </c>
      <c r="N4882" s="1">
        <v>10.344827586207</v>
      </c>
      <c r="O4882" s="1">
        <v>16.091954022989</v>
      </c>
      <c r="P4882" s="1">
        <v>1.149425287356</v>
      </c>
      <c r="Q4882" s="1">
        <v>2.2988505747130001</v>
      </c>
      <c r="R4882" s="1">
        <v>2.2988505747130001</v>
      </c>
      <c r="S4882" s="1">
        <v>3.4482758620689999</v>
      </c>
      <c r="T4882" s="1">
        <v>64.367816091953998</v>
      </c>
      <c r="U4882" s="2" t="s">
        <v>160</v>
      </c>
      <c r="V4882" s="2" t="s">
        <v>160</v>
      </c>
      <c r="W4882" s="1">
        <v>35.632183908046002</v>
      </c>
      <c r="X4882" s="8">
        <v>144.827586206897</v>
      </c>
    </row>
    <row r="4883" spans="4:24" ht="26" x14ac:dyDescent="0.2">
      <c r="D4883" s="59"/>
      <c r="E4883" s="5" t="s">
        <v>143</v>
      </c>
      <c r="F4883" s="51" t="s">
        <v>623</v>
      </c>
      <c r="G4883" s="4">
        <v>67</v>
      </c>
      <c r="H4883" s="10">
        <v>7.4626865671639999</v>
      </c>
      <c r="I4883" s="1">
        <v>4.477611940299</v>
      </c>
      <c r="J4883" s="1">
        <v>4.477611940299</v>
      </c>
      <c r="K4883" s="1">
        <v>14.925373134328</v>
      </c>
      <c r="L4883" s="1">
        <v>11.940298507463</v>
      </c>
      <c r="M4883" s="1">
        <v>1.492537313433</v>
      </c>
      <c r="N4883" s="1">
        <v>8.9552238805969999</v>
      </c>
      <c r="O4883" s="1">
        <v>16.417910447760999</v>
      </c>
      <c r="P4883" s="1">
        <v>1.492537313433</v>
      </c>
      <c r="Q4883" s="1">
        <v>2.985074626866</v>
      </c>
      <c r="R4883" s="1">
        <v>1.492537313433</v>
      </c>
      <c r="S4883" s="2" t="s">
        <v>160</v>
      </c>
      <c r="T4883" s="1">
        <v>64.179104477612</v>
      </c>
      <c r="U4883" s="2" t="s">
        <v>160</v>
      </c>
      <c r="V4883" s="2" t="s">
        <v>160</v>
      </c>
      <c r="W4883" s="1">
        <v>35.820895522388</v>
      </c>
      <c r="X4883" s="8">
        <v>140.29850746268701</v>
      </c>
    </row>
    <row r="4884" spans="4:24" ht="26" x14ac:dyDescent="0.2">
      <c r="D4884" s="59"/>
      <c r="E4884" s="5" t="s">
        <v>144</v>
      </c>
      <c r="F4884" s="51" t="s">
        <v>623</v>
      </c>
      <c r="G4884" s="4">
        <v>78</v>
      </c>
      <c r="H4884" s="10">
        <v>2.564102564103</v>
      </c>
      <c r="I4884" s="2" t="s">
        <v>160</v>
      </c>
      <c r="J4884" s="1">
        <v>10.25641025641</v>
      </c>
      <c r="K4884" s="1">
        <v>14.102564102563999</v>
      </c>
      <c r="L4884" s="1">
        <v>20.512820512821001</v>
      </c>
      <c r="M4884" s="2" t="s">
        <v>160</v>
      </c>
      <c r="N4884" s="1">
        <v>3.8461538461539999</v>
      </c>
      <c r="O4884" s="1">
        <v>5.1282051282049999</v>
      </c>
      <c r="P4884" s="1">
        <v>1.2820512820509999</v>
      </c>
      <c r="Q4884" s="2" t="s">
        <v>160</v>
      </c>
      <c r="R4884" s="2" t="s">
        <v>160</v>
      </c>
      <c r="S4884" s="1">
        <v>1.2820512820509999</v>
      </c>
      <c r="T4884" s="1">
        <v>66.666666666666998</v>
      </c>
      <c r="U4884" s="2" t="s">
        <v>160</v>
      </c>
      <c r="V4884" s="2" t="s">
        <v>160</v>
      </c>
      <c r="W4884" s="1">
        <v>33.333333333333002</v>
      </c>
      <c r="X4884" s="8">
        <v>125.641025641026</v>
      </c>
    </row>
    <row r="4885" spans="4:24" ht="26" x14ac:dyDescent="0.2">
      <c r="D4885" s="59"/>
      <c r="E4885" s="5" t="s">
        <v>145</v>
      </c>
      <c r="F4885" s="51" t="s">
        <v>623</v>
      </c>
      <c r="G4885" s="4">
        <v>735</v>
      </c>
      <c r="H4885" s="10">
        <v>4.2176870748299997</v>
      </c>
      <c r="I4885" s="1">
        <v>1.632653061224</v>
      </c>
      <c r="J4885" s="1">
        <v>6.666666666667</v>
      </c>
      <c r="K4885" s="1">
        <v>8.8435374149660007</v>
      </c>
      <c r="L4885" s="1">
        <v>17.414965986395</v>
      </c>
      <c r="M4885" s="1">
        <v>2.312925170068</v>
      </c>
      <c r="N4885" s="1">
        <v>5.8503401360540002</v>
      </c>
      <c r="O4885" s="1">
        <v>9.5238095238099998</v>
      </c>
      <c r="P4885" s="1">
        <v>0.816326530612</v>
      </c>
      <c r="Q4885" s="1">
        <v>2.040816326531</v>
      </c>
      <c r="R4885" s="1">
        <v>1.632653061224</v>
      </c>
      <c r="S4885" s="1">
        <v>1.360544217687</v>
      </c>
      <c r="T4885" s="1">
        <v>69.115646258503006</v>
      </c>
      <c r="U4885" s="2" t="s">
        <v>160</v>
      </c>
      <c r="V4885" s="2" t="s">
        <v>160</v>
      </c>
      <c r="W4885" s="1">
        <v>30.884353741497002</v>
      </c>
      <c r="X4885" s="8">
        <v>131.42857142857099</v>
      </c>
    </row>
    <row r="4886" spans="4:24" ht="26" x14ac:dyDescent="0.2">
      <c r="D4886" s="59"/>
      <c r="E4886" s="5" t="s">
        <v>146</v>
      </c>
      <c r="F4886" s="51" t="s">
        <v>623</v>
      </c>
      <c r="G4886" s="4">
        <v>751</v>
      </c>
      <c r="H4886" s="10">
        <v>4.260985352863</v>
      </c>
      <c r="I4886" s="1">
        <v>1.5978695073239999</v>
      </c>
      <c r="J4886" s="1">
        <v>6.7909454061250001</v>
      </c>
      <c r="K4886" s="1">
        <v>8.7882822902799997</v>
      </c>
      <c r="L4886" s="1">
        <v>16.777629826897002</v>
      </c>
      <c r="M4886" s="1">
        <v>2.796271637816</v>
      </c>
      <c r="N4886" s="1">
        <v>6.5246338215710002</v>
      </c>
      <c r="O4886" s="1">
        <v>10.652463382157</v>
      </c>
      <c r="P4886" s="1">
        <v>0.93209054593899998</v>
      </c>
      <c r="Q4886" s="1">
        <v>2.1304926764309999</v>
      </c>
      <c r="R4886" s="1">
        <v>1.464713715047</v>
      </c>
      <c r="S4886" s="1">
        <v>1.3315579227700001</v>
      </c>
      <c r="T4886" s="1">
        <v>68.308921438083004</v>
      </c>
      <c r="U4886" s="2" t="s">
        <v>160</v>
      </c>
      <c r="V4886" s="2" t="s">
        <v>160</v>
      </c>
      <c r="W4886" s="1">
        <v>31.691078561916999</v>
      </c>
      <c r="X4886" s="8">
        <v>132.35685752330201</v>
      </c>
    </row>
    <row r="4887" spans="4:24" ht="26" x14ac:dyDescent="0.2">
      <c r="D4887" s="59"/>
      <c r="E4887" s="5" t="s">
        <v>147</v>
      </c>
      <c r="F4887" s="51" t="s">
        <v>623</v>
      </c>
      <c r="G4887" s="4">
        <v>587</v>
      </c>
      <c r="H4887" s="10">
        <v>4.0885860306639996</v>
      </c>
      <c r="I4887" s="1">
        <v>2.0442930153319998</v>
      </c>
      <c r="J4887" s="1">
        <v>6.4735945485519997</v>
      </c>
      <c r="K4887" s="1">
        <v>8.5178875638840008</v>
      </c>
      <c r="L4887" s="1">
        <v>18.398637137990001</v>
      </c>
      <c r="M4887" s="1">
        <v>2.8960817717210001</v>
      </c>
      <c r="N4887" s="1">
        <v>7.4957410562179998</v>
      </c>
      <c r="O4887" s="1">
        <v>11.925042589438</v>
      </c>
      <c r="P4887" s="1">
        <v>1.192504258944</v>
      </c>
      <c r="Q4887" s="1">
        <v>1.873935264055</v>
      </c>
      <c r="R4887" s="1">
        <v>1.533219761499</v>
      </c>
      <c r="S4887" s="1">
        <v>1.3628620102210001</v>
      </c>
      <c r="T4887" s="1">
        <v>67.120954003406993</v>
      </c>
      <c r="U4887" s="2" t="s">
        <v>160</v>
      </c>
      <c r="V4887" s="2" t="s">
        <v>160</v>
      </c>
      <c r="W4887" s="1">
        <v>32.879045996593</v>
      </c>
      <c r="X4887" s="8">
        <v>134.92333901192501</v>
      </c>
    </row>
    <row r="4888" spans="4:24" x14ac:dyDescent="0.2">
      <c r="D4888" s="59"/>
      <c r="E4888" s="5" t="s">
        <v>148</v>
      </c>
      <c r="F4888" s="51" t="s">
        <v>623</v>
      </c>
      <c r="G4888" s="4">
        <v>187</v>
      </c>
      <c r="H4888" s="10">
        <v>1.6042780748659999</v>
      </c>
      <c r="I4888" s="1">
        <v>1.069518716578</v>
      </c>
      <c r="J4888" s="1">
        <v>4.2780748663099999</v>
      </c>
      <c r="K4888" s="1">
        <v>8.5561497326199998</v>
      </c>
      <c r="L4888" s="1">
        <v>13.903743315508001</v>
      </c>
      <c r="M4888" s="1">
        <v>1.069518716578</v>
      </c>
      <c r="N4888" s="1">
        <v>2.673796791444</v>
      </c>
      <c r="O4888" s="1">
        <v>5.8823529411760003</v>
      </c>
      <c r="P4888" s="1">
        <v>0.53475935828900001</v>
      </c>
      <c r="Q4888" s="1">
        <v>1.6042780748659999</v>
      </c>
      <c r="R4888" s="1">
        <v>1.6042780748659999</v>
      </c>
      <c r="S4888" s="2" t="s">
        <v>160</v>
      </c>
      <c r="T4888" s="1">
        <v>77.540106951872005</v>
      </c>
      <c r="U4888" s="2" t="s">
        <v>160</v>
      </c>
      <c r="V4888" s="2" t="s">
        <v>160</v>
      </c>
      <c r="W4888" s="1">
        <v>22.459893048127999</v>
      </c>
      <c r="X4888" s="8">
        <v>120.320855614973</v>
      </c>
    </row>
    <row r="4889" spans="4:24" ht="26" x14ac:dyDescent="0.2">
      <c r="D4889" s="59"/>
      <c r="E4889" s="5" t="s">
        <v>149</v>
      </c>
      <c r="F4889" s="51" t="s">
        <v>623</v>
      </c>
      <c r="G4889" s="4">
        <v>75</v>
      </c>
      <c r="H4889" s="10">
        <v>4</v>
      </c>
      <c r="I4889" s="2" t="s">
        <v>160</v>
      </c>
      <c r="J4889" s="1">
        <v>12</v>
      </c>
      <c r="K4889" s="1">
        <v>24</v>
      </c>
      <c r="L4889" s="1">
        <v>30.666666666666998</v>
      </c>
      <c r="M4889" s="1">
        <v>8</v>
      </c>
      <c r="N4889" s="1">
        <v>17.333333333333002</v>
      </c>
      <c r="O4889" s="1">
        <v>32</v>
      </c>
      <c r="P4889" s="1">
        <v>1.333333333333</v>
      </c>
      <c r="Q4889" s="1">
        <v>9.333333333333</v>
      </c>
      <c r="R4889" s="1">
        <v>5.333333333333</v>
      </c>
      <c r="S4889" s="1">
        <v>5.333333333333</v>
      </c>
      <c r="T4889" s="1">
        <v>42.666666666666998</v>
      </c>
      <c r="U4889" s="2" t="s">
        <v>160</v>
      </c>
      <c r="V4889" s="2" t="s">
        <v>160</v>
      </c>
      <c r="W4889" s="1">
        <v>57.333333333333002</v>
      </c>
      <c r="X4889" s="8">
        <v>192</v>
      </c>
    </row>
    <row r="4890" spans="4:24" ht="26" x14ac:dyDescent="0.2">
      <c r="D4890" s="59"/>
      <c r="E4890" s="5" t="s">
        <v>150</v>
      </c>
      <c r="F4890" s="51" t="s">
        <v>623</v>
      </c>
      <c r="G4890" s="4">
        <v>66</v>
      </c>
      <c r="H4890" s="10">
        <v>6.0606060606060002</v>
      </c>
      <c r="I4890" s="1">
        <v>1.5151515151520001</v>
      </c>
      <c r="J4890" s="1">
        <v>6.0606060606060002</v>
      </c>
      <c r="K4890" s="1">
        <v>6.0606060606060002</v>
      </c>
      <c r="L4890" s="1">
        <v>16.666666666666998</v>
      </c>
      <c r="M4890" s="1">
        <v>1.5151515151520001</v>
      </c>
      <c r="N4890" s="1">
        <v>9.0909090909089993</v>
      </c>
      <c r="O4890" s="1">
        <v>7.5757575757579998</v>
      </c>
      <c r="P4890" s="1">
        <v>1.5151515151520001</v>
      </c>
      <c r="Q4890" s="1">
        <v>3.0303030303030001</v>
      </c>
      <c r="R4890" s="1">
        <v>4.5454545454549997</v>
      </c>
      <c r="S4890" s="2" t="s">
        <v>160</v>
      </c>
      <c r="T4890" s="1">
        <v>69.696969696970001</v>
      </c>
      <c r="U4890" s="2" t="s">
        <v>160</v>
      </c>
      <c r="V4890" s="2" t="s">
        <v>160</v>
      </c>
      <c r="W4890" s="1">
        <v>30.303030303029999</v>
      </c>
      <c r="X4890" s="8">
        <v>133.333333333333</v>
      </c>
    </row>
    <row r="4891" spans="4:24" ht="26" x14ac:dyDescent="0.2">
      <c r="D4891" s="59"/>
      <c r="E4891" s="5" t="s">
        <v>151</v>
      </c>
      <c r="F4891" s="51" t="s">
        <v>624</v>
      </c>
      <c r="G4891" s="4">
        <v>12</v>
      </c>
      <c r="H4891" s="17" t="s">
        <v>160</v>
      </c>
      <c r="I4891" s="2" t="s">
        <v>160</v>
      </c>
      <c r="J4891" s="1">
        <v>33.333333333333002</v>
      </c>
      <c r="K4891" s="1">
        <v>33.333333333333002</v>
      </c>
      <c r="L4891" s="1">
        <v>33.333333333333002</v>
      </c>
      <c r="M4891" s="2" t="s">
        <v>160</v>
      </c>
      <c r="N4891" s="1">
        <v>25</v>
      </c>
      <c r="O4891" s="1">
        <v>25</v>
      </c>
      <c r="P4891" s="1">
        <v>8.333333333333</v>
      </c>
      <c r="Q4891" s="1">
        <v>25</v>
      </c>
      <c r="R4891" s="2" t="s">
        <v>160</v>
      </c>
      <c r="S4891" s="2" t="s">
        <v>160</v>
      </c>
      <c r="T4891" s="1">
        <v>33.333333333333002</v>
      </c>
      <c r="U4891" s="2" t="s">
        <v>160</v>
      </c>
      <c r="V4891" s="2" t="s">
        <v>160</v>
      </c>
      <c r="W4891" s="1">
        <v>66.666666666666998</v>
      </c>
      <c r="X4891" s="8">
        <v>216.666666666667</v>
      </c>
    </row>
    <row r="4892" spans="4:24" ht="26" x14ac:dyDescent="0.2">
      <c r="D4892" s="59"/>
      <c r="E4892" s="5" t="s">
        <v>152</v>
      </c>
      <c r="F4892" s="51" t="s">
        <v>623</v>
      </c>
      <c r="G4892" s="4">
        <v>443</v>
      </c>
      <c r="H4892" s="10">
        <v>3.386004514673</v>
      </c>
      <c r="I4892" s="1">
        <v>1.8058690744920001</v>
      </c>
      <c r="J4892" s="1">
        <v>6.9977426636570002</v>
      </c>
      <c r="K4892" s="1">
        <v>9.9322799097070007</v>
      </c>
      <c r="L4892" s="1">
        <v>18.510158013544</v>
      </c>
      <c r="M4892" s="1">
        <v>2.7088036117379999</v>
      </c>
      <c r="N4892" s="1">
        <v>5.4176072234759998</v>
      </c>
      <c r="O4892" s="1">
        <v>9.0293453724599999</v>
      </c>
      <c r="P4892" s="1">
        <v>0.67720090293500002</v>
      </c>
      <c r="Q4892" s="1">
        <v>1.3544018058689999</v>
      </c>
      <c r="R4892" s="1">
        <v>1.128668171558</v>
      </c>
      <c r="S4892" s="1">
        <v>1.128668171558</v>
      </c>
      <c r="T4892" s="1">
        <v>69.074492099322995</v>
      </c>
      <c r="U4892" s="2" t="s">
        <v>160</v>
      </c>
      <c r="V4892" s="2" t="s">
        <v>160</v>
      </c>
      <c r="W4892" s="1">
        <v>30.925507900677001</v>
      </c>
      <c r="X4892" s="8">
        <v>131.151241534989</v>
      </c>
    </row>
    <row r="4893" spans="4:24" x14ac:dyDescent="0.2">
      <c r="D4893" s="59"/>
      <c r="E4893" s="5" t="s">
        <v>153</v>
      </c>
      <c r="F4893" s="51" t="s">
        <v>623</v>
      </c>
      <c r="G4893" s="4">
        <v>80</v>
      </c>
      <c r="H4893" s="10">
        <v>5</v>
      </c>
      <c r="I4893" s="1">
        <v>2.5</v>
      </c>
      <c r="J4893" s="1">
        <v>6.25</v>
      </c>
      <c r="K4893" s="1">
        <v>15</v>
      </c>
      <c r="L4893" s="1">
        <v>21.25</v>
      </c>
      <c r="M4893" s="1">
        <v>2.5</v>
      </c>
      <c r="N4893" s="1">
        <v>7.5</v>
      </c>
      <c r="O4893" s="1">
        <v>7.5</v>
      </c>
      <c r="P4893" s="2" t="s">
        <v>160</v>
      </c>
      <c r="Q4893" s="1">
        <v>1.25</v>
      </c>
      <c r="R4893" s="1">
        <v>2.5</v>
      </c>
      <c r="S4893" s="2" t="s">
        <v>160</v>
      </c>
      <c r="T4893" s="1">
        <v>63.75</v>
      </c>
      <c r="U4893" s="2" t="s">
        <v>160</v>
      </c>
      <c r="V4893" s="2" t="s">
        <v>160</v>
      </c>
      <c r="W4893" s="1">
        <v>36.25</v>
      </c>
      <c r="X4893" s="8">
        <v>135</v>
      </c>
    </row>
    <row r="4894" spans="4:24" ht="26" x14ac:dyDescent="0.2">
      <c r="D4894" s="59"/>
      <c r="E4894" s="5" t="s">
        <v>154</v>
      </c>
      <c r="F4894" s="51" t="s">
        <v>623</v>
      </c>
      <c r="G4894" s="4">
        <v>123</v>
      </c>
      <c r="H4894" s="10">
        <v>4.065040650407</v>
      </c>
      <c r="I4894" s="1">
        <v>3.2520325203249998</v>
      </c>
      <c r="J4894" s="1">
        <v>0.81300813008100004</v>
      </c>
      <c r="K4894" s="1">
        <v>4.065040650407</v>
      </c>
      <c r="L4894" s="1">
        <v>7.3170731707319998</v>
      </c>
      <c r="M4894" s="1">
        <v>2.4390243902440001</v>
      </c>
      <c r="N4894" s="1">
        <v>2.4390243902440001</v>
      </c>
      <c r="O4894" s="1">
        <v>5.6910569105690003</v>
      </c>
      <c r="P4894" s="1">
        <v>0.81300813008100004</v>
      </c>
      <c r="Q4894" s="1">
        <v>1.6260162601629999</v>
      </c>
      <c r="R4894" s="1">
        <v>0.81300813008100004</v>
      </c>
      <c r="S4894" s="1">
        <v>2.4390243902440001</v>
      </c>
      <c r="T4894" s="1">
        <v>81.300813008130007</v>
      </c>
      <c r="U4894" s="2" t="s">
        <v>160</v>
      </c>
      <c r="V4894" s="2" t="s">
        <v>160</v>
      </c>
      <c r="W4894" s="1">
        <v>18.69918699187</v>
      </c>
      <c r="X4894" s="8">
        <v>117.07317073170699</v>
      </c>
    </row>
    <row r="4895" spans="4:24" x14ac:dyDescent="0.2">
      <c r="D4895" s="59"/>
      <c r="E4895" s="5" t="s">
        <v>23</v>
      </c>
      <c r="F4895" s="51" t="s">
        <v>624</v>
      </c>
      <c r="G4895" s="4">
        <v>10</v>
      </c>
      <c r="H4895" s="17" t="s">
        <v>160</v>
      </c>
      <c r="I4895" s="2" t="s">
        <v>160</v>
      </c>
      <c r="J4895" s="1">
        <v>10</v>
      </c>
      <c r="K4895" s="1">
        <v>10</v>
      </c>
      <c r="L4895" s="1">
        <v>10</v>
      </c>
      <c r="M4895" s="2" t="s">
        <v>160</v>
      </c>
      <c r="N4895" s="1">
        <v>20</v>
      </c>
      <c r="O4895" s="1">
        <v>10</v>
      </c>
      <c r="P4895" s="1">
        <v>10</v>
      </c>
      <c r="Q4895" s="1">
        <v>10</v>
      </c>
      <c r="R4895" s="2" t="s">
        <v>160</v>
      </c>
      <c r="S4895" s="2" t="s">
        <v>160</v>
      </c>
      <c r="T4895" s="1">
        <v>80</v>
      </c>
      <c r="U4895" s="2" t="s">
        <v>160</v>
      </c>
      <c r="V4895" s="2" t="s">
        <v>160</v>
      </c>
      <c r="W4895" s="1">
        <v>20</v>
      </c>
      <c r="X4895" s="8">
        <v>160</v>
      </c>
    </row>
    <row r="4896" spans="4:24" ht="26" x14ac:dyDescent="0.2">
      <c r="D4896" s="59"/>
      <c r="E4896" s="5" t="s">
        <v>155</v>
      </c>
      <c r="F4896" s="51" t="s">
        <v>623</v>
      </c>
      <c r="G4896" s="4">
        <v>910</v>
      </c>
      <c r="H4896" s="10">
        <v>3.9560439560440002</v>
      </c>
      <c r="I4896" s="1">
        <v>1.538461538462</v>
      </c>
      <c r="J4896" s="1">
        <v>6.2637362637359999</v>
      </c>
      <c r="K4896" s="1">
        <v>8.5714285714289993</v>
      </c>
      <c r="L4896" s="1">
        <v>16.593406593407</v>
      </c>
      <c r="M4896" s="1">
        <v>2.5274725274729999</v>
      </c>
      <c r="N4896" s="1">
        <v>5.934065934066</v>
      </c>
      <c r="O4896" s="1">
        <v>9.3406593406590002</v>
      </c>
      <c r="P4896" s="1">
        <v>0.76923076923099998</v>
      </c>
      <c r="Q4896" s="1">
        <v>2.0879120879120001</v>
      </c>
      <c r="R4896" s="1">
        <v>1.318681318681</v>
      </c>
      <c r="S4896" s="1">
        <v>1.318681318681</v>
      </c>
      <c r="T4896" s="1">
        <v>69.340659340659002</v>
      </c>
      <c r="U4896" s="2" t="s">
        <v>160</v>
      </c>
      <c r="V4896" s="2" t="s">
        <v>160</v>
      </c>
      <c r="W4896" s="1">
        <v>30.659340659341002</v>
      </c>
      <c r="X4896" s="8">
        <v>129.56043956043999</v>
      </c>
    </row>
    <row r="4897" spans="2:24" ht="26" x14ac:dyDescent="0.2">
      <c r="D4897" s="59"/>
      <c r="E4897" s="5" t="s">
        <v>156</v>
      </c>
      <c r="F4897" s="51" t="s">
        <v>623</v>
      </c>
      <c r="G4897" s="4">
        <v>98</v>
      </c>
      <c r="H4897" s="10">
        <v>5.1020408163270003</v>
      </c>
      <c r="I4897" s="2" t="s">
        <v>160</v>
      </c>
      <c r="J4897" s="1">
        <v>6.1224489795919999</v>
      </c>
      <c r="K4897" s="1">
        <v>14.285714285714</v>
      </c>
      <c r="L4897" s="1">
        <v>20.408163265306001</v>
      </c>
      <c r="M4897" s="1">
        <v>2.040816326531</v>
      </c>
      <c r="N4897" s="1">
        <v>10.204081632653001</v>
      </c>
      <c r="O4897" s="1">
        <v>16.326530612245001</v>
      </c>
      <c r="P4897" s="1">
        <v>1.0204081632649999</v>
      </c>
      <c r="Q4897" s="1">
        <v>2.040816326531</v>
      </c>
      <c r="R4897" s="1">
        <v>2.040816326531</v>
      </c>
      <c r="S4897" s="1">
        <v>3.0612244897959999</v>
      </c>
      <c r="T4897" s="1">
        <v>63.265306122448997</v>
      </c>
      <c r="U4897" s="2" t="s">
        <v>160</v>
      </c>
      <c r="V4897" s="2" t="s">
        <v>160</v>
      </c>
      <c r="W4897" s="1">
        <v>36.734693877551003</v>
      </c>
      <c r="X4897" s="8">
        <v>145.91836734693899</v>
      </c>
    </row>
    <row r="4898" spans="2:24" ht="26" x14ac:dyDescent="0.2">
      <c r="D4898" s="59"/>
      <c r="E4898" s="5" t="s">
        <v>157</v>
      </c>
      <c r="F4898" s="51" t="s">
        <v>623</v>
      </c>
      <c r="G4898" s="4">
        <v>134</v>
      </c>
      <c r="H4898" s="10">
        <v>5.2238805970150004</v>
      </c>
      <c r="I4898" s="1">
        <v>2.238805970149</v>
      </c>
      <c r="J4898" s="1">
        <v>7.4626865671639999</v>
      </c>
      <c r="K4898" s="1">
        <v>14.179104477612</v>
      </c>
      <c r="L4898" s="1">
        <v>17.164179104477999</v>
      </c>
      <c r="M4898" s="1">
        <v>0.74626865671599996</v>
      </c>
      <c r="N4898" s="1">
        <v>6.7164179104480004</v>
      </c>
      <c r="O4898" s="1">
        <v>10.447761194030001</v>
      </c>
      <c r="P4898" s="1">
        <v>0.74626865671599996</v>
      </c>
      <c r="Q4898" s="1">
        <v>1.492537313433</v>
      </c>
      <c r="R4898" s="1">
        <v>0.74626865671599996</v>
      </c>
      <c r="S4898" s="1">
        <v>0.74626865671599996</v>
      </c>
      <c r="T4898" s="1">
        <v>64.925373134327998</v>
      </c>
      <c r="U4898" s="2" t="s">
        <v>160</v>
      </c>
      <c r="V4898" s="2" t="s">
        <v>160</v>
      </c>
      <c r="W4898" s="1">
        <v>35.074626865672002</v>
      </c>
      <c r="X4898" s="8">
        <v>132.83582089552201</v>
      </c>
    </row>
    <row r="4899" spans="2:24" ht="26" x14ac:dyDescent="0.2">
      <c r="D4899" s="59"/>
      <c r="E4899" s="5" t="s">
        <v>158</v>
      </c>
      <c r="F4899" s="51" t="s">
        <v>623</v>
      </c>
      <c r="G4899" s="4">
        <v>812</v>
      </c>
      <c r="H4899" s="10">
        <v>4.1871921182270002</v>
      </c>
      <c r="I4899" s="1">
        <v>1.600985221675</v>
      </c>
      <c r="J4899" s="1">
        <v>6.7733990147779997</v>
      </c>
      <c r="K4899" s="1">
        <v>8.743842364532</v>
      </c>
      <c r="L4899" s="1">
        <v>16.995073891625999</v>
      </c>
      <c r="M4899" s="1">
        <v>2.7093596059110001</v>
      </c>
      <c r="N4899" s="1">
        <v>6.4039408867000001</v>
      </c>
      <c r="O4899" s="1">
        <v>10.344827586207</v>
      </c>
      <c r="P4899" s="1">
        <v>0.86206896551699996</v>
      </c>
      <c r="Q4899" s="1">
        <v>1.9704433497539999</v>
      </c>
      <c r="R4899" s="1">
        <v>1.477832512315</v>
      </c>
      <c r="S4899" s="1">
        <v>1.2315270935960001</v>
      </c>
      <c r="T4899" s="1">
        <v>68.349753694580997</v>
      </c>
      <c r="U4899" s="2" t="s">
        <v>160</v>
      </c>
      <c r="V4899" s="2" t="s">
        <v>160</v>
      </c>
      <c r="W4899" s="1">
        <v>31.650246305419</v>
      </c>
      <c r="X4899" s="8">
        <v>131.65024630541899</v>
      </c>
    </row>
    <row r="4900" spans="2:24" ht="26" x14ac:dyDescent="0.2">
      <c r="D4900" s="60"/>
      <c r="E4900" s="30" t="s">
        <v>159</v>
      </c>
      <c r="F4900" s="52" t="s">
        <v>623</v>
      </c>
      <c r="G4900" s="21">
        <v>136</v>
      </c>
      <c r="H4900" s="36">
        <v>4.4117647058819998</v>
      </c>
      <c r="I4900" s="18">
        <v>0.73529411764700003</v>
      </c>
      <c r="J4900" s="18">
        <v>11.029411764705999</v>
      </c>
      <c r="K4900" s="18">
        <v>17.647058823529001</v>
      </c>
      <c r="L4900" s="18">
        <v>25.735294117647001</v>
      </c>
      <c r="M4900" s="18">
        <v>5.147058823529</v>
      </c>
      <c r="N4900" s="18">
        <v>13.235294117646999</v>
      </c>
      <c r="O4900" s="18">
        <v>21.323529411765001</v>
      </c>
      <c r="P4900" s="18">
        <v>1.4705882352940001</v>
      </c>
      <c r="Q4900" s="18">
        <v>6.6176470588239997</v>
      </c>
      <c r="R4900" s="18">
        <v>3.6764705882349999</v>
      </c>
      <c r="S4900" s="18">
        <v>2.9411764705880001</v>
      </c>
      <c r="T4900" s="18">
        <v>54.411764705882</v>
      </c>
      <c r="U4900" s="37" t="s">
        <v>160</v>
      </c>
      <c r="V4900" s="37" t="s">
        <v>160</v>
      </c>
      <c r="W4900" s="18">
        <v>45.588235294118</v>
      </c>
      <c r="X4900" s="35">
        <v>168.38235294117601</v>
      </c>
    </row>
    <row r="4901" spans="2:24" x14ac:dyDescent="0.2">
      <c r="D4901" s="45" t="s">
        <v>625</v>
      </c>
    </row>
    <row r="4902" spans="2:24" x14ac:dyDescent="0.2">
      <c r="B4902" s="24" t="str">
        <f xml:space="preserve"> HYPERLINK("#'目次'!B38", "[32]")</f>
        <v>[32]</v>
      </c>
      <c r="C4902" s="61" t="s">
        <v>432</v>
      </c>
      <c r="D4902" s="62"/>
      <c r="E4902" s="62"/>
      <c r="F4902" s="62"/>
      <c r="G4902" s="62"/>
      <c r="H4902" s="62"/>
      <c r="I4902" s="62"/>
      <c r="J4902" s="62"/>
      <c r="K4902" s="62"/>
      <c r="L4902" s="62"/>
      <c r="M4902" s="62"/>
      <c r="N4902" s="62"/>
      <c r="O4902" s="62"/>
      <c r="P4902" s="62"/>
      <c r="Q4902" s="62"/>
      <c r="R4902" s="62"/>
      <c r="S4902" s="62"/>
      <c r="T4902" s="62"/>
      <c r="U4902" s="62"/>
      <c r="V4902" s="62"/>
    </row>
    <row r="4905" spans="2:24" x14ac:dyDescent="0.2">
      <c r="C4905" s="61" t="s">
        <v>13</v>
      </c>
      <c r="D4905" s="62"/>
      <c r="E4905" s="62"/>
      <c r="F4905" s="62"/>
      <c r="G4905" s="62"/>
      <c r="H4905" s="62"/>
      <c r="I4905" s="62"/>
      <c r="J4905" s="62"/>
      <c r="K4905" s="62"/>
      <c r="L4905" s="62"/>
      <c r="M4905" s="62"/>
      <c r="N4905" s="62"/>
      <c r="O4905" s="62"/>
      <c r="P4905" s="62"/>
      <c r="Q4905" s="62"/>
      <c r="R4905" s="62"/>
      <c r="S4905" s="62"/>
      <c r="T4905" s="62"/>
      <c r="U4905" s="62"/>
      <c r="V4905" s="62"/>
    </row>
    <row r="4906" spans="2:24" ht="39" x14ac:dyDescent="0.2">
      <c r="D4906" s="63"/>
      <c r="E4906" s="64"/>
      <c r="F4906" s="64"/>
      <c r="G4906" s="27" t="s">
        <v>14</v>
      </c>
      <c r="H4906" s="26" t="s">
        <v>433</v>
      </c>
      <c r="I4906" s="11" t="s">
        <v>434</v>
      </c>
      <c r="J4906" s="11" t="s">
        <v>435</v>
      </c>
      <c r="K4906" s="11" t="s">
        <v>436</v>
      </c>
      <c r="L4906" s="11" t="s">
        <v>23</v>
      </c>
      <c r="M4906" s="11" t="s">
        <v>437</v>
      </c>
      <c r="N4906" s="11" t="s">
        <v>438</v>
      </c>
      <c r="O4906" s="11" t="s">
        <v>342</v>
      </c>
      <c r="P4906" s="20" t="s">
        <v>176</v>
      </c>
    </row>
    <row r="4907" spans="2:24" x14ac:dyDescent="0.2">
      <c r="D4907" s="65"/>
      <c r="E4907" s="66"/>
      <c r="F4907" s="66"/>
      <c r="G4907" s="22"/>
      <c r="H4907" s="38" t="s">
        <v>343</v>
      </c>
      <c r="I4907" s="33" t="s">
        <v>344</v>
      </c>
      <c r="J4907" s="33" t="s">
        <v>345</v>
      </c>
      <c r="K4907" s="33" t="s">
        <v>346</v>
      </c>
      <c r="L4907" s="12"/>
      <c r="M4907" s="12"/>
      <c r="N4907" s="12"/>
      <c r="O4907" s="12"/>
      <c r="P4907" s="29"/>
    </row>
    <row r="4908" spans="2:24" x14ac:dyDescent="0.2">
      <c r="D4908" s="23"/>
      <c r="E4908" s="28" t="s">
        <v>14</v>
      </c>
      <c r="F4908" s="49" t="s">
        <v>623</v>
      </c>
      <c r="G4908" s="25">
        <v>1043</v>
      </c>
      <c r="H4908" s="16">
        <v>22.147651006711001</v>
      </c>
      <c r="I4908" s="16">
        <v>25.886864813039001</v>
      </c>
      <c r="J4908" s="16">
        <v>33.173537871523997</v>
      </c>
      <c r="K4908" s="16">
        <v>18.216682646212998</v>
      </c>
      <c r="L4908" s="16">
        <v>0.57526366251200001</v>
      </c>
      <c r="M4908" s="16">
        <v>48.034515819751</v>
      </c>
      <c r="N4908" s="16">
        <v>51.390220517736999</v>
      </c>
      <c r="O4908" s="16">
        <v>2.5226615236260002</v>
      </c>
      <c r="P4908" s="34">
        <v>1.0307611678419999</v>
      </c>
    </row>
    <row r="4909" spans="2:24" x14ac:dyDescent="0.2">
      <c r="D4909" s="58" t="s">
        <v>18</v>
      </c>
      <c r="E4909" s="7" t="s">
        <v>19</v>
      </c>
      <c r="F4909" s="50" t="s">
        <v>623</v>
      </c>
      <c r="G4909" s="6">
        <v>342</v>
      </c>
      <c r="H4909" s="14">
        <v>22.514619883041</v>
      </c>
      <c r="I4909" s="3">
        <v>25.438596491228001</v>
      </c>
      <c r="J4909" s="3">
        <v>34.795321637427001</v>
      </c>
      <c r="K4909" s="3">
        <v>16.081871345029001</v>
      </c>
      <c r="L4909" s="3">
        <v>1.1695906432750001</v>
      </c>
      <c r="M4909" s="3">
        <v>47.953216374268997</v>
      </c>
      <c r="N4909" s="3">
        <v>50.877192982456002</v>
      </c>
      <c r="O4909" s="3">
        <v>2.550295857988</v>
      </c>
      <c r="P4909" s="13">
        <v>1.01567093554</v>
      </c>
    </row>
    <row r="4910" spans="2:24" ht="26" x14ac:dyDescent="0.2">
      <c r="D4910" s="59"/>
      <c r="E4910" s="5" t="s">
        <v>20</v>
      </c>
      <c r="F4910" s="51" t="s">
        <v>623</v>
      </c>
      <c r="G4910" s="4">
        <v>620</v>
      </c>
      <c r="H4910" s="10">
        <v>21.935483870968</v>
      </c>
      <c r="I4910" s="1">
        <v>26.612903225806001</v>
      </c>
      <c r="J4910" s="1">
        <v>32.580645161290001</v>
      </c>
      <c r="K4910" s="1">
        <v>18.548387096774</v>
      </c>
      <c r="L4910" s="1">
        <v>0.32258064516099999</v>
      </c>
      <c r="M4910" s="1">
        <v>48.548387096774</v>
      </c>
      <c r="N4910" s="1">
        <v>51.129032258065003</v>
      </c>
      <c r="O4910" s="1">
        <v>2.5210355987059998</v>
      </c>
      <c r="P4910" s="8">
        <v>1.0312983251029999</v>
      </c>
    </row>
    <row r="4911" spans="2:24" ht="26" x14ac:dyDescent="0.2">
      <c r="D4911" s="59"/>
      <c r="E4911" s="5" t="s">
        <v>21</v>
      </c>
      <c r="F4911" s="51" t="s">
        <v>623</v>
      </c>
      <c r="G4911" s="4">
        <v>76</v>
      </c>
      <c r="H4911" s="10">
        <v>22.368421052632002</v>
      </c>
      <c r="I4911" s="1">
        <v>22.368421052632002</v>
      </c>
      <c r="J4911" s="1">
        <v>28.947368421053</v>
      </c>
      <c r="K4911" s="1">
        <v>26.315789473683999</v>
      </c>
      <c r="L4911" s="2" t="s">
        <v>160</v>
      </c>
      <c r="M4911" s="1">
        <v>44.736842105263001</v>
      </c>
      <c r="N4911" s="1">
        <v>55.263157894736999</v>
      </c>
      <c r="O4911" s="1">
        <v>2.4078947368420001</v>
      </c>
      <c r="P4911" s="8">
        <v>1.109686220862</v>
      </c>
    </row>
    <row r="4912" spans="2:24" x14ac:dyDescent="0.2">
      <c r="D4912" s="59"/>
      <c r="E4912" s="5" t="s">
        <v>22</v>
      </c>
      <c r="F4912" s="51" t="s">
        <v>624</v>
      </c>
      <c r="G4912" s="4">
        <v>2</v>
      </c>
      <c r="H4912" s="17" t="s">
        <v>160</v>
      </c>
      <c r="I4912" s="1">
        <v>50</v>
      </c>
      <c r="J4912" s="1">
        <v>50</v>
      </c>
      <c r="K4912" s="2" t="s">
        <v>160</v>
      </c>
      <c r="L4912" s="2" t="s">
        <v>160</v>
      </c>
      <c r="M4912" s="1">
        <v>50</v>
      </c>
      <c r="N4912" s="1">
        <v>50</v>
      </c>
      <c r="O4912" s="1">
        <v>2.5</v>
      </c>
      <c r="P4912" s="8">
        <v>0.70710678118699999</v>
      </c>
    </row>
    <row r="4913" spans="4:16" x14ac:dyDescent="0.2">
      <c r="D4913" s="59"/>
      <c r="E4913" s="5" t="s">
        <v>23</v>
      </c>
      <c r="F4913" s="51" t="s">
        <v>624</v>
      </c>
      <c r="G4913" s="4">
        <v>3</v>
      </c>
      <c r="H4913" s="10">
        <v>33.333333333333002</v>
      </c>
      <c r="I4913" s="2" t="s">
        <v>160</v>
      </c>
      <c r="J4913" s="1">
        <v>66.666666666666998</v>
      </c>
      <c r="K4913" s="2" t="s">
        <v>160</v>
      </c>
      <c r="L4913" s="2" t="s">
        <v>160</v>
      </c>
      <c r="M4913" s="1">
        <v>33.333333333333002</v>
      </c>
      <c r="N4913" s="1">
        <v>66.666666666666998</v>
      </c>
      <c r="O4913" s="1">
        <v>2.666666666667</v>
      </c>
      <c r="P4913" s="8">
        <v>1.1547005383790001</v>
      </c>
    </row>
    <row r="4914" spans="4:16" x14ac:dyDescent="0.2">
      <c r="D4914" s="58" t="s">
        <v>24</v>
      </c>
      <c r="E4914" s="7" t="s">
        <v>25</v>
      </c>
      <c r="F4914" s="50" t="s">
        <v>623</v>
      </c>
      <c r="G4914" s="6">
        <v>765</v>
      </c>
      <c r="H4914" s="14">
        <v>21.437908496732</v>
      </c>
      <c r="I4914" s="3">
        <v>26.666666666666998</v>
      </c>
      <c r="J4914" s="3">
        <v>32.679738562091998</v>
      </c>
      <c r="K4914" s="3">
        <v>18.692810457516</v>
      </c>
      <c r="L4914" s="3">
        <v>0.52287581699300001</v>
      </c>
      <c r="M4914" s="3">
        <v>48.104575163398998</v>
      </c>
      <c r="N4914" s="3">
        <v>51.372549019608002</v>
      </c>
      <c r="O4914" s="3">
        <v>2.5111695137979999</v>
      </c>
      <c r="P4914" s="13">
        <v>1.0286392769170001</v>
      </c>
    </row>
    <row r="4915" spans="4:16" x14ac:dyDescent="0.2">
      <c r="D4915" s="59"/>
      <c r="E4915" s="5" t="s">
        <v>26</v>
      </c>
      <c r="F4915" s="51" t="s">
        <v>623</v>
      </c>
      <c r="G4915" s="4">
        <v>796</v>
      </c>
      <c r="H4915" s="10">
        <v>22.738693467337001</v>
      </c>
      <c r="I4915" s="1">
        <v>27.261306532662999</v>
      </c>
      <c r="J4915" s="1">
        <v>32.412060301507999</v>
      </c>
      <c r="K4915" s="1">
        <v>17.211055276382002</v>
      </c>
      <c r="L4915" s="1">
        <v>0.37688442211099998</v>
      </c>
      <c r="M4915" s="1">
        <v>50</v>
      </c>
      <c r="N4915" s="1">
        <v>49.623115577889003</v>
      </c>
      <c r="O4915" s="1">
        <v>2.5573770491799999</v>
      </c>
      <c r="P4915" s="8">
        <v>1.024719316251</v>
      </c>
    </row>
    <row r="4916" spans="4:16" ht="26" x14ac:dyDescent="0.2">
      <c r="D4916" s="59"/>
      <c r="E4916" s="5" t="s">
        <v>27</v>
      </c>
      <c r="F4916" s="51" t="s">
        <v>623</v>
      </c>
      <c r="G4916" s="4">
        <v>683</v>
      </c>
      <c r="H4916" s="10">
        <v>23.572474377744999</v>
      </c>
      <c r="I4916" s="1">
        <v>25.915080527086001</v>
      </c>
      <c r="J4916" s="1">
        <v>31.478770131771999</v>
      </c>
      <c r="K4916" s="1">
        <v>18.301610541728</v>
      </c>
      <c r="L4916" s="1">
        <v>0.73206442166899999</v>
      </c>
      <c r="M4916" s="1">
        <v>49.487554904832002</v>
      </c>
      <c r="N4916" s="1">
        <v>49.780380673499003</v>
      </c>
      <c r="O4916" s="1">
        <v>2.551622418879</v>
      </c>
      <c r="P4916" s="8">
        <v>1.0452772139349999</v>
      </c>
    </row>
    <row r="4917" spans="4:16" x14ac:dyDescent="0.2">
      <c r="D4917" s="59"/>
      <c r="E4917" s="5" t="s">
        <v>28</v>
      </c>
      <c r="F4917" s="51" t="s">
        <v>623</v>
      </c>
      <c r="G4917" s="4">
        <v>438</v>
      </c>
      <c r="H4917" s="10">
        <v>24.429223744291999</v>
      </c>
      <c r="I4917" s="1">
        <v>24.657534246575</v>
      </c>
      <c r="J4917" s="1">
        <v>31.963470319635</v>
      </c>
      <c r="K4917" s="1">
        <v>18.264840182648001</v>
      </c>
      <c r="L4917" s="1">
        <v>0.68493150684899995</v>
      </c>
      <c r="M4917" s="1">
        <v>49.086757990868001</v>
      </c>
      <c r="N4917" s="1">
        <v>50.228310502283001</v>
      </c>
      <c r="O4917" s="1">
        <v>2.5563218390800002</v>
      </c>
      <c r="P4917" s="8">
        <v>1.0531608283080001</v>
      </c>
    </row>
    <row r="4918" spans="4:16" ht="26" x14ac:dyDescent="0.2">
      <c r="D4918" s="59"/>
      <c r="E4918" s="5" t="s">
        <v>29</v>
      </c>
      <c r="F4918" s="51" t="s">
        <v>623</v>
      </c>
      <c r="G4918" s="4">
        <v>680</v>
      </c>
      <c r="H4918" s="10">
        <v>23.235294117647001</v>
      </c>
      <c r="I4918" s="1">
        <v>26.029411764706001</v>
      </c>
      <c r="J4918" s="1">
        <v>32.941176470587997</v>
      </c>
      <c r="K4918" s="1">
        <v>17.205882352941</v>
      </c>
      <c r="L4918" s="1">
        <v>0.58823529411800002</v>
      </c>
      <c r="M4918" s="1">
        <v>49.264705882352999</v>
      </c>
      <c r="N4918" s="1">
        <v>50.147058823529001</v>
      </c>
      <c r="O4918" s="1">
        <v>2.5562130177509998</v>
      </c>
      <c r="P4918" s="8">
        <v>1.0305438372439999</v>
      </c>
    </row>
    <row r="4919" spans="4:16" x14ac:dyDescent="0.2">
      <c r="D4919" s="59"/>
      <c r="E4919" s="5" t="s">
        <v>30</v>
      </c>
      <c r="F4919" s="51" t="s">
        <v>623</v>
      </c>
      <c r="G4919" s="4">
        <v>242</v>
      </c>
      <c r="H4919" s="10">
        <v>19.834710743801999</v>
      </c>
      <c r="I4919" s="1">
        <v>27.685950413223001</v>
      </c>
      <c r="J4919" s="1">
        <v>32.644628099174</v>
      </c>
      <c r="K4919" s="1">
        <v>19.421487603306002</v>
      </c>
      <c r="L4919" s="1">
        <v>0.41322314049600001</v>
      </c>
      <c r="M4919" s="1">
        <v>47.520661157025003</v>
      </c>
      <c r="N4919" s="1">
        <v>52.066115702479003</v>
      </c>
      <c r="O4919" s="1">
        <v>2.4813278008299999</v>
      </c>
      <c r="P4919" s="8">
        <v>1.0209594652089999</v>
      </c>
    </row>
    <row r="4920" spans="4:16" x14ac:dyDescent="0.2">
      <c r="D4920" s="59"/>
      <c r="E4920" s="5" t="s">
        <v>31</v>
      </c>
      <c r="F4920" s="51" t="s">
        <v>623</v>
      </c>
      <c r="G4920" s="4">
        <v>609</v>
      </c>
      <c r="H4920" s="10">
        <v>23.481116584565001</v>
      </c>
      <c r="I4920" s="1">
        <v>26.436781609194998</v>
      </c>
      <c r="J4920" s="1">
        <v>30.706075533661998</v>
      </c>
      <c r="K4920" s="1">
        <v>18.71921182266</v>
      </c>
      <c r="L4920" s="1">
        <v>0.65681444991799998</v>
      </c>
      <c r="M4920" s="1">
        <v>49.917898193760003</v>
      </c>
      <c r="N4920" s="1">
        <v>49.425287356322002</v>
      </c>
      <c r="O4920" s="1">
        <v>2.5504132231400001</v>
      </c>
      <c r="P4920" s="8">
        <v>1.048265989113</v>
      </c>
    </row>
    <row r="4921" spans="4:16" x14ac:dyDescent="0.2">
      <c r="D4921" s="59"/>
      <c r="E4921" s="5" t="s">
        <v>32</v>
      </c>
      <c r="F4921" s="51" t="s">
        <v>623</v>
      </c>
      <c r="G4921" s="4">
        <v>343</v>
      </c>
      <c r="H4921" s="10">
        <v>23.615160349854001</v>
      </c>
      <c r="I4921" s="1">
        <v>26.530612244897998</v>
      </c>
      <c r="J4921" s="1">
        <v>30.029154518950001</v>
      </c>
      <c r="K4921" s="1">
        <v>18.950437317784001</v>
      </c>
      <c r="L4921" s="1">
        <v>0.87463556851299995</v>
      </c>
      <c r="M4921" s="1">
        <v>50.145772594752003</v>
      </c>
      <c r="N4921" s="1">
        <v>48.979591836734997</v>
      </c>
      <c r="O4921" s="1">
        <v>2.5529411764710002</v>
      </c>
      <c r="P4921" s="8">
        <v>1.0532252177770001</v>
      </c>
    </row>
    <row r="4922" spans="4:16" x14ac:dyDescent="0.2">
      <c r="D4922" s="59"/>
      <c r="E4922" s="5" t="s">
        <v>33</v>
      </c>
      <c r="F4922" s="51" t="s">
        <v>623</v>
      </c>
      <c r="G4922" s="4">
        <v>754</v>
      </c>
      <c r="H4922" s="10">
        <v>23.342175066313001</v>
      </c>
      <c r="I4922" s="1">
        <v>26.259946949602</v>
      </c>
      <c r="J4922" s="1">
        <v>32.095490716180002</v>
      </c>
      <c r="K4922" s="1">
        <v>17.904509283820001</v>
      </c>
      <c r="L4922" s="1">
        <v>0.39787798408500002</v>
      </c>
      <c r="M4922" s="1">
        <v>49.602122015915</v>
      </c>
      <c r="N4922" s="1">
        <v>50</v>
      </c>
      <c r="O4922" s="1">
        <v>2.5525965379489999</v>
      </c>
      <c r="P4922" s="8">
        <v>1.0377362778350001</v>
      </c>
    </row>
    <row r="4923" spans="4:16" x14ac:dyDescent="0.2">
      <c r="D4923" s="59"/>
      <c r="E4923" s="5" t="s">
        <v>34</v>
      </c>
      <c r="F4923" s="51" t="s">
        <v>623</v>
      </c>
      <c r="G4923" s="4">
        <v>525</v>
      </c>
      <c r="H4923" s="10">
        <v>24.190476190476002</v>
      </c>
      <c r="I4923" s="1">
        <v>25.142857142857</v>
      </c>
      <c r="J4923" s="1">
        <v>32.190476190475998</v>
      </c>
      <c r="K4923" s="1">
        <v>17.904761904762001</v>
      </c>
      <c r="L4923" s="1">
        <v>0.57142857142900005</v>
      </c>
      <c r="M4923" s="1">
        <v>49.333333333333002</v>
      </c>
      <c r="N4923" s="1">
        <v>50.095238095238003</v>
      </c>
      <c r="O4923" s="1">
        <v>2.5593869731800001</v>
      </c>
      <c r="P4923" s="8">
        <v>1.046572876882</v>
      </c>
    </row>
    <row r="4924" spans="4:16" x14ac:dyDescent="0.2">
      <c r="D4924" s="59"/>
      <c r="E4924" s="5" t="s">
        <v>35</v>
      </c>
      <c r="F4924" s="51" t="s">
        <v>623</v>
      </c>
      <c r="G4924" s="4">
        <v>142</v>
      </c>
      <c r="H4924" s="10">
        <v>32.394366197182997</v>
      </c>
      <c r="I4924" s="1">
        <v>17.605633802817</v>
      </c>
      <c r="J4924" s="1">
        <v>24.647887323944001</v>
      </c>
      <c r="K4924" s="1">
        <v>24.647887323944001</v>
      </c>
      <c r="L4924" s="1">
        <v>0.70422535211299997</v>
      </c>
      <c r="M4924" s="1">
        <v>50</v>
      </c>
      <c r="N4924" s="1">
        <v>49.295774647887001</v>
      </c>
      <c r="O4924" s="1">
        <v>2.5815602836879998</v>
      </c>
      <c r="P4924" s="8">
        <v>1.184157496576</v>
      </c>
    </row>
    <row r="4925" spans="4:16" x14ac:dyDescent="0.2">
      <c r="D4925" s="59"/>
      <c r="E4925" s="5" t="s">
        <v>36</v>
      </c>
      <c r="F4925" s="51" t="s">
        <v>624</v>
      </c>
      <c r="G4925" s="4">
        <v>18</v>
      </c>
      <c r="H4925" s="10">
        <v>11.111111111111001</v>
      </c>
      <c r="I4925" s="1">
        <v>22.222222222222001</v>
      </c>
      <c r="J4925" s="1">
        <v>33.333333333333002</v>
      </c>
      <c r="K4925" s="1">
        <v>33.333333333333002</v>
      </c>
      <c r="L4925" s="2" t="s">
        <v>160</v>
      </c>
      <c r="M4925" s="1">
        <v>33.333333333333002</v>
      </c>
      <c r="N4925" s="1">
        <v>66.666666666666998</v>
      </c>
      <c r="O4925" s="1">
        <v>2.1111111111110001</v>
      </c>
      <c r="P4925" s="8">
        <v>1.02261998513</v>
      </c>
    </row>
    <row r="4926" spans="4:16" x14ac:dyDescent="0.2">
      <c r="D4926" s="59"/>
      <c r="E4926" s="5" t="s">
        <v>37</v>
      </c>
      <c r="F4926" s="51" t="s">
        <v>624</v>
      </c>
      <c r="G4926" s="4">
        <v>39</v>
      </c>
      <c r="H4926" s="10">
        <v>28.205128205127998</v>
      </c>
      <c r="I4926" s="1">
        <v>23.076923076922998</v>
      </c>
      <c r="J4926" s="1">
        <v>33.333333333333002</v>
      </c>
      <c r="K4926" s="1">
        <v>15.384615384615</v>
      </c>
      <c r="L4926" s="2" t="s">
        <v>160</v>
      </c>
      <c r="M4926" s="1">
        <v>51.282051282051</v>
      </c>
      <c r="N4926" s="1">
        <v>48.717948717949</v>
      </c>
      <c r="O4926" s="1">
        <v>2.6410256410259998</v>
      </c>
      <c r="P4926" s="8">
        <v>1.0634397883919999</v>
      </c>
    </row>
    <row r="4927" spans="4:16" x14ac:dyDescent="0.2">
      <c r="D4927" s="59"/>
      <c r="E4927" s="5" t="s">
        <v>23</v>
      </c>
      <c r="F4927" s="51" t="s">
        <v>624</v>
      </c>
      <c r="G4927" s="4">
        <v>4</v>
      </c>
      <c r="H4927" s="17" t="s">
        <v>160</v>
      </c>
      <c r="I4927" s="1">
        <v>25</v>
      </c>
      <c r="J4927" s="1">
        <v>25</v>
      </c>
      <c r="K4927" s="1">
        <v>50</v>
      </c>
      <c r="L4927" s="2" t="s">
        <v>160</v>
      </c>
      <c r="M4927" s="1">
        <v>25</v>
      </c>
      <c r="N4927" s="1">
        <v>75</v>
      </c>
      <c r="O4927" s="1">
        <v>1.75</v>
      </c>
      <c r="P4927" s="8">
        <v>0.95742710775600004</v>
      </c>
    </row>
    <row r="4928" spans="4:16" ht="26" x14ac:dyDescent="0.2">
      <c r="D4928" s="59"/>
      <c r="E4928" s="5" t="s">
        <v>38</v>
      </c>
      <c r="F4928" s="51" t="s">
        <v>623</v>
      </c>
      <c r="G4928" s="4">
        <v>1000</v>
      </c>
      <c r="H4928" s="10">
        <v>22</v>
      </c>
      <c r="I4928" s="1">
        <v>26</v>
      </c>
      <c r="J4928" s="1">
        <v>33.200000000000003</v>
      </c>
      <c r="K4928" s="1">
        <v>18.2</v>
      </c>
      <c r="L4928" s="1">
        <v>0.6</v>
      </c>
      <c r="M4928" s="1">
        <v>48</v>
      </c>
      <c r="N4928" s="1">
        <v>51.4</v>
      </c>
      <c r="O4928" s="1">
        <v>2.5211267605629999</v>
      </c>
      <c r="P4928" s="8">
        <v>1.0293068767639999</v>
      </c>
    </row>
    <row r="4929" spans="4:16" ht="26" x14ac:dyDescent="0.2">
      <c r="D4929" s="58" t="s">
        <v>39</v>
      </c>
      <c r="E4929" s="7" t="s">
        <v>40</v>
      </c>
      <c r="F4929" s="50" t="s">
        <v>624</v>
      </c>
      <c r="G4929" s="6">
        <v>4</v>
      </c>
      <c r="H4929" s="32" t="s">
        <v>160</v>
      </c>
      <c r="I4929" s="3">
        <v>25</v>
      </c>
      <c r="J4929" s="3">
        <v>50</v>
      </c>
      <c r="K4929" s="3">
        <v>25</v>
      </c>
      <c r="L4929" s="9" t="s">
        <v>160</v>
      </c>
      <c r="M4929" s="3">
        <v>25</v>
      </c>
      <c r="N4929" s="3">
        <v>75</v>
      </c>
      <c r="O4929" s="3">
        <v>2</v>
      </c>
      <c r="P4929" s="13">
        <v>0.81649658092800004</v>
      </c>
    </row>
    <row r="4930" spans="4:16" ht="26" x14ac:dyDescent="0.2">
      <c r="D4930" s="59"/>
      <c r="E4930" s="5" t="s">
        <v>41</v>
      </c>
      <c r="F4930" s="51" t="s">
        <v>624</v>
      </c>
      <c r="G4930" s="4">
        <v>45</v>
      </c>
      <c r="H4930" s="10">
        <v>17.777777777777999</v>
      </c>
      <c r="I4930" s="1">
        <v>20</v>
      </c>
      <c r="J4930" s="1">
        <v>35.555555555555998</v>
      </c>
      <c r="K4930" s="1">
        <v>24.444444444443999</v>
      </c>
      <c r="L4930" s="1">
        <v>2.2222222222219998</v>
      </c>
      <c r="M4930" s="1">
        <v>37.777777777777999</v>
      </c>
      <c r="N4930" s="1">
        <v>60</v>
      </c>
      <c r="O4930" s="1">
        <v>2.318181818182</v>
      </c>
      <c r="P4930" s="8">
        <v>1.051526626027</v>
      </c>
    </row>
    <row r="4931" spans="4:16" ht="26" x14ac:dyDescent="0.2">
      <c r="D4931" s="59"/>
      <c r="E4931" s="5" t="s">
        <v>42</v>
      </c>
      <c r="F4931" s="51" t="s">
        <v>623</v>
      </c>
      <c r="G4931" s="4">
        <v>275</v>
      </c>
      <c r="H4931" s="10">
        <v>17.454545454544999</v>
      </c>
      <c r="I4931" s="1">
        <v>23.272727272727</v>
      </c>
      <c r="J4931" s="1">
        <v>31.272727272727</v>
      </c>
      <c r="K4931" s="1">
        <v>26.909090909090999</v>
      </c>
      <c r="L4931" s="1">
        <v>1.090909090909</v>
      </c>
      <c r="M4931" s="1">
        <v>40.727272727272997</v>
      </c>
      <c r="N4931" s="1">
        <v>58.181818181818002</v>
      </c>
      <c r="O4931" s="1">
        <v>2.3161764705880001</v>
      </c>
      <c r="P4931" s="8">
        <v>1.0570599474869999</v>
      </c>
    </row>
    <row r="4932" spans="4:16" ht="26" x14ac:dyDescent="0.2">
      <c r="D4932" s="59"/>
      <c r="E4932" s="5" t="s">
        <v>43</v>
      </c>
      <c r="F4932" s="51" t="s">
        <v>623</v>
      </c>
      <c r="G4932" s="4">
        <v>245</v>
      </c>
      <c r="H4932" s="10">
        <v>17.959183673468999</v>
      </c>
      <c r="I4932" s="1">
        <v>30.612244897958998</v>
      </c>
      <c r="J4932" s="1">
        <v>32.244897959184001</v>
      </c>
      <c r="K4932" s="1">
        <v>18.775510204082</v>
      </c>
      <c r="L4932" s="1">
        <v>0.408163265306</v>
      </c>
      <c r="M4932" s="1">
        <v>48.571428571429003</v>
      </c>
      <c r="N4932" s="1">
        <v>51.020408163265003</v>
      </c>
      <c r="O4932" s="1">
        <v>2.479508196721</v>
      </c>
      <c r="P4932" s="8">
        <v>0.99566455459799996</v>
      </c>
    </row>
    <row r="4933" spans="4:16" ht="26" x14ac:dyDescent="0.2">
      <c r="D4933" s="59"/>
      <c r="E4933" s="5" t="s">
        <v>44</v>
      </c>
      <c r="F4933" s="51" t="s">
        <v>623</v>
      </c>
      <c r="G4933" s="4">
        <v>167</v>
      </c>
      <c r="H4933" s="10">
        <v>24.550898203593</v>
      </c>
      <c r="I4933" s="1">
        <v>32.934131736527</v>
      </c>
      <c r="J4933" s="1">
        <v>31.736526946108</v>
      </c>
      <c r="K4933" s="1">
        <v>10.179640718563</v>
      </c>
      <c r="L4933" s="1">
        <v>0.59880239521</v>
      </c>
      <c r="M4933" s="1">
        <v>57.48502994012</v>
      </c>
      <c r="N4933" s="1">
        <v>41.916167664671001</v>
      </c>
      <c r="O4933" s="1">
        <v>2.722891566265</v>
      </c>
      <c r="P4933" s="8">
        <v>0.95108554262099998</v>
      </c>
    </row>
    <row r="4934" spans="4:16" ht="26" x14ac:dyDescent="0.2">
      <c r="D4934" s="59"/>
      <c r="E4934" s="5" t="s">
        <v>45</v>
      </c>
      <c r="F4934" s="51" t="s">
        <v>623</v>
      </c>
      <c r="G4934" s="4">
        <v>90</v>
      </c>
      <c r="H4934" s="10">
        <v>25.555555555556001</v>
      </c>
      <c r="I4934" s="1">
        <v>26.666666666666998</v>
      </c>
      <c r="J4934" s="1">
        <v>41.111111111111001</v>
      </c>
      <c r="K4934" s="1">
        <v>6.666666666667</v>
      </c>
      <c r="L4934" s="2" t="s">
        <v>160</v>
      </c>
      <c r="M4934" s="1">
        <v>52.222222222222001</v>
      </c>
      <c r="N4934" s="1">
        <v>47.777777777777999</v>
      </c>
      <c r="O4934" s="1">
        <v>2.7111111111109998</v>
      </c>
      <c r="P4934" s="8">
        <v>0.92705216565899995</v>
      </c>
    </row>
    <row r="4935" spans="4:16" ht="26" x14ac:dyDescent="0.2">
      <c r="D4935" s="59"/>
      <c r="E4935" s="5" t="s">
        <v>46</v>
      </c>
      <c r="F4935" s="51" t="s">
        <v>624</v>
      </c>
      <c r="G4935" s="4">
        <v>46</v>
      </c>
      <c r="H4935" s="10">
        <v>26.086956521739001</v>
      </c>
      <c r="I4935" s="1">
        <v>21.739130434783</v>
      </c>
      <c r="J4935" s="1">
        <v>45.652173913043001</v>
      </c>
      <c r="K4935" s="1">
        <v>6.5217391304349999</v>
      </c>
      <c r="L4935" s="2" t="s">
        <v>160</v>
      </c>
      <c r="M4935" s="1">
        <v>47.826086956521998</v>
      </c>
      <c r="N4935" s="1">
        <v>52.173913043478002</v>
      </c>
      <c r="O4935" s="1">
        <v>2.6739130434780001</v>
      </c>
      <c r="P4935" s="8">
        <v>0.94408916307000001</v>
      </c>
    </row>
    <row r="4936" spans="4:16" ht="26" x14ac:dyDescent="0.2">
      <c r="D4936" s="59"/>
      <c r="E4936" s="5" t="s">
        <v>47</v>
      </c>
      <c r="F4936" s="51" t="s">
        <v>623</v>
      </c>
      <c r="G4936" s="4">
        <v>68</v>
      </c>
      <c r="H4936" s="10">
        <v>35.294117647058997</v>
      </c>
      <c r="I4936" s="1">
        <v>29.411764705882</v>
      </c>
      <c r="J4936" s="1">
        <v>25</v>
      </c>
      <c r="K4936" s="1">
        <v>10.294117647059</v>
      </c>
      <c r="L4936" s="2" t="s">
        <v>160</v>
      </c>
      <c r="M4936" s="1">
        <v>64.705882352941003</v>
      </c>
      <c r="N4936" s="1">
        <v>35.294117647058997</v>
      </c>
      <c r="O4936" s="1">
        <v>2.897058823529</v>
      </c>
      <c r="P4936" s="8">
        <v>1.0095026983519999</v>
      </c>
    </row>
    <row r="4937" spans="4:16" x14ac:dyDescent="0.2">
      <c r="D4937" s="59"/>
      <c r="E4937" s="5" t="s">
        <v>48</v>
      </c>
      <c r="F4937" s="51" t="s">
        <v>624</v>
      </c>
      <c r="G4937" s="4">
        <v>4</v>
      </c>
      <c r="H4937" s="10">
        <v>50</v>
      </c>
      <c r="I4937" s="1">
        <v>25</v>
      </c>
      <c r="J4937" s="1">
        <v>25</v>
      </c>
      <c r="K4937" s="2" t="s">
        <v>160</v>
      </c>
      <c r="L4937" s="2" t="s">
        <v>160</v>
      </c>
      <c r="M4937" s="1">
        <v>75</v>
      </c>
      <c r="N4937" s="1">
        <v>25</v>
      </c>
      <c r="O4937" s="1">
        <v>3.25</v>
      </c>
      <c r="P4937" s="8">
        <v>0.95742710775600004</v>
      </c>
    </row>
    <row r="4938" spans="4:16" x14ac:dyDescent="0.2">
      <c r="D4938" s="59"/>
      <c r="E4938" s="5" t="s">
        <v>23</v>
      </c>
      <c r="F4938" s="51" t="s">
        <v>623</v>
      </c>
      <c r="G4938" s="4">
        <v>99</v>
      </c>
      <c r="H4938" s="10">
        <v>29.292929292928999</v>
      </c>
      <c r="I4938" s="1">
        <v>11.111111111111001</v>
      </c>
      <c r="J4938" s="1">
        <v>34.343434343433998</v>
      </c>
      <c r="K4938" s="1">
        <v>25.252525252525</v>
      </c>
      <c r="L4938" s="2" t="s">
        <v>160</v>
      </c>
      <c r="M4938" s="1">
        <v>40.404040404040003</v>
      </c>
      <c r="N4938" s="1">
        <v>59.595959595959997</v>
      </c>
      <c r="O4938" s="1">
        <v>2.4444444444440001</v>
      </c>
      <c r="P4938" s="8">
        <v>1.1625291062600001</v>
      </c>
    </row>
    <row r="4939" spans="4:16" x14ac:dyDescent="0.2">
      <c r="D4939" s="58" t="s">
        <v>49</v>
      </c>
      <c r="E4939" s="7" t="s">
        <v>50</v>
      </c>
      <c r="F4939" s="50" t="s">
        <v>624</v>
      </c>
      <c r="G4939" s="6">
        <v>39</v>
      </c>
      <c r="H4939" s="14">
        <v>15.384615384615</v>
      </c>
      <c r="I4939" s="3">
        <v>12.820512820513001</v>
      </c>
      <c r="J4939" s="3">
        <v>35.897435897435997</v>
      </c>
      <c r="K4939" s="3">
        <v>33.333333333333002</v>
      </c>
      <c r="L4939" s="3">
        <v>2.564102564103</v>
      </c>
      <c r="M4939" s="3">
        <v>28.205128205127998</v>
      </c>
      <c r="N4939" s="3">
        <v>69.230769230768999</v>
      </c>
      <c r="O4939" s="3">
        <v>2.1052631578950001</v>
      </c>
      <c r="P4939" s="13">
        <v>1.060073268355</v>
      </c>
    </row>
    <row r="4940" spans="4:16" x14ac:dyDescent="0.2">
      <c r="D4940" s="59"/>
      <c r="E4940" s="5" t="s">
        <v>51</v>
      </c>
      <c r="F4940" s="51" t="s">
        <v>623</v>
      </c>
      <c r="G4940" s="4">
        <v>185</v>
      </c>
      <c r="H4940" s="10">
        <v>15.675675675676001</v>
      </c>
      <c r="I4940" s="1">
        <v>22.702702702703</v>
      </c>
      <c r="J4940" s="1">
        <v>31.891891891892001</v>
      </c>
      <c r="K4940" s="1">
        <v>29.189189189189001</v>
      </c>
      <c r="L4940" s="1">
        <v>0.54054054054099998</v>
      </c>
      <c r="M4940" s="1">
        <v>38.378378378378002</v>
      </c>
      <c r="N4940" s="1">
        <v>61.081081081081003</v>
      </c>
      <c r="O4940" s="1">
        <v>2.25</v>
      </c>
      <c r="P4940" s="8">
        <v>1.0467227022000001</v>
      </c>
    </row>
    <row r="4941" spans="4:16" x14ac:dyDescent="0.2">
      <c r="D4941" s="59"/>
      <c r="E4941" s="5" t="s">
        <v>52</v>
      </c>
      <c r="F4941" s="51" t="s">
        <v>623</v>
      </c>
      <c r="G4941" s="4">
        <v>324</v>
      </c>
      <c r="H4941" s="10">
        <v>16.975308641975001</v>
      </c>
      <c r="I4941" s="1">
        <v>26.543209876542999</v>
      </c>
      <c r="J4941" s="1">
        <v>40.123456790123001</v>
      </c>
      <c r="K4941" s="1">
        <v>16.049382716048999</v>
      </c>
      <c r="L4941" s="1">
        <v>0.30864197530900001</v>
      </c>
      <c r="M4941" s="1">
        <v>43.518518518519002</v>
      </c>
      <c r="N4941" s="1">
        <v>56.172839506172998</v>
      </c>
      <c r="O4941" s="1">
        <v>2.445820433437</v>
      </c>
      <c r="P4941" s="8">
        <v>0.955211039062</v>
      </c>
    </row>
    <row r="4942" spans="4:16" x14ac:dyDescent="0.2">
      <c r="D4942" s="59"/>
      <c r="E4942" s="5" t="s">
        <v>53</v>
      </c>
      <c r="F4942" s="51" t="s">
        <v>623</v>
      </c>
      <c r="G4942" s="4">
        <v>491</v>
      </c>
      <c r="H4942" s="10">
        <v>28.716904276986</v>
      </c>
      <c r="I4942" s="1">
        <v>27.494908350305</v>
      </c>
      <c r="J4942" s="1">
        <v>28.716904276986</v>
      </c>
      <c r="K4942" s="1">
        <v>14.460285132383</v>
      </c>
      <c r="L4942" s="1">
        <v>0.61099796334000001</v>
      </c>
      <c r="M4942" s="1">
        <v>56.211812627291003</v>
      </c>
      <c r="N4942" s="1">
        <v>43.177189409368999</v>
      </c>
      <c r="O4942" s="1">
        <v>2.709016393443</v>
      </c>
      <c r="P4942" s="8">
        <v>1.0379654794290001</v>
      </c>
    </row>
    <row r="4943" spans="4:16" x14ac:dyDescent="0.2">
      <c r="D4943" s="59"/>
      <c r="E4943" s="5" t="s">
        <v>23</v>
      </c>
      <c r="F4943" s="51" t="s">
        <v>624</v>
      </c>
      <c r="G4943" s="4">
        <v>4</v>
      </c>
      <c r="H4943" s="17" t="s">
        <v>160</v>
      </c>
      <c r="I4943" s="1">
        <v>50</v>
      </c>
      <c r="J4943" s="1">
        <v>50</v>
      </c>
      <c r="K4943" s="2" t="s">
        <v>160</v>
      </c>
      <c r="L4943" s="2" t="s">
        <v>160</v>
      </c>
      <c r="M4943" s="1">
        <v>50</v>
      </c>
      <c r="N4943" s="1">
        <v>50</v>
      </c>
      <c r="O4943" s="1">
        <v>2.5</v>
      </c>
      <c r="P4943" s="8">
        <v>0.57735026918999999</v>
      </c>
    </row>
    <row r="4944" spans="4:16" x14ac:dyDescent="0.2">
      <c r="D4944" s="59"/>
      <c r="E4944" s="5" t="s">
        <v>54</v>
      </c>
      <c r="F4944" s="51" t="s">
        <v>623</v>
      </c>
      <c r="G4944" s="4">
        <v>224</v>
      </c>
      <c r="H4944" s="10">
        <v>15.625</v>
      </c>
      <c r="I4944" s="1">
        <v>20.982142857143</v>
      </c>
      <c r="J4944" s="1">
        <v>32.589285714286</v>
      </c>
      <c r="K4944" s="1">
        <v>29.910714285714</v>
      </c>
      <c r="L4944" s="1">
        <v>0.89285714285700002</v>
      </c>
      <c r="M4944" s="1">
        <v>36.607142857143003</v>
      </c>
      <c r="N4944" s="1">
        <v>62.5</v>
      </c>
      <c r="O4944" s="1">
        <v>2.225225225225</v>
      </c>
      <c r="P4944" s="8">
        <v>1.0480292618339999</v>
      </c>
    </row>
    <row r="4945" spans="4:16" x14ac:dyDescent="0.2">
      <c r="D4945" s="59"/>
      <c r="E4945" s="5" t="s">
        <v>55</v>
      </c>
      <c r="F4945" s="51" t="s">
        <v>623</v>
      </c>
      <c r="G4945" s="4">
        <v>815</v>
      </c>
      <c r="H4945" s="10">
        <v>24.049079754600999</v>
      </c>
      <c r="I4945" s="1">
        <v>27.116564417178001</v>
      </c>
      <c r="J4945" s="1">
        <v>33.251533742330999</v>
      </c>
      <c r="K4945" s="1">
        <v>15.092024539877</v>
      </c>
      <c r="L4945" s="1">
        <v>0.49079754601199999</v>
      </c>
      <c r="M4945" s="1">
        <v>51.165644171779</v>
      </c>
      <c r="N4945" s="1">
        <v>48.343558282209003</v>
      </c>
      <c r="O4945" s="1">
        <v>2.6041923551170001</v>
      </c>
      <c r="P4945" s="8">
        <v>1.0134562218330001</v>
      </c>
    </row>
    <row r="4946" spans="4:16" ht="26" x14ac:dyDescent="0.2">
      <c r="D4946" s="58" t="s">
        <v>56</v>
      </c>
      <c r="E4946" s="7" t="s">
        <v>57</v>
      </c>
      <c r="F4946" s="50" t="s">
        <v>624</v>
      </c>
      <c r="G4946" s="6">
        <v>8</v>
      </c>
      <c r="H4946" s="32" t="s">
        <v>160</v>
      </c>
      <c r="I4946" s="3">
        <v>50</v>
      </c>
      <c r="J4946" s="3">
        <v>25</v>
      </c>
      <c r="K4946" s="3">
        <v>12.5</v>
      </c>
      <c r="L4946" s="3">
        <v>12.5</v>
      </c>
      <c r="M4946" s="3">
        <v>50</v>
      </c>
      <c r="N4946" s="3">
        <v>37.5</v>
      </c>
      <c r="O4946" s="3">
        <v>2.4285714285709998</v>
      </c>
      <c r="P4946" s="13">
        <v>0.786795792469</v>
      </c>
    </row>
    <row r="4947" spans="4:16" ht="26" x14ac:dyDescent="0.2">
      <c r="D4947" s="59"/>
      <c r="E4947" s="5" t="s">
        <v>58</v>
      </c>
      <c r="F4947" s="51" t="s">
        <v>623</v>
      </c>
      <c r="G4947" s="4">
        <v>61</v>
      </c>
      <c r="H4947" s="10">
        <v>21.311475409836</v>
      </c>
      <c r="I4947" s="1">
        <v>22.950819672131001</v>
      </c>
      <c r="J4947" s="1">
        <v>34.426229508196997</v>
      </c>
      <c r="K4947" s="1">
        <v>21.311475409836</v>
      </c>
      <c r="L4947" s="2" t="s">
        <v>160</v>
      </c>
      <c r="M4947" s="1">
        <v>44.262295081966997</v>
      </c>
      <c r="N4947" s="1">
        <v>55.737704918033003</v>
      </c>
      <c r="O4947" s="1">
        <v>2.4426229508200001</v>
      </c>
      <c r="P4947" s="8">
        <v>1.0571122640470001</v>
      </c>
    </row>
    <row r="4948" spans="4:16" x14ac:dyDescent="0.2">
      <c r="D4948" s="59"/>
      <c r="E4948" s="5" t="s">
        <v>59</v>
      </c>
      <c r="F4948" s="51" t="s">
        <v>624</v>
      </c>
      <c r="G4948" s="4">
        <v>18</v>
      </c>
      <c r="H4948" s="10">
        <v>27.777777777777999</v>
      </c>
      <c r="I4948" s="1">
        <v>27.777777777777999</v>
      </c>
      <c r="J4948" s="1">
        <v>33.333333333333002</v>
      </c>
      <c r="K4948" s="1">
        <v>5.5555555555560003</v>
      </c>
      <c r="L4948" s="1">
        <v>5.5555555555560003</v>
      </c>
      <c r="M4948" s="1">
        <v>55.555555555555998</v>
      </c>
      <c r="N4948" s="1">
        <v>38.888888888888999</v>
      </c>
      <c r="O4948" s="1">
        <v>2.8235294117650001</v>
      </c>
      <c r="P4948" s="8">
        <v>0.95100565965999995</v>
      </c>
    </row>
    <row r="4949" spans="4:16" x14ac:dyDescent="0.2">
      <c r="D4949" s="59"/>
      <c r="E4949" s="5" t="s">
        <v>60</v>
      </c>
      <c r="F4949" s="51" t="s">
        <v>623</v>
      </c>
      <c r="G4949" s="4">
        <v>147</v>
      </c>
      <c r="H4949" s="10">
        <v>16.326530612245001</v>
      </c>
      <c r="I4949" s="1">
        <v>30.612244897958998</v>
      </c>
      <c r="J4949" s="1">
        <v>39.455782312925002</v>
      </c>
      <c r="K4949" s="1">
        <v>13.605442176871</v>
      </c>
      <c r="L4949" s="2" t="s">
        <v>160</v>
      </c>
      <c r="M4949" s="1">
        <v>46.938775510204003</v>
      </c>
      <c r="N4949" s="1">
        <v>53.061224489795997</v>
      </c>
      <c r="O4949" s="1">
        <v>2.4965986394559998</v>
      </c>
      <c r="P4949" s="8">
        <v>0.92435945730000002</v>
      </c>
    </row>
    <row r="4950" spans="4:16" ht="26" x14ac:dyDescent="0.2">
      <c r="D4950" s="59"/>
      <c r="E4950" s="5" t="s">
        <v>61</v>
      </c>
      <c r="F4950" s="51" t="s">
        <v>623</v>
      </c>
      <c r="G4950" s="4">
        <v>85</v>
      </c>
      <c r="H4950" s="10">
        <v>22.352941176470999</v>
      </c>
      <c r="I4950" s="1">
        <v>17.647058823529001</v>
      </c>
      <c r="J4950" s="1">
        <v>35.294117647058997</v>
      </c>
      <c r="K4950" s="1">
        <v>24.705882352941</v>
      </c>
      <c r="L4950" s="2" t="s">
        <v>160</v>
      </c>
      <c r="M4950" s="1">
        <v>40</v>
      </c>
      <c r="N4950" s="1">
        <v>60</v>
      </c>
      <c r="O4950" s="1">
        <v>2.3764705882350001</v>
      </c>
      <c r="P4950" s="8">
        <v>1.0908326940399999</v>
      </c>
    </row>
    <row r="4951" spans="4:16" x14ac:dyDescent="0.2">
      <c r="D4951" s="59"/>
      <c r="E4951" s="5" t="s">
        <v>62</v>
      </c>
      <c r="F4951" s="51" t="s">
        <v>623</v>
      </c>
      <c r="G4951" s="4">
        <v>722</v>
      </c>
      <c r="H4951" s="10">
        <v>23.545706371190999</v>
      </c>
      <c r="I4951" s="1">
        <v>25.761772853185999</v>
      </c>
      <c r="J4951" s="1">
        <v>31.717451523546</v>
      </c>
      <c r="K4951" s="1">
        <v>18.559556786704</v>
      </c>
      <c r="L4951" s="1">
        <v>0.415512465374</v>
      </c>
      <c r="M4951" s="1">
        <v>49.307479224376998</v>
      </c>
      <c r="N4951" s="1">
        <v>50.277008310249002</v>
      </c>
      <c r="O4951" s="1">
        <v>2.5452016689849999</v>
      </c>
      <c r="P4951" s="8">
        <v>1.04646968912</v>
      </c>
    </row>
    <row r="4952" spans="4:16" x14ac:dyDescent="0.2">
      <c r="D4952" s="59"/>
      <c r="E4952" s="5" t="s">
        <v>23</v>
      </c>
      <c r="F4952" s="51" t="s">
        <v>624</v>
      </c>
      <c r="G4952" s="4">
        <v>2</v>
      </c>
      <c r="H4952" s="17" t="s">
        <v>160</v>
      </c>
      <c r="I4952" s="1">
        <v>50</v>
      </c>
      <c r="J4952" s="2" t="s">
        <v>160</v>
      </c>
      <c r="K4952" s="2" t="s">
        <v>160</v>
      </c>
      <c r="L4952" s="1">
        <v>50</v>
      </c>
      <c r="M4952" s="1">
        <v>50</v>
      </c>
      <c r="N4952" s="2" t="s">
        <v>160</v>
      </c>
      <c r="O4952" s="1">
        <v>3</v>
      </c>
      <c r="P4952" s="8">
        <v>0</v>
      </c>
    </row>
    <row r="4953" spans="4:16" ht="26" x14ac:dyDescent="0.2">
      <c r="D4953" s="59"/>
      <c r="E4953" s="5" t="s">
        <v>63</v>
      </c>
      <c r="F4953" s="51" t="s">
        <v>623</v>
      </c>
      <c r="G4953" s="4">
        <v>319</v>
      </c>
      <c r="H4953" s="10">
        <v>19.122257053292</v>
      </c>
      <c r="I4953" s="1">
        <v>26.018808777429001</v>
      </c>
      <c r="J4953" s="1">
        <v>36.677115987461001</v>
      </c>
      <c r="K4953" s="1">
        <v>17.554858934169001</v>
      </c>
      <c r="L4953" s="1">
        <v>0.62695924764900002</v>
      </c>
      <c r="M4953" s="1">
        <v>45.141065830720997</v>
      </c>
      <c r="N4953" s="1">
        <v>54.231974921629998</v>
      </c>
      <c r="O4953" s="1">
        <v>2.470031545741</v>
      </c>
      <c r="P4953" s="8">
        <v>0.99518667494500002</v>
      </c>
    </row>
    <row r="4954" spans="4:16" ht="26" x14ac:dyDescent="0.2">
      <c r="D4954" s="58" t="s">
        <v>64</v>
      </c>
      <c r="E4954" s="7" t="s">
        <v>57</v>
      </c>
      <c r="F4954" s="50" t="s">
        <v>624</v>
      </c>
      <c r="G4954" s="6">
        <v>21</v>
      </c>
      <c r="H4954" s="14">
        <v>33.333333333333002</v>
      </c>
      <c r="I4954" s="3">
        <v>23.809523809523998</v>
      </c>
      <c r="J4954" s="3">
        <v>23.809523809523998</v>
      </c>
      <c r="K4954" s="3">
        <v>9.5238095238099998</v>
      </c>
      <c r="L4954" s="3">
        <v>9.5238095238099998</v>
      </c>
      <c r="M4954" s="3">
        <v>57.142857142856997</v>
      </c>
      <c r="N4954" s="3">
        <v>33.333333333333002</v>
      </c>
      <c r="O4954" s="3">
        <v>2.8947368421049999</v>
      </c>
      <c r="P4954" s="13">
        <v>1.048530020876</v>
      </c>
    </row>
    <row r="4955" spans="4:16" ht="26" x14ac:dyDescent="0.2">
      <c r="D4955" s="59"/>
      <c r="E4955" s="5" t="s">
        <v>58</v>
      </c>
      <c r="F4955" s="51" t="s">
        <v>623</v>
      </c>
      <c r="G4955" s="4">
        <v>103</v>
      </c>
      <c r="H4955" s="10">
        <v>25.242718446602002</v>
      </c>
      <c r="I4955" s="1">
        <v>22.330097087378999</v>
      </c>
      <c r="J4955" s="1">
        <v>37.864077669902997</v>
      </c>
      <c r="K4955" s="1">
        <v>13.592233009709</v>
      </c>
      <c r="L4955" s="1">
        <v>0.97087378640800004</v>
      </c>
      <c r="M4955" s="1">
        <v>47.572815533981</v>
      </c>
      <c r="N4955" s="1">
        <v>51.456310679612002</v>
      </c>
      <c r="O4955" s="1">
        <v>2.5980392156860002</v>
      </c>
      <c r="P4955" s="8">
        <v>1.0172745953810001</v>
      </c>
    </row>
    <row r="4956" spans="4:16" x14ac:dyDescent="0.2">
      <c r="D4956" s="59"/>
      <c r="E4956" s="5" t="s">
        <v>59</v>
      </c>
      <c r="F4956" s="51" t="s">
        <v>624</v>
      </c>
      <c r="G4956" s="4">
        <v>43</v>
      </c>
      <c r="H4956" s="10">
        <v>39.534883720929997</v>
      </c>
      <c r="I4956" s="1">
        <v>27.906976744186</v>
      </c>
      <c r="J4956" s="1">
        <v>23.255813953488001</v>
      </c>
      <c r="K4956" s="1">
        <v>6.9767441860470001</v>
      </c>
      <c r="L4956" s="1">
        <v>2.3255813953489999</v>
      </c>
      <c r="M4956" s="1">
        <v>67.441860465115994</v>
      </c>
      <c r="N4956" s="1">
        <v>30.232558139535001</v>
      </c>
      <c r="O4956" s="1">
        <v>3.0238095238099998</v>
      </c>
      <c r="P4956" s="8">
        <v>0.97500707284699994</v>
      </c>
    </row>
    <row r="4957" spans="4:16" x14ac:dyDescent="0.2">
      <c r="D4957" s="59"/>
      <c r="E4957" s="5" t="s">
        <v>60</v>
      </c>
      <c r="F4957" s="51" t="s">
        <v>623</v>
      </c>
      <c r="G4957" s="4">
        <v>697</v>
      </c>
      <c r="H4957" s="10">
        <v>19.942611190817999</v>
      </c>
      <c r="I4957" s="1">
        <v>26.255380200861001</v>
      </c>
      <c r="J4957" s="1">
        <v>34.433285509325998</v>
      </c>
      <c r="K4957" s="1">
        <v>19.081779053085</v>
      </c>
      <c r="L4957" s="1">
        <v>0.28694404591099998</v>
      </c>
      <c r="M4957" s="1">
        <v>46.197991391678997</v>
      </c>
      <c r="N4957" s="1">
        <v>53.515064562409997</v>
      </c>
      <c r="O4957" s="1">
        <v>2.4719424460430002</v>
      </c>
      <c r="P4957" s="8">
        <v>1.0165793335260001</v>
      </c>
    </row>
    <row r="4958" spans="4:16" ht="26" x14ac:dyDescent="0.2">
      <c r="D4958" s="59"/>
      <c r="E4958" s="5" t="s">
        <v>61</v>
      </c>
      <c r="F4958" s="51" t="s">
        <v>623</v>
      </c>
      <c r="G4958" s="4">
        <v>160</v>
      </c>
      <c r="H4958" s="10">
        <v>23.75</v>
      </c>
      <c r="I4958" s="1">
        <v>27.5</v>
      </c>
      <c r="J4958" s="1">
        <v>26.25</v>
      </c>
      <c r="K4958" s="1">
        <v>22.5</v>
      </c>
      <c r="L4958" s="2" t="s">
        <v>160</v>
      </c>
      <c r="M4958" s="1">
        <v>51.25</v>
      </c>
      <c r="N4958" s="1">
        <v>48.75</v>
      </c>
      <c r="O4958" s="1">
        <v>2.5249999999999999</v>
      </c>
      <c r="P4958" s="8">
        <v>1.087088315773</v>
      </c>
    </row>
    <row r="4959" spans="4:16" ht="26" x14ac:dyDescent="0.2">
      <c r="D4959" s="59"/>
      <c r="E4959" s="5" t="s">
        <v>65</v>
      </c>
      <c r="F4959" s="51" t="s">
        <v>624</v>
      </c>
      <c r="G4959" s="4">
        <v>16</v>
      </c>
      <c r="H4959" s="10">
        <v>18.75</v>
      </c>
      <c r="I4959" s="1">
        <v>12.5</v>
      </c>
      <c r="J4959" s="1">
        <v>56.25</v>
      </c>
      <c r="K4959" s="1">
        <v>12.5</v>
      </c>
      <c r="L4959" s="2" t="s">
        <v>160</v>
      </c>
      <c r="M4959" s="1">
        <v>31.25</v>
      </c>
      <c r="N4959" s="1">
        <v>68.75</v>
      </c>
      <c r="O4959" s="1">
        <v>2.375</v>
      </c>
      <c r="P4959" s="8">
        <v>0.95742710775600004</v>
      </c>
    </row>
    <row r="4960" spans="4:16" x14ac:dyDescent="0.2">
      <c r="D4960" s="59"/>
      <c r="E4960" s="5" t="s">
        <v>23</v>
      </c>
      <c r="F4960" s="51" t="s">
        <v>624</v>
      </c>
      <c r="G4960" s="4">
        <v>3</v>
      </c>
      <c r="H4960" s="10">
        <v>33.333333333333002</v>
      </c>
      <c r="I4960" s="1">
        <v>33.333333333333002</v>
      </c>
      <c r="J4960" s="1">
        <v>33.333333333333002</v>
      </c>
      <c r="K4960" s="2" t="s">
        <v>160</v>
      </c>
      <c r="L4960" s="2" t="s">
        <v>160</v>
      </c>
      <c r="M4960" s="1">
        <v>66.666666666666998</v>
      </c>
      <c r="N4960" s="1">
        <v>33.333333333333002</v>
      </c>
      <c r="O4960" s="1">
        <v>3</v>
      </c>
      <c r="P4960" s="8">
        <v>1</v>
      </c>
    </row>
    <row r="4961" spans="4:16" ht="26" x14ac:dyDescent="0.2">
      <c r="D4961" s="59"/>
      <c r="E4961" s="5" t="s">
        <v>66</v>
      </c>
      <c r="F4961" s="51" t="s">
        <v>623</v>
      </c>
      <c r="G4961" s="4">
        <v>1024</v>
      </c>
      <c r="H4961" s="10">
        <v>22.16796875</v>
      </c>
      <c r="I4961" s="1">
        <v>26.07421875</v>
      </c>
      <c r="J4961" s="1">
        <v>32.8125</v>
      </c>
      <c r="K4961" s="1">
        <v>18.359375</v>
      </c>
      <c r="L4961" s="1">
        <v>0.5859375</v>
      </c>
      <c r="M4961" s="1">
        <v>48.2421875</v>
      </c>
      <c r="N4961" s="1">
        <v>51.171875</v>
      </c>
      <c r="O4961" s="1">
        <v>2.5235756385069998</v>
      </c>
      <c r="P4961" s="8">
        <v>1.0323833223009999</v>
      </c>
    </row>
    <row r="4962" spans="4:16" x14ac:dyDescent="0.2">
      <c r="D4962" s="58" t="s">
        <v>67</v>
      </c>
      <c r="E4962" s="7" t="s">
        <v>68</v>
      </c>
      <c r="F4962" s="50" t="s">
        <v>623</v>
      </c>
      <c r="G4962" s="6">
        <v>483</v>
      </c>
      <c r="H4962" s="14">
        <v>23.602484472050001</v>
      </c>
      <c r="I4962" s="3">
        <v>29.399585921324999</v>
      </c>
      <c r="J4962" s="3">
        <v>30.020703933747001</v>
      </c>
      <c r="K4962" s="3">
        <v>16.149068322981002</v>
      </c>
      <c r="L4962" s="3">
        <v>0.82815734989599998</v>
      </c>
      <c r="M4962" s="3">
        <v>53.002070393375</v>
      </c>
      <c r="N4962" s="3">
        <v>46.169772256728997</v>
      </c>
      <c r="O4962" s="3">
        <v>2.6096033402919998</v>
      </c>
      <c r="P4962" s="13">
        <v>1.0207018512329999</v>
      </c>
    </row>
    <row r="4963" spans="4:16" x14ac:dyDescent="0.2">
      <c r="D4963" s="59"/>
      <c r="E4963" s="5" t="s">
        <v>69</v>
      </c>
      <c r="F4963" s="51" t="s">
        <v>623</v>
      </c>
      <c r="G4963" s="4">
        <v>168</v>
      </c>
      <c r="H4963" s="10">
        <v>30.357142857143</v>
      </c>
      <c r="I4963" s="1">
        <v>30.952380952380999</v>
      </c>
      <c r="J4963" s="1">
        <v>26.190476190476002</v>
      </c>
      <c r="K4963" s="1">
        <v>11.309523809524</v>
      </c>
      <c r="L4963" s="1">
        <v>1.190476190476</v>
      </c>
      <c r="M4963" s="1">
        <v>61.309523809524002</v>
      </c>
      <c r="N4963" s="1">
        <v>37.5</v>
      </c>
      <c r="O4963" s="1">
        <v>2.8132530120479999</v>
      </c>
      <c r="P4963" s="8">
        <v>1.000638715335</v>
      </c>
    </row>
    <row r="4964" spans="4:16" ht="26" x14ac:dyDescent="0.2">
      <c r="D4964" s="59"/>
      <c r="E4964" s="5" t="s">
        <v>70</v>
      </c>
      <c r="F4964" s="51" t="s">
        <v>623</v>
      </c>
      <c r="G4964" s="4">
        <v>470</v>
      </c>
      <c r="H4964" s="10">
        <v>22.553191489362</v>
      </c>
      <c r="I4964" s="1">
        <v>26.382978723404001</v>
      </c>
      <c r="J4964" s="1">
        <v>32.978723404255</v>
      </c>
      <c r="K4964" s="1">
        <v>17.872340425531998</v>
      </c>
      <c r="L4964" s="1">
        <v>0.212765957447</v>
      </c>
      <c r="M4964" s="1">
        <v>48.936170212766001</v>
      </c>
      <c r="N4964" s="1">
        <v>50.851063829787002</v>
      </c>
      <c r="O4964" s="1">
        <v>2.5373134328360001</v>
      </c>
      <c r="P4964" s="8">
        <v>1.0300993800339999</v>
      </c>
    </row>
    <row r="4965" spans="4:16" ht="26" x14ac:dyDescent="0.2">
      <c r="D4965" s="59"/>
      <c r="E4965" s="5" t="s">
        <v>71</v>
      </c>
      <c r="F4965" s="51" t="s">
        <v>623</v>
      </c>
      <c r="G4965" s="4">
        <v>67</v>
      </c>
      <c r="H4965" s="10">
        <v>17.910447761194</v>
      </c>
      <c r="I4965" s="1">
        <v>31.343283582089999</v>
      </c>
      <c r="J4965" s="1">
        <v>28.358208955224001</v>
      </c>
      <c r="K4965" s="1">
        <v>22.388059701492999</v>
      </c>
      <c r="L4965" s="2" t="s">
        <v>160</v>
      </c>
      <c r="M4965" s="1">
        <v>49.253731343284002</v>
      </c>
      <c r="N4965" s="1">
        <v>50.746268656715998</v>
      </c>
      <c r="O4965" s="1">
        <v>2.4477611940299999</v>
      </c>
      <c r="P4965" s="8">
        <v>1.0340210139349999</v>
      </c>
    </row>
    <row r="4966" spans="4:16" x14ac:dyDescent="0.2">
      <c r="D4966" s="59"/>
      <c r="E4966" s="5" t="s">
        <v>72</v>
      </c>
      <c r="F4966" s="51" t="s">
        <v>623</v>
      </c>
      <c r="G4966" s="4">
        <v>314</v>
      </c>
      <c r="H4966" s="10">
        <v>24.84076433121</v>
      </c>
      <c r="I4966" s="1">
        <v>24.84076433121</v>
      </c>
      <c r="J4966" s="1">
        <v>30.891719745223</v>
      </c>
      <c r="K4966" s="1">
        <v>19.108280254777</v>
      </c>
      <c r="L4966" s="1">
        <v>0.31847133758000001</v>
      </c>
      <c r="M4966" s="1">
        <v>49.68152866242</v>
      </c>
      <c r="N4966" s="1">
        <v>50</v>
      </c>
      <c r="O4966" s="1">
        <v>2.5559105431310001</v>
      </c>
      <c r="P4966" s="8">
        <v>1.0640867721380001</v>
      </c>
    </row>
    <row r="4967" spans="4:16" x14ac:dyDescent="0.2">
      <c r="D4967" s="59"/>
      <c r="E4967" s="5" t="s">
        <v>73</v>
      </c>
      <c r="F4967" s="51" t="s">
        <v>623</v>
      </c>
      <c r="G4967" s="4">
        <v>187</v>
      </c>
      <c r="H4967" s="10">
        <v>26.737967914439</v>
      </c>
      <c r="I4967" s="1">
        <v>26.737967914439</v>
      </c>
      <c r="J4967" s="1">
        <v>30.481283422459999</v>
      </c>
      <c r="K4967" s="1">
        <v>14.973262032086</v>
      </c>
      <c r="L4967" s="1">
        <v>1.069518716578</v>
      </c>
      <c r="M4967" s="1">
        <v>53.475935828876999</v>
      </c>
      <c r="N4967" s="1">
        <v>45.454545454544999</v>
      </c>
      <c r="O4967" s="1">
        <v>2.6594594594590002</v>
      </c>
      <c r="P4967" s="8">
        <v>1.0361560072910001</v>
      </c>
    </row>
    <row r="4968" spans="4:16" ht="26" x14ac:dyDescent="0.2">
      <c r="D4968" s="59"/>
      <c r="E4968" s="5" t="s">
        <v>74</v>
      </c>
      <c r="F4968" s="51" t="s">
        <v>623</v>
      </c>
      <c r="G4968" s="4">
        <v>472</v>
      </c>
      <c r="H4968" s="10">
        <v>19.703389830508002</v>
      </c>
      <c r="I4968" s="1">
        <v>25.211864406779998</v>
      </c>
      <c r="J4968" s="1">
        <v>34.957627118643998</v>
      </c>
      <c r="K4968" s="1">
        <v>19.491525423729001</v>
      </c>
      <c r="L4968" s="1">
        <v>0.63559322033900001</v>
      </c>
      <c r="M4968" s="1">
        <v>44.915254237288003</v>
      </c>
      <c r="N4968" s="1">
        <v>54.449152542373</v>
      </c>
      <c r="O4968" s="1">
        <v>2.4541577825159999</v>
      </c>
      <c r="P4968" s="8">
        <v>1.0193264831860001</v>
      </c>
    </row>
    <row r="4969" spans="4:16" x14ac:dyDescent="0.2">
      <c r="D4969" s="59"/>
      <c r="E4969" s="5" t="s">
        <v>36</v>
      </c>
      <c r="F4969" s="51" t="s">
        <v>624</v>
      </c>
      <c r="G4969" s="4">
        <v>28</v>
      </c>
      <c r="H4969" s="10">
        <v>35.714285714286</v>
      </c>
      <c r="I4969" s="1">
        <v>21.428571428571001</v>
      </c>
      <c r="J4969" s="1">
        <v>32.142857142856997</v>
      </c>
      <c r="K4969" s="1">
        <v>10.714285714286</v>
      </c>
      <c r="L4969" s="2" t="s">
        <v>160</v>
      </c>
      <c r="M4969" s="1">
        <v>57.142857142856997</v>
      </c>
      <c r="N4969" s="1">
        <v>42.857142857143003</v>
      </c>
      <c r="O4969" s="1">
        <v>2.8214285714290002</v>
      </c>
      <c r="P4969" s="8">
        <v>1.055973183883</v>
      </c>
    </row>
    <row r="4970" spans="4:16" x14ac:dyDescent="0.2">
      <c r="D4970" s="59"/>
      <c r="E4970" s="5" t="s">
        <v>23</v>
      </c>
      <c r="F4970" s="51" t="s">
        <v>624</v>
      </c>
      <c r="G4970" s="4">
        <v>6</v>
      </c>
      <c r="H4970" s="10">
        <v>33.333333333333002</v>
      </c>
      <c r="I4970" s="1">
        <v>50</v>
      </c>
      <c r="J4970" s="2" t="s">
        <v>160</v>
      </c>
      <c r="K4970" s="1">
        <v>16.666666666666998</v>
      </c>
      <c r="L4970" s="2" t="s">
        <v>160</v>
      </c>
      <c r="M4970" s="1">
        <v>83.333333333333002</v>
      </c>
      <c r="N4970" s="1">
        <v>16.666666666666998</v>
      </c>
      <c r="O4970" s="1">
        <v>3</v>
      </c>
      <c r="P4970" s="8">
        <v>1.09544511501</v>
      </c>
    </row>
    <row r="4971" spans="4:16" ht="26" x14ac:dyDescent="0.2">
      <c r="D4971" s="58" t="s">
        <v>75</v>
      </c>
      <c r="E4971" s="7" t="s">
        <v>76</v>
      </c>
      <c r="F4971" s="50" t="s">
        <v>624</v>
      </c>
      <c r="G4971" s="6">
        <v>32</v>
      </c>
      <c r="H4971" s="14">
        <v>21.875</v>
      </c>
      <c r="I4971" s="3">
        <v>18.75</v>
      </c>
      <c r="J4971" s="3">
        <v>31.25</v>
      </c>
      <c r="K4971" s="3">
        <v>28.125</v>
      </c>
      <c r="L4971" s="9" t="s">
        <v>160</v>
      </c>
      <c r="M4971" s="3">
        <v>40.625</v>
      </c>
      <c r="N4971" s="3">
        <v>59.375</v>
      </c>
      <c r="O4971" s="3">
        <v>2.34375</v>
      </c>
      <c r="P4971" s="13">
        <v>1.1247759633550001</v>
      </c>
    </row>
    <row r="4972" spans="4:16" x14ac:dyDescent="0.2">
      <c r="D4972" s="59"/>
      <c r="E4972" s="5" t="s">
        <v>77</v>
      </c>
      <c r="F4972" s="51" t="s">
        <v>623</v>
      </c>
      <c r="G4972" s="4">
        <v>60</v>
      </c>
      <c r="H4972" s="10">
        <v>25</v>
      </c>
      <c r="I4972" s="1">
        <v>30</v>
      </c>
      <c r="J4972" s="1">
        <v>33.333333333333002</v>
      </c>
      <c r="K4972" s="1">
        <v>11.666666666667</v>
      </c>
      <c r="L4972" s="2" t="s">
        <v>160</v>
      </c>
      <c r="M4972" s="1">
        <v>55</v>
      </c>
      <c r="N4972" s="1">
        <v>45</v>
      </c>
      <c r="O4972" s="1">
        <v>2.6833333333330001</v>
      </c>
      <c r="P4972" s="8">
        <v>0.98276101318700004</v>
      </c>
    </row>
    <row r="4973" spans="4:16" x14ac:dyDescent="0.2">
      <c r="D4973" s="59"/>
      <c r="E4973" s="5" t="s">
        <v>78</v>
      </c>
      <c r="F4973" s="51" t="s">
        <v>623</v>
      </c>
      <c r="G4973" s="4">
        <v>82</v>
      </c>
      <c r="H4973" s="10">
        <v>23.170731707317</v>
      </c>
      <c r="I4973" s="1">
        <v>23.170731707317</v>
      </c>
      <c r="J4973" s="1">
        <v>32.926829268292998</v>
      </c>
      <c r="K4973" s="1">
        <v>20.731707317072999</v>
      </c>
      <c r="L4973" s="2" t="s">
        <v>160</v>
      </c>
      <c r="M4973" s="1">
        <v>46.341463414633999</v>
      </c>
      <c r="N4973" s="1">
        <v>53.658536585366001</v>
      </c>
      <c r="O4973" s="1">
        <v>2.4878048780489999</v>
      </c>
      <c r="P4973" s="8">
        <v>1.0685620017490001</v>
      </c>
    </row>
    <row r="4974" spans="4:16" ht="26" x14ac:dyDescent="0.2">
      <c r="D4974" s="59"/>
      <c r="E4974" s="5" t="s">
        <v>79</v>
      </c>
      <c r="F4974" s="51" t="s">
        <v>624</v>
      </c>
      <c r="G4974" s="4">
        <v>11</v>
      </c>
      <c r="H4974" s="10">
        <v>18.181818181817999</v>
      </c>
      <c r="I4974" s="1">
        <v>9.0909090909089993</v>
      </c>
      <c r="J4974" s="1">
        <v>36.363636363635997</v>
      </c>
      <c r="K4974" s="1">
        <v>36.363636363635997</v>
      </c>
      <c r="L4974" s="2" t="s">
        <v>160</v>
      </c>
      <c r="M4974" s="1">
        <v>27.272727272727</v>
      </c>
      <c r="N4974" s="1">
        <v>72.727272727273004</v>
      </c>
      <c r="O4974" s="1">
        <v>2.0909090909089998</v>
      </c>
      <c r="P4974" s="8">
        <v>1.1361818036339999</v>
      </c>
    </row>
    <row r="4975" spans="4:16" ht="26" x14ac:dyDescent="0.2">
      <c r="D4975" s="59"/>
      <c r="E4975" s="5" t="s">
        <v>80</v>
      </c>
      <c r="F4975" s="51" t="s">
        <v>624</v>
      </c>
      <c r="G4975" s="4">
        <v>35</v>
      </c>
      <c r="H4975" s="10">
        <v>34.285714285714</v>
      </c>
      <c r="I4975" s="1">
        <v>20</v>
      </c>
      <c r="J4975" s="1">
        <v>28.571428571428999</v>
      </c>
      <c r="K4975" s="1">
        <v>17.142857142857</v>
      </c>
      <c r="L4975" s="2" t="s">
        <v>160</v>
      </c>
      <c r="M4975" s="1">
        <v>54.285714285714</v>
      </c>
      <c r="N4975" s="1">
        <v>45.714285714286</v>
      </c>
      <c r="O4975" s="1">
        <v>2.714285714286</v>
      </c>
      <c r="P4975" s="8">
        <v>1.1264579721520001</v>
      </c>
    </row>
    <row r="4976" spans="4:16" ht="26" x14ac:dyDescent="0.2">
      <c r="D4976" s="59"/>
      <c r="E4976" s="5" t="s">
        <v>81</v>
      </c>
      <c r="F4976" s="51" t="s">
        <v>624</v>
      </c>
      <c r="G4976" s="4">
        <v>48</v>
      </c>
      <c r="H4976" s="10">
        <v>18.75</v>
      </c>
      <c r="I4976" s="1">
        <v>31.25</v>
      </c>
      <c r="J4976" s="1">
        <v>37.5</v>
      </c>
      <c r="K4976" s="1">
        <v>12.5</v>
      </c>
      <c r="L4976" s="2" t="s">
        <v>160</v>
      </c>
      <c r="M4976" s="1">
        <v>50</v>
      </c>
      <c r="N4976" s="1">
        <v>50</v>
      </c>
      <c r="O4976" s="1">
        <v>2.5625</v>
      </c>
      <c r="P4976" s="8">
        <v>0.943200752531</v>
      </c>
    </row>
    <row r="4977" spans="4:16" ht="26" x14ac:dyDescent="0.2">
      <c r="D4977" s="59"/>
      <c r="E4977" s="5" t="s">
        <v>82</v>
      </c>
      <c r="F4977" s="51" t="s">
        <v>624</v>
      </c>
      <c r="G4977" s="4">
        <v>39</v>
      </c>
      <c r="H4977" s="10">
        <v>23.076923076922998</v>
      </c>
      <c r="I4977" s="1">
        <v>28.205128205127998</v>
      </c>
      <c r="J4977" s="1">
        <v>30.769230769231001</v>
      </c>
      <c r="K4977" s="1">
        <v>17.948717948717999</v>
      </c>
      <c r="L4977" s="2" t="s">
        <v>160</v>
      </c>
      <c r="M4977" s="1">
        <v>51.282051282051</v>
      </c>
      <c r="N4977" s="1">
        <v>48.717948717949</v>
      </c>
      <c r="O4977" s="1">
        <v>2.564102564103</v>
      </c>
      <c r="P4977" s="8">
        <v>1.0461677382579999</v>
      </c>
    </row>
    <row r="4978" spans="4:16" ht="26" x14ac:dyDescent="0.2">
      <c r="D4978" s="59"/>
      <c r="E4978" s="5" t="s">
        <v>83</v>
      </c>
      <c r="F4978" s="51" t="s">
        <v>624</v>
      </c>
      <c r="G4978" s="4">
        <v>12</v>
      </c>
      <c r="H4978" s="10">
        <v>33.333333333333002</v>
      </c>
      <c r="I4978" s="1">
        <v>33.333333333333002</v>
      </c>
      <c r="J4978" s="1">
        <v>25</v>
      </c>
      <c r="K4978" s="1">
        <v>8.333333333333</v>
      </c>
      <c r="L4978" s="2" t="s">
        <v>160</v>
      </c>
      <c r="M4978" s="1">
        <v>66.666666666666998</v>
      </c>
      <c r="N4978" s="1">
        <v>33.333333333333002</v>
      </c>
      <c r="O4978" s="1">
        <v>2.916666666667</v>
      </c>
      <c r="P4978" s="8">
        <v>0.99620491989600002</v>
      </c>
    </row>
    <row r="4979" spans="4:16" x14ac:dyDescent="0.2">
      <c r="D4979" s="59"/>
      <c r="E4979" s="5" t="s">
        <v>84</v>
      </c>
      <c r="F4979" s="51" t="s">
        <v>624</v>
      </c>
      <c r="G4979" s="4">
        <v>15</v>
      </c>
      <c r="H4979" s="10">
        <v>26.666666666666998</v>
      </c>
      <c r="I4979" s="1">
        <v>20</v>
      </c>
      <c r="J4979" s="1">
        <v>40</v>
      </c>
      <c r="K4979" s="1">
        <v>13.333333333333</v>
      </c>
      <c r="L4979" s="2" t="s">
        <v>160</v>
      </c>
      <c r="M4979" s="1">
        <v>46.666666666666998</v>
      </c>
      <c r="N4979" s="1">
        <v>53.333333333333002</v>
      </c>
      <c r="O4979" s="1">
        <v>2.6</v>
      </c>
      <c r="P4979" s="8">
        <v>1.0555973258239999</v>
      </c>
    </row>
    <row r="4980" spans="4:16" x14ac:dyDescent="0.2">
      <c r="D4980" s="59"/>
      <c r="E4980" s="5" t="s">
        <v>85</v>
      </c>
      <c r="F4980" s="51" t="s">
        <v>624</v>
      </c>
      <c r="G4980" s="4">
        <v>5</v>
      </c>
      <c r="H4980" s="17" t="s">
        <v>160</v>
      </c>
      <c r="I4980" s="1">
        <v>20</v>
      </c>
      <c r="J4980" s="1">
        <v>20</v>
      </c>
      <c r="K4980" s="1">
        <v>40</v>
      </c>
      <c r="L4980" s="1">
        <v>20</v>
      </c>
      <c r="M4980" s="1">
        <v>20</v>
      </c>
      <c r="N4980" s="1">
        <v>60</v>
      </c>
      <c r="O4980" s="1">
        <v>1.75</v>
      </c>
      <c r="P4980" s="8">
        <v>0.95742710775600004</v>
      </c>
    </row>
    <row r="4981" spans="4:16" x14ac:dyDescent="0.2">
      <c r="D4981" s="59"/>
      <c r="E4981" s="5" t="s">
        <v>86</v>
      </c>
      <c r="F4981" s="51" t="s">
        <v>623</v>
      </c>
      <c r="G4981" s="4">
        <v>87</v>
      </c>
      <c r="H4981" s="10">
        <v>19.540229885056998</v>
      </c>
      <c r="I4981" s="1">
        <v>26.436781609194998</v>
      </c>
      <c r="J4981" s="1">
        <v>40.229885057471002</v>
      </c>
      <c r="K4981" s="1">
        <v>12.64367816092</v>
      </c>
      <c r="L4981" s="1">
        <v>1.149425287356</v>
      </c>
      <c r="M4981" s="1">
        <v>45.977011494252999</v>
      </c>
      <c r="N4981" s="1">
        <v>52.873563218390998</v>
      </c>
      <c r="O4981" s="1">
        <v>2.5348837209299999</v>
      </c>
      <c r="P4981" s="8">
        <v>0.95421879866799997</v>
      </c>
    </row>
    <row r="4982" spans="4:16" ht="26" x14ac:dyDescent="0.2">
      <c r="D4982" s="59"/>
      <c r="E4982" s="5" t="s">
        <v>87</v>
      </c>
      <c r="F4982" s="51" t="s">
        <v>623</v>
      </c>
      <c r="G4982" s="4">
        <v>118</v>
      </c>
      <c r="H4982" s="10">
        <v>13.559322033898001</v>
      </c>
      <c r="I4982" s="1">
        <v>28.813559322033999</v>
      </c>
      <c r="J4982" s="1">
        <v>39.830508474576</v>
      </c>
      <c r="K4982" s="1">
        <v>17.796610169491998</v>
      </c>
      <c r="L4982" s="2" t="s">
        <v>160</v>
      </c>
      <c r="M4982" s="1">
        <v>42.372881355932002</v>
      </c>
      <c r="N4982" s="1">
        <v>57.627118644067998</v>
      </c>
      <c r="O4982" s="1">
        <v>2.3813559322029998</v>
      </c>
      <c r="P4982" s="8">
        <v>0.93296230285799997</v>
      </c>
    </row>
    <row r="4983" spans="4:16" x14ac:dyDescent="0.2">
      <c r="D4983" s="59"/>
      <c r="E4983" s="5" t="s">
        <v>36</v>
      </c>
      <c r="F4983" s="51" t="s">
        <v>624</v>
      </c>
      <c r="G4983" s="4">
        <v>47</v>
      </c>
      <c r="H4983" s="10">
        <v>19.148936170212998</v>
      </c>
      <c r="I4983" s="1">
        <v>27.659574468085001</v>
      </c>
      <c r="J4983" s="1">
        <v>27.659574468085001</v>
      </c>
      <c r="K4983" s="1">
        <v>23.404255319149001</v>
      </c>
      <c r="L4983" s="1">
        <v>2.1276595744679998</v>
      </c>
      <c r="M4983" s="1">
        <v>46.808510638298003</v>
      </c>
      <c r="N4983" s="1">
        <v>51.063829787233999</v>
      </c>
      <c r="O4983" s="1">
        <v>2.4347826086960001</v>
      </c>
      <c r="P4983" s="8">
        <v>1.0677530699360001</v>
      </c>
    </row>
    <row r="4984" spans="4:16" ht="26" x14ac:dyDescent="0.2">
      <c r="D4984" s="59"/>
      <c r="E4984" s="5" t="s">
        <v>88</v>
      </c>
      <c r="F4984" s="51" t="s">
        <v>623</v>
      </c>
      <c r="G4984" s="4">
        <v>255</v>
      </c>
      <c r="H4984" s="10">
        <v>22.352941176470999</v>
      </c>
      <c r="I4984" s="1">
        <v>23.921568627450998</v>
      </c>
      <c r="J4984" s="1">
        <v>35.294117647058997</v>
      </c>
      <c r="K4984" s="1">
        <v>17.254901960784</v>
      </c>
      <c r="L4984" s="1">
        <v>1.1764705882349999</v>
      </c>
      <c r="M4984" s="1">
        <v>46.274509803922001</v>
      </c>
      <c r="N4984" s="1">
        <v>52.549019607843</v>
      </c>
      <c r="O4984" s="1">
        <v>2.5198412698410002</v>
      </c>
      <c r="P4984" s="8">
        <v>1.0273176957550001</v>
      </c>
    </row>
    <row r="4985" spans="4:16" x14ac:dyDescent="0.2">
      <c r="D4985" s="59"/>
      <c r="E4985" s="5" t="s">
        <v>89</v>
      </c>
      <c r="F4985" s="51" t="s">
        <v>623</v>
      </c>
      <c r="G4985" s="4">
        <v>434</v>
      </c>
      <c r="H4985" s="10">
        <v>22.580645161290001</v>
      </c>
      <c r="I4985" s="1">
        <v>25.576036866359001</v>
      </c>
      <c r="J4985" s="1">
        <v>31.797235023041001</v>
      </c>
      <c r="K4985" s="1">
        <v>20.046082949309</v>
      </c>
      <c r="L4985" s="2" t="s">
        <v>160</v>
      </c>
      <c r="M4985" s="1">
        <v>48.15668202765</v>
      </c>
      <c r="N4985" s="1">
        <v>51.84331797235</v>
      </c>
      <c r="O4985" s="1">
        <v>2.5069124423960001</v>
      </c>
      <c r="P4985" s="8">
        <v>1.0512054695440001</v>
      </c>
    </row>
    <row r="4986" spans="4:16" x14ac:dyDescent="0.2">
      <c r="D4986" s="59"/>
      <c r="E4986" s="5" t="s">
        <v>23</v>
      </c>
      <c r="F4986" s="51" t="s">
        <v>624</v>
      </c>
      <c r="G4986" s="4">
        <v>9</v>
      </c>
      <c r="H4986" s="10">
        <v>22.222222222222001</v>
      </c>
      <c r="I4986" s="1">
        <v>44.444444444444002</v>
      </c>
      <c r="J4986" s="1">
        <v>22.222222222222001</v>
      </c>
      <c r="K4986" s="1">
        <v>11.111111111111001</v>
      </c>
      <c r="L4986" s="2" t="s">
        <v>160</v>
      </c>
      <c r="M4986" s="1">
        <v>66.666666666666998</v>
      </c>
      <c r="N4986" s="1">
        <v>33.333333333333002</v>
      </c>
      <c r="O4986" s="1">
        <v>2.7777777777780002</v>
      </c>
      <c r="P4986" s="8">
        <v>0.97182531580800002</v>
      </c>
    </row>
    <row r="4987" spans="4:16" ht="26" x14ac:dyDescent="0.2">
      <c r="D4987" s="59"/>
      <c r="E4987" s="5" t="s">
        <v>90</v>
      </c>
      <c r="F4987" s="51" t="s">
        <v>623</v>
      </c>
      <c r="G4987" s="4">
        <v>345</v>
      </c>
      <c r="H4987" s="10">
        <v>21.449275362319</v>
      </c>
      <c r="I4987" s="1">
        <v>27.246376811594001</v>
      </c>
      <c r="J4987" s="1">
        <v>33.623188405797002</v>
      </c>
      <c r="K4987" s="1">
        <v>16.811594202898998</v>
      </c>
      <c r="L4987" s="1">
        <v>0.86956521739100001</v>
      </c>
      <c r="M4987" s="1">
        <v>48.695652173912997</v>
      </c>
      <c r="N4987" s="1">
        <v>50.434782608695997</v>
      </c>
      <c r="O4987" s="1">
        <v>2.538011695906</v>
      </c>
      <c r="P4987" s="8">
        <v>1.0116706776319999</v>
      </c>
    </row>
    <row r="4988" spans="4:16" ht="26" x14ac:dyDescent="0.2">
      <c r="D4988" s="58" t="s">
        <v>91</v>
      </c>
      <c r="E4988" s="7" t="s">
        <v>92</v>
      </c>
      <c r="F4988" s="50" t="s">
        <v>623</v>
      </c>
      <c r="G4988" s="6">
        <v>70</v>
      </c>
      <c r="H4988" s="14">
        <v>30</v>
      </c>
      <c r="I4988" s="3">
        <v>25.714285714286</v>
      </c>
      <c r="J4988" s="3">
        <v>34.285714285714</v>
      </c>
      <c r="K4988" s="3">
        <v>10</v>
      </c>
      <c r="L4988" s="9" t="s">
        <v>160</v>
      </c>
      <c r="M4988" s="3">
        <v>55.714285714286</v>
      </c>
      <c r="N4988" s="3">
        <v>44.285714285714</v>
      </c>
      <c r="O4988" s="3">
        <v>2.7571428571430001</v>
      </c>
      <c r="P4988" s="13">
        <v>0.99906788856600004</v>
      </c>
    </row>
    <row r="4989" spans="4:16" ht="39" x14ac:dyDescent="0.2">
      <c r="D4989" s="59"/>
      <c r="E4989" s="5" t="s">
        <v>93</v>
      </c>
      <c r="F4989" s="51" t="s">
        <v>623</v>
      </c>
      <c r="G4989" s="4">
        <v>430</v>
      </c>
      <c r="H4989" s="10">
        <v>23.953488372092998</v>
      </c>
      <c r="I4989" s="1">
        <v>23.023255813953</v>
      </c>
      <c r="J4989" s="1">
        <v>34.418604651163001</v>
      </c>
      <c r="K4989" s="1">
        <v>18.139534883721002</v>
      </c>
      <c r="L4989" s="1">
        <v>0.46511627907000003</v>
      </c>
      <c r="M4989" s="1">
        <v>46.976744186047</v>
      </c>
      <c r="N4989" s="1">
        <v>52.558139534883999</v>
      </c>
      <c r="O4989" s="1">
        <v>2.5303738317760001</v>
      </c>
      <c r="P4989" s="8">
        <v>1.047585760449</v>
      </c>
    </row>
    <row r="4990" spans="4:16" ht="39" x14ac:dyDescent="0.2">
      <c r="D4990" s="59"/>
      <c r="E4990" s="5" t="s">
        <v>94</v>
      </c>
      <c r="F4990" s="51" t="s">
        <v>623</v>
      </c>
      <c r="G4990" s="4">
        <v>824</v>
      </c>
      <c r="H4990" s="10">
        <v>21.23786407767</v>
      </c>
      <c r="I4990" s="1">
        <v>24.757281553397998</v>
      </c>
      <c r="J4990" s="1">
        <v>34.101941747573001</v>
      </c>
      <c r="K4990" s="1">
        <v>19.417475728155001</v>
      </c>
      <c r="L4990" s="1">
        <v>0.48543689320400002</v>
      </c>
      <c r="M4990" s="1">
        <v>45.995145631067999</v>
      </c>
      <c r="N4990" s="1">
        <v>53.519417475727998</v>
      </c>
      <c r="O4990" s="1">
        <v>2.4804878048779999</v>
      </c>
      <c r="P4990" s="8">
        <v>1.033438376368</v>
      </c>
    </row>
    <row r="4991" spans="4:16" ht="39" x14ac:dyDescent="0.2">
      <c r="D4991" s="59"/>
      <c r="E4991" s="5" t="s">
        <v>95</v>
      </c>
      <c r="F4991" s="51" t="s">
        <v>623</v>
      </c>
      <c r="G4991" s="4">
        <v>593</v>
      </c>
      <c r="H4991" s="10">
        <v>22.596964586847001</v>
      </c>
      <c r="I4991" s="1">
        <v>24.789207419899</v>
      </c>
      <c r="J4991" s="1">
        <v>34.064080944350998</v>
      </c>
      <c r="K4991" s="1">
        <v>18.212478920742001</v>
      </c>
      <c r="L4991" s="1">
        <v>0.33726812816200002</v>
      </c>
      <c r="M4991" s="1">
        <v>47.386172006744999</v>
      </c>
      <c r="N4991" s="1">
        <v>52.276559865092999</v>
      </c>
      <c r="O4991" s="1">
        <v>2.5194585448389999</v>
      </c>
      <c r="P4991" s="8">
        <v>1.03459336705</v>
      </c>
    </row>
    <row r="4992" spans="4:16" ht="39" x14ac:dyDescent="0.2">
      <c r="D4992" s="59"/>
      <c r="E4992" s="5" t="s">
        <v>96</v>
      </c>
      <c r="F4992" s="51" t="s">
        <v>623</v>
      </c>
      <c r="G4992" s="4">
        <v>261</v>
      </c>
      <c r="H4992" s="10">
        <v>21.839080459769999</v>
      </c>
      <c r="I4992" s="1">
        <v>24.137931034483</v>
      </c>
      <c r="J4992" s="1">
        <v>33.333333333333002</v>
      </c>
      <c r="K4992" s="1">
        <v>20.689655172414</v>
      </c>
      <c r="L4992" s="2" t="s">
        <v>160</v>
      </c>
      <c r="M4992" s="1">
        <v>45.977011494252999</v>
      </c>
      <c r="N4992" s="1">
        <v>54.022988505747001</v>
      </c>
      <c r="O4992" s="1">
        <v>2.471264367816</v>
      </c>
      <c r="P4992" s="8">
        <v>1.0507039449060001</v>
      </c>
    </row>
    <row r="4993" spans="4:16" ht="39" x14ac:dyDescent="0.2">
      <c r="D4993" s="59"/>
      <c r="E4993" s="5" t="s">
        <v>97</v>
      </c>
      <c r="F4993" s="51" t="s">
        <v>623</v>
      </c>
      <c r="G4993" s="4">
        <v>63</v>
      </c>
      <c r="H4993" s="10">
        <v>22.222222222222001</v>
      </c>
      <c r="I4993" s="1">
        <v>30.158730158729998</v>
      </c>
      <c r="J4993" s="1">
        <v>36.507936507937004</v>
      </c>
      <c r="K4993" s="1">
        <v>11.111111111111001</v>
      </c>
      <c r="L4993" s="2" t="s">
        <v>160</v>
      </c>
      <c r="M4993" s="1">
        <v>52.380952380952003</v>
      </c>
      <c r="N4993" s="1">
        <v>47.619047619047997</v>
      </c>
      <c r="O4993" s="1">
        <v>2.6349206349209999</v>
      </c>
      <c r="P4993" s="8">
        <v>0.95548648817399995</v>
      </c>
    </row>
    <row r="4994" spans="4:16" ht="39" x14ac:dyDescent="0.2">
      <c r="D4994" s="59"/>
      <c r="E4994" s="5" t="s">
        <v>98</v>
      </c>
      <c r="F4994" s="51" t="s">
        <v>623</v>
      </c>
      <c r="G4994" s="4">
        <v>345</v>
      </c>
      <c r="H4994" s="10">
        <v>22.608695652173999</v>
      </c>
      <c r="I4994" s="1">
        <v>20.869565217390999</v>
      </c>
      <c r="J4994" s="1">
        <v>37.391304347826001</v>
      </c>
      <c r="K4994" s="1">
        <v>19.130434782609001</v>
      </c>
      <c r="L4994" s="2" t="s">
        <v>160</v>
      </c>
      <c r="M4994" s="1">
        <v>43.478260869564998</v>
      </c>
      <c r="N4994" s="1">
        <v>56.521739130435002</v>
      </c>
      <c r="O4994" s="1">
        <v>2.4695652173910001</v>
      </c>
      <c r="P4994" s="8">
        <v>1.0425963158660001</v>
      </c>
    </row>
    <row r="4995" spans="4:16" ht="39" x14ac:dyDescent="0.2">
      <c r="D4995" s="59"/>
      <c r="E4995" s="5" t="s">
        <v>99</v>
      </c>
      <c r="F4995" s="51" t="s">
        <v>623</v>
      </c>
      <c r="G4995" s="4">
        <v>202</v>
      </c>
      <c r="H4995" s="10">
        <v>25.247524752475002</v>
      </c>
      <c r="I4995" s="1">
        <v>14.851485148515</v>
      </c>
      <c r="J4995" s="1">
        <v>38.613861386139</v>
      </c>
      <c r="K4995" s="1">
        <v>20.792079207920999</v>
      </c>
      <c r="L4995" s="1">
        <v>0.49504950495</v>
      </c>
      <c r="M4995" s="1">
        <v>40.099009900989998</v>
      </c>
      <c r="N4995" s="1">
        <v>59.405940594058997</v>
      </c>
      <c r="O4995" s="1">
        <v>2.4477611940299999</v>
      </c>
      <c r="P4995" s="8">
        <v>1.0855908357599999</v>
      </c>
    </row>
    <row r="4996" spans="4:16" x14ac:dyDescent="0.2">
      <c r="D4996" s="59"/>
      <c r="E4996" s="5" t="s">
        <v>100</v>
      </c>
      <c r="F4996" s="51" t="s">
        <v>623</v>
      </c>
      <c r="G4996" s="4">
        <v>143</v>
      </c>
      <c r="H4996" s="10">
        <v>24.475524475524001</v>
      </c>
      <c r="I4996" s="1">
        <v>32.167832167832003</v>
      </c>
      <c r="J4996" s="1">
        <v>26.573426573427</v>
      </c>
      <c r="K4996" s="1">
        <v>16.783216783217</v>
      </c>
      <c r="L4996" s="2" t="s">
        <v>160</v>
      </c>
      <c r="M4996" s="1">
        <v>56.643356643357002</v>
      </c>
      <c r="N4996" s="1">
        <v>43.356643356642998</v>
      </c>
      <c r="O4996" s="1">
        <v>2.6433566433569999</v>
      </c>
      <c r="P4996" s="8">
        <v>1.0305584046680001</v>
      </c>
    </row>
    <row r="4997" spans="4:16" x14ac:dyDescent="0.2">
      <c r="D4997" s="59"/>
      <c r="E4997" s="5" t="s">
        <v>23</v>
      </c>
      <c r="F4997" s="51" t="s">
        <v>624</v>
      </c>
      <c r="G4997" s="4">
        <v>5</v>
      </c>
      <c r="H4997" s="10">
        <v>20</v>
      </c>
      <c r="I4997" s="1">
        <v>40</v>
      </c>
      <c r="J4997" s="1">
        <v>20</v>
      </c>
      <c r="K4997" s="2" t="s">
        <v>160</v>
      </c>
      <c r="L4997" s="1">
        <v>20</v>
      </c>
      <c r="M4997" s="1">
        <v>60</v>
      </c>
      <c r="N4997" s="1">
        <v>20</v>
      </c>
      <c r="O4997" s="1">
        <v>3</v>
      </c>
      <c r="P4997" s="8">
        <v>0.81649658092800004</v>
      </c>
    </row>
    <row r="4998" spans="4:16" ht="26" x14ac:dyDescent="0.2">
      <c r="D4998" s="59"/>
      <c r="E4998" s="5" t="s">
        <v>101</v>
      </c>
      <c r="F4998" s="51" t="s">
        <v>623</v>
      </c>
      <c r="G4998" s="4">
        <v>883</v>
      </c>
      <c r="H4998" s="10">
        <v>21.857304643262001</v>
      </c>
      <c r="I4998" s="1">
        <v>24.575311438279002</v>
      </c>
      <c r="J4998" s="1">
        <v>34.201585503963997</v>
      </c>
      <c r="K4998" s="1">
        <v>18.799546998867001</v>
      </c>
      <c r="L4998" s="1">
        <v>0.56625141562900005</v>
      </c>
      <c r="M4998" s="1">
        <v>46.432616081539997</v>
      </c>
      <c r="N4998" s="1">
        <v>53.001132502830998</v>
      </c>
      <c r="O4998" s="1">
        <v>2.4977220956720001</v>
      </c>
      <c r="P4998" s="8">
        <v>1.0339148813970001</v>
      </c>
    </row>
    <row r="4999" spans="4:16" ht="26" x14ac:dyDescent="0.2">
      <c r="D4999" s="59"/>
      <c r="E4999" s="5" t="s">
        <v>102</v>
      </c>
      <c r="F4999" s="51" t="s">
        <v>623</v>
      </c>
      <c r="G4999" s="4">
        <v>453</v>
      </c>
      <c r="H4999" s="10">
        <v>23.399558498895999</v>
      </c>
      <c r="I4999" s="1">
        <v>23.620309050772999</v>
      </c>
      <c r="J4999" s="1">
        <v>34.216335540838998</v>
      </c>
      <c r="K4999" s="1">
        <v>18.763796909492001</v>
      </c>
      <c r="L4999" s="2" t="s">
        <v>160</v>
      </c>
      <c r="M4999" s="1">
        <v>47.019867549669002</v>
      </c>
      <c r="N4999" s="1">
        <v>52.980132450330998</v>
      </c>
      <c r="O4999" s="1">
        <v>2.5165562913909998</v>
      </c>
      <c r="P4999" s="8">
        <v>1.0466189007869999</v>
      </c>
    </row>
    <row r="5000" spans="4:16" x14ac:dyDescent="0.2">
      <c r="D5000" s="58" t="s">
        <v>103</v>
      </c>
      <c r="E5000" s="7" t="s">
        <v>104</v>
      </c>
      <c r="F5000" s="50" t="s">
        <v>623</v>
      </c>
      <c r="G5000" s="6">
        <v>265</v>
      </c>
      <c r="H5000" s="14">
        <v>26.792452830188999</v>
      </c>
      <c r="I5000" s="3">
        <v>24.528301886792001</v>
      </c>
      <c r="J5000" s="3">
        <v>33.207547169811001</v>
      </c>
      <c r="K5000" s="3">
        <v>15.094339622642</v>
      </c>
      <c r="L5000" s="3">
        <v>0.37735849056600002</v>
      </c>
      <c r="M5000" s="3">
        <v>51.320754716981</v>
      </c>
      <c r="N5000" s="3">
        <v>48.301886792452997</v>
      </c>
      <c r="O5000" s="3">
        <v>2.6325757575759998</v>
      </c>
      <c r="P5000" s="13">
        <v>1.037985487647</v>
      </c>
    </row>
    <row r="5001" spans="4:16" x14ac:dyDescent="0.2">
      <c r="D5001" s="59"/>
      <c r="E5001" s="5" t="s">
        <v>105</v>
      </c>
      <c r="F5001" s="51" t="s">
        <v>623</v>
      </c>
      <c r="G5001" s="4">
        <v>314</v>
      </c>
      <c r="H5001" s="10">
        <v>22.611464968153001</v>
      </c>
      <c r="I5001" s="1">
        <v>29.936305732484001</v>
      </c>
      <c r="J5001" s="1">
        <v>29.299363057324999</v>
      </c>
      <c r="K5001" s="1">
        <v>17.834394904459</v>
      </c>
      <c r="L5001" s="1">
        <v>0.31847133758000001</v>
      </c>
      <c r="M5001" s="1">
        <v>52.547770700637003</v>
      </c>
      <c r="N5001" s="1">
        <v>47.133757961782997</v>
      </c>
      <c r="O5001" s="1">
        <v>2.5750798722039998</v>
      </c>
      <c r="P5001" s="8">
        <v>1.029198130428</v>
      </c>
    </row>
    <row r="5002" spans="4:16" x14ac:dyDescent="0.2">
      <c r="D5002" s="59"/>
      <c r="E5002" s="5" t="s">
        <v>106</v>
      </c>
      <c r="F5002" s="51" t="s">
        <v>623</v>
      </c>
      <c r="G5002" s="4">
        <v>333</v>
      </c>
      <c r="H5002" s="10">
        <v>21.321321321321001</v>
      </c>
      <c r="I5002" s="1">
        <v>25.825825825826001</v>
      </c>
      <c r="J5002" s="1">
        <v>34.234234234234002</v>
      </c>
      <c r="K5002" s="1">
        <v>17.417417417416999</v>
      </c>
      <c r="L5002" s="1">
        <v>1.201201201201</v>
      </c>
      <c r="M5002" s="1">
        <v>47.147147147147002</v>
      </c>
      <c r="N5002" s="1">
        <v>51.651651651652003</v>
      </c>
      <c r="O5002" s="1">
        <v>2.516717325228</v>
      </c>
      <c r="P5002" s="8">
        <v>1.0183649836740001</v>
      </c>
    </row>
    <row r="5003" spans="4:16" x14ac:dyDescent="0.2">
      <c r="D5003" s="59"/>
      <c r="E5003" s="5" t="s">
        <v>107</v>
      </c>
      <c r="F5003" s="51" t="s">
        <v>623</v>
      </c>
      <c r="G5003" s="4">
        <v>108</v>
      </c>
      <c r="H5003" s="10">
        <v>12.962962962962999</v>
      </c>
      <c r="I5003" s="1">
        <v>21.296296296295999</v>
      </c>
      <c r="J5003" s="1">
        <v>36.111111111111001</v>
      </c>
      <c r="K5003" s="1">
        <v>29.629629629629999</v>
      </c>
      <c r="L5003" s="2" t="s">
        <v>160</v>
      </c>
      <c r="M5003" s="1">
        <v>34.259259259258997</v>
      </c>
      <c r="N5003" s="1">
        <v>65.740740740741003</v>
      </c>
      <c r="O5003" s="1">
        <v>2.1759259259260002</v>
      </c>
      <c r="P5003" s="8">
        <v>1.0030672930869999</v>
      </c>
    </row>
    <row r="5004" spans="4:16" x14ac:dyDescent="0.2">
      <c r="D5004" s="59"/>
      <c r="E5004" s="5" t="s">
        <v>108</v>
      </c>
      <c r="F5004" s="51" t="s">
        <v>624</v>
      </c>
      <c r="G5004" s="4">
        <v>21</v>
      </c>
      <c r="H5004" s="10">
        <v>19.047619047619001</v>
      </c>
      <c r="I5004" s="1">
        <v>9.5238095238099998</v>
      </c>
      <c r="J5004" s="1">
        <v>52.380952380952003</v>
      </c>
      <c r="K5004" s="1">
        <v>19.047619047619001</v>
      </c>
      <c r="L5004" s="2" t="s">
        <v>160</v>
      </c>
      <c r="M5004" s="1">
        <v>28.571428571428999</v>
      </c>
      <c r="N5004" s="1">
        <v>71.428571428571004</v>
      </c>
      <c r="O5004" s="1">
        <v>2.285714285714</v>
      </c>
      <c r="P5004" s="8">
        <v>1.0071175275440001</v>
      </c>
    </row>
    <row r="5005" spans="4:16" x14ac:dyDescent="0.2">
      <c r="D5005" s="59"/>
      <c r="E5005" s="5" t="s">
        <v>23</v>
      </c>
      <c r="F5005" s="51" t="s">
        <v>624</v>
      </c>
      <c r="G5005" s="4">
        <v>2</v>
      </c>
      <c r="H5005" s="17" t="s">
        <v>160</v>
      </c>
      <c r="I5005" s="2" t="s">
        <v>160</v>
      </c>
      <c r="J5005" s="1">
        <v>100</v>
      </c>
      <c r="K5005" s="2" t="s">
        <v>160</v>
      </c>
      <c r="L5005" s="2" t="s">
        <v>160</v>
      </c>
      <c r="M5005" s="2" t="s">
        <v>160</v>
      </c>
      <c r="N5005" s="1">
        <v>100</v>
      </c>
      <c r="O5005" s="1">
        <v>2</v>
      </c>
      <c r="P5005" s="8">
        <v>0</v>
      </c>
    </row>
    <row r="5006" spans="4:16" x14ac:dyDescent="0.2">
      <c r="D5006" s="59"/>
      <c r="E5006" s="5" t="s">
        <v>109</v>
      </c>
      <c r="F5006" s="51" t="s">
        <v>623</v>
      </c>
      <c r="G5006" s="4">
        <v>579</v>
      </c>
      <c r="H5006" s="10">
        <v>24.525043177893</v>
      </c>
      <c r="I5006" s="1">
        <v>27.461139896372998</v>
      </c>
      <c r="J5006" s="1">
        <v>31.088082901553999</v>
      </c>
      <c r="K5006" s="1">
        <v>16.580310880829</v>
      </c>
      <c r="L5006" s="1">
        <v>0.34542314335099999</v>
      </c>
      <c r="M5006" s="1">
        <v>51.986183074266002</v>
      </c>
      <c r="N5006" s="1">
        <v>47.668393782382999</v>
      </c>
      <c r="O5006" s="1">
        <v>2.6013864818019998</v>
      </c>
      <c r="P5006" s="8">
        <v>1.032727385184</v>
      </c>
    </row>
    <row r="5007" spans="4:16" x14ac:dyDescent="0.2">
      <c r="D5007" s="59"/>
      <c r="E5007" s="5" t="s">
        <v>110</v>
      </c>
      <c r="F5007" s="51" t="s">
        <v>623</v>
      </c>
      <c r="G5007" s="4">
        <v>129</v>
      </c>
      <c r="H5007" s="10">
        <v>13.953488372093</v>
      </c>
      <c r="I5007" s="1">
        <v>19.37984496124</v>
      </c>
      <c r="J5007" s="1">
        <v>38.759689922481002</v>
      </c>
      <c r="K5007" s="1">
        <v>27.906976744186</v>
      </c>
      <c r="L5007" s="2" t="s">
        <v>160</v>
      </c>
      <c r="M5007" s="1">
        <v>33.333333333333002</v>
      </c>
      <c r="N5007" s="1">
        <v>66.666666666666998</v>
      </c>
      <c r="O5007" s="1">
        <v>2.1937984496120002</v>
      </c>
      <c r="P5007" s="8">
        <v>1.000605436878</v>
      </c>
    </row>
    <row r="5008" spans="4:16" x14ac:dyDescent="0.2">
      <c r="D5008" s="58" t="s">
        <v>111</v>
      </c>
      <c r="E5008" s="7" t="s">
        <v>112</v>
      </c>
      <c r="F5008" s="50" t="s">
        <v>623</v>
      </c>
      <c r="G5008" s="6">
        <v>192</v>
      </c>
      <c r="H5008" s="14">
        <v>20.3125</v>
      </c>
      <c r="I5008" s="3">
        <v>25.520833333333002</v>
      </c>
      <c r="J5008" s="3">
        <v>36.979166666666998</v>
      </c>
      <c r="K5008" s="3">
        <v>16.666666666666998</v>
      </c>
      <c r="L5008" s="3">
        <v>0.52083333333299997</v>
      </c>
      <c r="M5008" s="3">
        <v>45.833333333333002</v>
      </c>
      <c r="N5008" s="3">
        <v>53.645833333333002</v>
      </c>
      <c r="O5008" s="3">
        <v>2.4973821989529998</v>
      </c>
      <c r="P5008" s="13">
        <v>0.99933844195900001</v>
      </c>
    </row>
    <row r="5009" spans="4:16" ht="26" x14ac:dyDescent="0.2">
      <c r="D5009" s="59"/>
      <c r="E5009" s="5" t="s">
        <v>113</v>
      </c>
      <c r="F5009" s="51" t="s">
        <v>623</v>
      </c>
      <c r="G5009" s="4">
        <v>149</v>
      </c>
      <c r="H5009" s="10">
        <v>23.489932885906001</v>
      </c>
      <c r="I5009" s="1">
        <v>24.832214765101</v>
      </c>
      <c r="J5009" s="1">
        <v>31.543624161074</v>
      </c>
      <c r="K5009" s="1">
        <v>20.134228187919</v>
      </c>
      <c r="L5009" s="2" t="s">
        <v>160</v>
      </c>
      <c r="M5009" s="1">
        <v>48.322147651007</v>
      </c>
      <c r="N5009" s="1">
        <v>51.677852348993</v>
      </c>
      <c r="O5009" s="1">
        <v>2.5167785234900002</v>
      </c>
      <c r="P5009" s="8">
        <v>1.062913047508</v>
      </c>
    </row>
    <row r="5010" spans="4:16" x14ac:dyDescent="0.2">
      <c r="D5010" s="59"/>
      <c r="E5010" s="5" t="s">
        <v>114</v>
      </c>
      <c r="F5010" s="51" t="s">
        <v>623</v>
      </c>
      <c r="G5010" s="4">
        <v>530</v>
      </c>
      <c r="H5010" s="10">
        <v>23.018867924527999</v>
      </c>
      <c r="I5010" s="1">
        <v>23.773584905660002</v>
      </c>
      <c r="J5010" s="1">
        <v>34.528301886792001</v>
      </c>
      <c r="K5010" s="1">
        <v>18.113207547169999</v>
      </c>
      <c r="L5010" s="1">
        <v>0.56603773584899997</v>
      </c>
      <c r="M5010" s="1">
        <v>46.792452830188999</v>
      </c>
      <c r="N5010" s="1">
        <v>52.641509433962</v>
      </c>
      <c r="O5010" s="1">
        <v>2.519924098672</v>
      </c>
      <c r="P5010" s="8">
        <v>1.0387371655869999</v>
      </c>
    </row>
    <row r="5011" spans="4:16" x14ac:dyDescent="0.2">
      <c r="D5011" s="59"/>
      <c r="E5011" s="5" t="s">
        <v>115</v>
      </c>
      <c r="F5011" s="51" t="s">
        <v>623</v>
      </c>
      <c r="G5011" s="4">
        <v>225</v>
      </c>
      <c r="H5011" s="10">
        <v>22.666666666666998</v>
      </c>
      <c r="I5011" s="1">
        <v>28</v>
      </c>
      <c r="J5011" s="1">
        <v>34.222222222222001</v>
      </c>
      <c r="K5011" s="1">
        <v>14.222222222221999</v>
      </c>
      <c r="L5011" s="1">
        <v>0.88888888888899997</v>
      </c>
      <c r="M5011" s="1">
        <v>50.666666666666998</v>
      </c>
      <c r="N5011" s="1">
        <v>48.444444444444002</v>
      </c>
      <c r="O5011" s="1">
        <v>2.5964125560540001</v>
      </c>
      <c r="P5011" s="8">
        <v>0.99475455355800002</v>
      </c>
    </row>
    <row r="5012" spans="4:16" x14ac:dyDescent="0.2">
      <c r="D5012" s="59"/>
      <c r="E5012" s="5" t="s">
        <v>116</v>
      </c>
      <c r="F5012" s="51" t="s">
        <v>623</v>
      </c>
      <c r="G5012" s="4">
        <v>467</v>
      </c>
      <c r="H5012" s="10">
        <v>22.912205567451998</v>
      </c>
      <c r="I5012" s="1">
        <v>27.194860813704</v>
      </c>
      <c r="J5012" s="1">
        <v>33.832976445396</v>
      </c>
      <c r="K5012" s="1">
        <v>15.631691648822001</v>
      </c>
      <c r="L5012" s="1">
        <v>0.428265524625</v>
      </c>
      <c r="M5012" s="1">
        <v>50.107066381156002</v>
      </c>
      <c r="N5012" s="1">
        <v>49.464668094217998</v>
      </c>
      <c r="O5012" s="1">
        <v>2.5763440860219999</v>
      </c>
      <c r="P5012" s="8">
        <v>1.010227638381</v>
      </c>
    </row>
    <row r="5013" spans="4:16" ht="26" x14ac:dyDescent="0.2">
      <c r="D5013" s="59"/>
      <c r="E5013" s="5" t="s">
        <v>117</v>
      </c>
      <c r="F5013" s="51" t="s">
        <v>623</v>
      </c>
      <c r="G5013" s="4">
        <v>732</v>
      </c>
      <c r="H5013" s="10">
        <v>23.907103825137</v>
      </c>
      <c r="I5013" s="1">
        <v>24.453551912567999</v>
      </c>
      <c r="J5013" s="1">
        <v>34.426229508196997</v>
      </c>
      <c r="K5013" s="1">
        <v>16.939890710383001</v>
      </c>
      <c r="L5013" s="1">
        <v>0.27322404371600001</v>
      </c>
      <c r="M5013" s="1">
        <v>48.360655737705002</v>
      </c>
      <c r="N5013" s="1">
        <v>51.366120218578999</v>
      </c>
      <c r="O5013" s="1">
        <v>2.554794520548</v>
      </c>
      <c r="P5013" s="8">
        <v>1.0332657744930001</v>
      </c>
    </row>
    <row r="5014" spans="4:16" ht="26" x14ac:dyDescent="0.2">
      <c r="D5014" s="59"/>
      <c r="E5014" s="5" t="s">
        <v>118</v>
      </c>
      <c r="F5014" s="51" t="s">
        <v>623</v>
      </c>
      <c r="G5014" s="4">
        <v>662</v>
      </c>
      <c r="H5014" s="10">
        <v>21.601208459215002</v>
      </c>
      <c r="I5014" s="1">
        <v>25.679758308156998</v>
      </c>
      <c r="J5014" s="1">
        <v>33.534743202416998</v>
      </c>
      <c r="K5014" s="1">
        <v>19.033232628398999</v>
      </c>
      <c r="L5014" s="1">
        <v>0.15105740181300001</v>
      </c>
      <c r="M5014" s="1">
        <v>47.280966767372</v>
      </c>
      <c r="N5014" s="1">
        <v>52.567975830816003</v>
      </c>
      <c r="O5014" s="1">
        <v>2.4992435703479998</v>
      </c>
      <c r="P5014" s="8">
        <v>1.0322449951329999</v>
      </c>
    </row>
    <row r="5015" spans="4:16" ht="26" x14ac:dyDescent="0.2">
      <c r="D5015" s="59"/>
      <c r="E5015" s="5" t="s">
        <v>119</v>
      </c>
      <c r="F5015" s="51" t="s">
        <v>623</v>
      </c>
      <c r="G5015" s="4">
        <v>471</v>
      </c>
      <c r="H5015" s="10">
        <v>26.326963906582002</v>
      </c>
      <c r="I5015" s="1">
        <v>25.265392781315999</v>
      </c>
      <c r="J5015" s="1">
        <v>30.36093418259</v>
      </c>
      <c r="K5015" s="1">
        <v>17.622080679406</v>
      </c>
      <c r="L5015" s="1">
        <v>0.42462845010599998</v>
      </c>
      <c r="M5015" s="1">
        <v>51.592356687897997</v>
      </c>
      <c r="N5015" s="1">
        <v>47.983014861995997</v>
      </c>
      <c r="O5015" s="1">
        <v>2.6055437100210002</v>
      </c>
      <c r="P5015" s="8">
        <v>1.06018219926</v>
      </c>
    </row>
    <row r="5016" spans="4:16" ht="26" x14ac:dyDescent="0.2">
      <c r="D5016" s="59"/>
      <c r="E5016" s="5" t="s">
        <v>120</v>
      </c>
      <c r="F5016" s="51" t="s">
        <v>623</v>
      </c>
      <c r="G5016" s="4">
        <v>165</v>
      </c>
      <c r="H5016" s="10">
        <v>29.090909090909001</v>
      </c>
      <c r="I5016" s="1">
        <v>24.848484848485</v>
      </c>
      <c r="J5016" s="1">
        <v>30.909090909090999</v>
      </c>
      <c r="K5016" s="1">
        <v>14.545454545455</v>
      </c>
      <c r="L5016" s="1">
        <v>0.60606060606099998</v>
      </c>
      <c r="M5016" s="1">
        <v>53.939393939394002</v>
      </c>
      <c r="N5016" s="1">
        <v>45.454545454544999</v>
      </c>
      <c r="O5016" s="1">
        <v>2.6890243902440001</v>
      </c>
      <c r="P5016" s="8">
        <v>1.0483415002959999</v>
      </c>
    </row>
    <row r="5017" spans="4:16" x14ac:dyDescent="0.2">
      <c r="D5017" s="59"/>
      <c r="E5017" s="5" t="s">
        <v>121</v>
      </c>
      <c r="F5017" s="51" t="s">
        <v>623</v>
      </c>
      <c r="G5017" s="4">
        <v>553</v>
      </c>
      <c r="H5017" s="10">
        <v>21.699819168173999</v>
      </c>
      <c r="I5017" s="1">
        <v>26.582278481012999</v>
      </c>
      <c r="J5017" s="1">
        <v>33.092224231465003</v>
      </c>
      <c r="K5017" s="1">
        <v>18.264014466546001</v>
      </c>
      <c r="L5017" s="1">
        <v>0.361663652803</v>
      </c>
      <c r="M5017" s="1">
        <v>48.282097649185999</v>
      </c>
      <c r="N5017" s="1">
        <v>51.356238698010998</v>
      </c>
      <c r="O5017" s="1">
        <v>2.5190562613430001</v>
      </c>
      <c r="P5017" s="8">
        <v>1.0265121079349999</v>
      </c>
    </row>
    <row r="5018" spans="4:16" x14ac:dyDescent="0.2">
      <c r="D5018" s="59"/>
      <c r="E5018" s="5" t="s">
        <v>122</v>
      </c>
      <c r="F5018" s="51" t="s">
        <v>623</v>
      </c>
      <c r="G5018" s="4">
        <v>471</v>
      </c>
      <c r="H5018" s="10">
        <v>21.868365180466999</v>
      </c>
      <c r="I5018" s="1">
        <v>24.203821656051002</v>
      </c>
      <c r="J5018" s="1">
        <v>33.333333333333002</v>
      </c>
      <c r="K5018" s="1">
        <v>20.594479830149002</v>
      </c>
      <c r="L5018" s="2" t="s">
        <v>160</v>
      </c>
      <c r="M5018" s="1">
        <v>46.072186836518</v>
      </c>
      <c r="N5018" s="1">
        <v>53.927813163482</v>
      </c>
      <c r="O5018" s="1">
        <v>2.4734607218679998</v>
      </c>
      <c r="P5018" s="8">
        <v>1.049233011688</v>
      </c>
    </row>
    <row r="5019" spans="4:16" x14ac:dyDescent="0.2">
      <c r="D5019" s="59"/>
      <c r="E5019" s="5" t="s">
        <v>123</v>
      </c>
      <c r="F5019" s="51" t="s">
        <v>623</v>
      </c>
      <c r="G5019" s="4">
        <v>275</v>
      </c>
      <c r="H5019" s="10">
        <v>25.818181818182001</v>
      </c>
      <c r="I5019" s="1">
        <v>21.818181818182001</v>
      </c>
      <c r="J5019" s="1">
        <v>34.545454545455001</v>
      </c>
      <c r="K5019" s="1">
        <v>17.818181818182001</v>
      </c>
      <c r="L5019" s="2" t="s">
        <v>160</v>
      </c>
      <c r="M5019" s="1">
        <v>47.636363636364003</v>
      </c>
      <c r="N5019" s="1">
        <v>52.363636363635997</v>
      </c>
      <c r="O5019" s="1">
        <v>2.5563636363639999</v>
      </c>
      <c r="P5019" s="8">
        <v>1.06001715252</v>
      </c>
    </row>
    <row r="5020" spans="4:16" x14ac:dyDescent="0.2">
      <c r="D5020" s="59"/>
      <c r="E5020" s="5" t="s">
        <v>124</v>
      </c>
      <c r="F5020" s="51" t="s">
        <v>623</v>
      </c>
      <c r="G5020" s="4">
        <v>647</v>
      </c>
      <c r="H5020" s="10">
        <v>24.111282843895001</v>
      </c>
      <c r="I5020" s="1">
        <v>23.956723338484998</v>
      </c>
      <c r="J5020" s="1">
        <v>32.302936630603</v>
      </c>
      <c r="K5020" s="1">
        <v>19.319938176198001</v>
      </c>
      <c r="L5020" s="1">
        <v>0.30911901081900001</v>
      </c>
      <c r="M5020" s="1">
        <v>48.068006182380003</v>
      </c>
      <c r="N5020" s="1">
        <v>51.622874806801001</v>
      </c>
      <c r="O5020" s="1">
        <v>2.5302325581399998</v>
      </c>
      <c r="P5020" s="8">
        <v>1.0593127863730001</v>
      </c>
    </row>
    <row r="5021" spans="4:16" x14ac:dyDescent="0.2">
      <c r="D5021" s="59"/>
      <c r="E5021" s="5" t="s">
        <v>125</v>
      </c>
      <c r="F5021" s="51" t="s">
        <v>623</v>
      </c>
      <c r="G5021" s="4">
        <v>249</v>
      </c>
      <c r="H5021" s="10">
        <v>27.309236947791</v>
      </c>
      <c r="I5021" s="1">
        <v>24.497991967870998</v>
      </c>
      <c r="J5021" s="1">
        <v>32.128514056225001</v>
      </c>
      <c r="K5021" s="1">
        <v>16.064257028111999</v>
      </c>
      <c r="L5021" s="2" t="s">
        <v>160</v>
      </c>
      <c r="M5021" s="1">
        <v>51.807228915663003</v>
      </c>
      <c r="N5021" s="1">
        <v>48.192771084336997</v>
      </c>
      <c r="O5021" s="1">
        <v>2.6305220883530001</v>
      </c>
      <c r="P5021" s="8">
        <v>1.051128487528</v>
      </c>
    </row>
    <row r="5022" spans="4:16" x14ac:dyDescent="0.2">
      <c r="D5022" s="59"/>
      <c r="E5022" s="5" t="s">
        <v>126</v>
      </c>
      <c r="F5022" s="51" t="s">
        <v>623</v>
      </c>
      <c r="G5022" s="4">
        <v>279</v>
      </c>
      <c r="H5022" s="10">
        <v>23.297491039427001</v>
      </c>
      <c r="I5022" s="1">
        <v>23.297491039427001</v>
      </c>
      <c r="J5022" s="1">
        <v>33.333333333333002</v>
      </c>
      <c r="K5022" s="1">
        <v>20.071684587814001</v>
      </c>
      <c r="L5022" s="2" t="s">
        <v>160</v>
      </c>
      <c r="M5022" s="1">
        <v>46.594982078853</v>
      </c>
      <c r="N5022" s="1">
        <v>53.405017921147</v>
      </c>
      <c r="O5022" s="1">
        <v>2.4982078853049998</v>
      </c>
      <c r="P5022" s="8">
        <v>1.058961592538</v>
      </c>
    </row>
    <row r="5023" spans="4:16" ht="26" x14ac:dyDescent="0.2">
      <c r="D5023" s="59"/>
      <c r="E5023" s="5" t="s">
        <v>127</v>
      </c>
      <c r="F5023" s="51" t="s">
        <v>623</v>
      </c>
      <c r="G5023" s="4">
        <v>195</v>
      </c>
      <c r="H5023" s="10">
        <v>24.102564102563999</v>
      </c>
      <c r="I5023" s="1">
        <v>26.666666666666998</v>
      </c>
      <c r="J5023" s="1">
        <v>28.205128205127998</v>
      </c>
      <c r="K5023" s="1">
        <v>21.025641025641001</v>
      </c>
      <c r="L5023" s="2" t="s">
        <v>160</v>
      </c>
      <c r="M5023" s="1">
        <v>50.769230769231001</v>
      </c>
      <c r="N5023" s="1">
        <v>49.230769230768999</v>
      </c>
      <c r="O5023" s="1">
        <v>2.5384615384620002</v>
      </c>
      <c r="P5023" s="8">
        <v>1.0756478231710001</v>
      </c>
    </row>
    <row r="5024" spans="4:16" x14ac:dyDescent="0.2">
      <c r="D5024" s="59"/>
      <c r="E5024" s="5" t="s">
        <v>36</v>
      </c>
      <c r="F5024" s="51" t="s">
        <v>624</v>
      </c>
      <c r="G5024" s="4">
        <v>24</v>
      </c>
      <c r="H5024" s="10">
        <v>16.666666666666998</v>
      </c>
      <c r="I5024" s="1">
        <v>29.166666666666998</v>
      </c>
      <c r="J5024" s="1">
        <v>20.833333333333002</v>
      </c>
      <c r="K5024" s="1">
        <v>33.333333333333002</v>
      </c>
      <c r="L5024" s="2" t="s">
        <v>160</v>
      </c>
      <c r="M5024" s="1">
        <v>45.833333333333002</v>
      </c>
      <c r="N5024" s="1">
        <v>54.166666666666998</v>
      </c>
      <c r="O5024" s="1">
        <v>2.291666666667</v>
      </c>
      <c r="P5024" s="8">
        <v>1.122077524512</v>
      </c>
    </row>
    <row r="5025" spans="4:16" x14ac:dyDescent="0.2">
      <c r="D5025" s="59"/>
      <c r="E5025" s="5" t="s">
        <v>128</v>
      </c>
      <c r="F5025" s="51" t="s">
        <v>624</v>
      </c>
      <c r="G5025" s="4">
        <v>14</v>
      </c>
      <c r="H5025" s="17" t="s">
        <v>160</v>
      </c>
      <c r="I5025" s="1">
        <v>28.571428571428999</v>
      </c>
      <c r="J5025" s="1">
        <v>50</v>
      </c>
      <c r="K5025" s="1">
        <v>21.428571428571001</v>
      </c>
      <c r="L5025" s="2" t="s">
        <v>160</v>
      </c>
      <c r="M5025" s="1">
        <v>28.571428571428999</v>
      </c>
      <c r="N5025" s="1">
        <v>71.428571428571004</v>
      </c>
      <c r="O5025" s="1">
        <v>2.0714285714290002</v>
      </c>
      <c r="P5025" s="8">
        <v>0.73004591154700005</v>
      </c>
    </row>
    <row r="5026" spans="4:16" x14ac:dyDescent="0.2">
      <c r="D5026" s="59"/>
      <c r="E5026" s="5" t="s">
        <v>23</v>
      </c>
      <c r="F5026" s="51" t="s">
        <v>624</v>
      </c>
      <c r="G5026" s="4">
        <v>4</v>
      </c>
      <c r="H5026" s="10">
        <v>25</v>
      </c>
      <c r="I5026" s="1">
        <v>50</v>
      </c>
      <c r="J5026" s="2" t="s">
        <v>160</v>
      </c>
      <c r="K5026" s="2" t="s">
        <v>160</v>
      </c>
      <c r="L5026" s="1">
        <v>25</v>
      </c>
      <c r="M5026" s="1">
        <v>75</v>
      </c>
      <c r="N5026" s="2" t="s">
        <v>160</v>
      </c>
      <c r="O5026" s="1">
        <v>3.333333333333</v>
      </c>
      <c r="P5026" s="8">
        <v>0.57735026918999999</v>
      </c>
    </row>
    <row r="5027" spans="4:16" x14ac:dyDescent="0.2">
      <c r="D5027" s="58" t="s">
        <v>129</v>
      </c>
      <c r="E5027" s="7" t="s">
        <v>130</v>
      </c>
      <c r="F5027" s="50" t="s">
        <v>623</v>
      </c>
      <c r="G5027" s="6">
        <v>544</v>
      </c>
      <c r="H5027" s="14">
        <v>28.860294117647001</v>
      </c>
      <c r="I5027" s="3">
        <v>25.919117647059</v>
      </c>
      <c r="J5027" s="3">
        <v>29.595588235293999</v>
      </c>
      <c r="K5027" s="3">
        <v>15.073529411765</v>
      </c>
      <c r="L5027" s="3">
        <v>0.55147058823499995</v>
      </c>
      <c r="M5027" s="3">
        <v>54.779411764705998</v>
      </c>
      <c r="N5027" s="3">
        <v>44.669117647058997</v>
      </c>
      <c r="O5027" s="3">
        <v>2.6894639556379998</v>
      </c>
      <c r="P5027" s="13">
        <v>1.048658706393</v>
      </c>
    </row>
    <row r="5028" spans="4:16" x14ac:dyDescent="0.2">
      <c r="D5028" s="59"/>
      <c r="E5028" s="5" t="s">
        <v>131</v>
      </c>
      <c r="F5028" s="51" t="s">
        <v>623</v>
      </c>
      <c r="G5028" s="4">
        <v>411</v>
      </c>
      <c r="H5028" s="10">
        <v>13.868613138685999</v>
      </c>
      <c r="I5028" s="1">
        <v>26.520681265206999</v>
      </c>
      <c r="J5028" s="1">
        <v>37.469586374696</v>
      </c>
      <c r="K5028" s="1">
        <v>21.411192214111999</v>
      </c>
      <c r="L5028" s="1">
        <v>0.72992700729899995</v>
      </c>
      <c r="M5028" s="1">
        <v>40.389294403892997</v>
      </c>
      <c r="N5028" s="1">
        <v>58.880778588807999</v>
      </c>
      <c r="O5028" s="1">
        <v>2.3308823529409999</v>
      </c>
      <c r="P5028" s="8">
        <v>0.96668190860000003</v>
      </c>
    </row>
    <row r="5029" spans="4:16" x14ac:dyDescent="0.2">
      <c r="D5029" s="59"/>
      <c r="E5029" s="5" t="s">
        <v>132</v>
      </c>
      <c r="F5029" s="51" t="s">
        <v>623</v>
      </c>
      <c r="G5029" s="4">
        <v>65</v>
      </c>
      <c r="H5029" s="10">
        <v>20</v>
      </c>
      <c r="I5029" s="1">
        <v>26.153846153846001</v>
      </c>
      <c r="J5029" s="1">
        <v>33.846153846154003</v>
      </c>
      <c r="K5029" s="1">
        <v>20</v>
      </c>
      <c r="L5029" s="2" t="s">
        <v>160</v>
      </c>
      <c r="M5029" s="1">
        <v>46.153846153845997</v>
      </c>
      <c r="N5029" s="1">
        <v>53.846153846154003</v>
      </c>
      <c r="O5029" s="1">
        <v>2.4615384615379998</v>
      </c>
      <c r="P5029" s="8">
        <v>1.0319417842850001</v>
      </c>
    </row>
    <row r="5030" spans="4:16" x14ac:dyDescent="0.2">
      <c r="D5030" s="59"/>
      <c r="E5030" s="5" t="s">
        <v>133</v>
      </c>
      <c r="F5030" s="51" t="s">
        <v>624</v>
      </c>
      <c r="G5030" s="4">
        <v>21</v>
      </c>
      <c r="H5030" s="10">
        <v>19.047619047619001</v>
      </c>
      <c r="I5030" s="1">
        <v>14.285714285714</v>
      </c>
      <c r="J5030" s="1">
        <v>38.095238095238003</v>
      </c>
      <c r="K5030" s="1">
        <v>28.571428571428999</v>
      </c>
      <c r="L5030" s="2" t="s">
        <v>160</v>
      </c>
      <c r="M5030" s="1">
        <v>33.333333333333002</v>
      </c>
      <c r="N5030" s="1">
        <v>66.666666666666998</v>
      </c>
      <c r="O5030" s="1">
        <v>2.2380952380950001</v>
      </c>
      <c r="P5030" s="8">
        <v>1.09108945118</v>
      </c>
    </row>
    <row r="5031" spans="4:16" x14ac:dyDescent="0.2">
      <c r="D5031" s="59"/>
      <c r="E5031" s="5" t="s">
        <v>23</v>
      </c>
      <c r="F5031" s="51" t="s">
        <v>624</v>
      </c>
      <c r="G5031" s="4">
        <v>2</v>
      </c>
      <c r="H5031" s="17" t="s">
        <v>160</v>
      </c>
      <c r="I5031" s="2" t="s">
        <v>160</v>
      </c>
      <c r="J5031" s="1">
        <v>50</v>
      </c>
      <c r="K5031" s="1">
        <v>50</v>
      </c>
      <c r="L5031" s="2" t="s">
        <v>160</v>
      </c>
      <c r="M5031" s="2" t="s">
        <v>160</v>
      </c>
      <c r="N5031" s="1">
        <v>100</v>
      </c>
      <c r="O5031" s="1">
        <v>1.5</v>
      </c>
      <c r="P5031" s="8">
        <v>0.70710678118699999</v>
      </c>
    </row>
    <row r="5032" spans="4:16" x14ac:dyDescent="0.2">
      <c r="D5032" s="59"/>
      <c r="E5032" s="5" t="s">
        <v>134</v>
      </c>
      <c r="F5032" s="51" t="s">
        <v>623</v>
      </c>
      <c r="G5032" s="4">
        <v>955</v>
      </c>
      <c r="H5032" s="10">
        <v>22.408376963350999</v>
      </c>
      <c r="I5032" s="1">
        <v>26.178010471204001</v>
      </c>
      <c r="J5032" s="1">
        <v>32.984293193717001</v>
      </c>
      <c r="K5032" s="1">
        <v>17.801047120419</v>
      </c>
      <c r="L5032" s="1">
        <v>0.628272251309</v>
      </c>
      <c r="M5032" s="1">
        <v>48.586387434555</v>
      </c>
      <c r="N5032" s="1">
        <v>50.785340314136</v>
      </c>
      <c r="O5032" s="1">
        <v>2.535300316122</v>
      </c>
      <c r="P5032" s="8">
        <v>1.029146670099</v>
      </c>
    </row>
    <row r="5033" spans="4:16" x14ac:dyDescent="0.2">
      <c r="D5033" s="59"/>
      <c r="E5033" s="5" t="s">
        <v>135</v>
      </c>
      <c r="F5033" s="51" t="s">
        <v>623</v>
      </c>
      <c r="G5033" s="4">
        <v>86</v>
      </c>
      <c r="H5033" s="10">
        <v>19.767441860464999</v>
      </c>
      <c r="I5033" s="1">
        <v>23.255813953488001</v>
      </c>
      <c r="J5033" s="1">
        <v>34.883720930232997</v>
      </c>
      <c r="K5033" s="1">
        <v>22.093023255814</v>
      </c>
      <c r="L5033" s="2" t="s">
        <v>160</v>
      </c>
      <c r="M5033" s="1">
        <v>43.023255813953</v>
      </c>
      <c r="N5033" s="1">
        <v>56.976744186047</v>
      </c>
      <c r="O5033" s="1">
        <v>2.4069767441860002</v>
      </c>
      <c r="P5033" s="8">
        <v>1.044626665389</v>
      </c>
    </row>
    <row r="5034" spans="4:16" x14ac:dyDescent="0.2">
      <c r="D5034" s="58" t="s">
        <v>136</v>
      </c>
      <c r="E5034" s="7" t="s">
        <v>137</v>
      </c>
      <c r="F5034" s="50" t="s">
        <v>623</v>
      </c>
      <c r="G5034" s="6">
        <v>421</v>
      </c>
      <c r="H5034" s="14">
        <v>21.377672209025999</v>
      </c>
      <c r="I5034" s="3">
        <v>23.277909738717</v>
      </c>
      <c r="J5034" s="3">
        <v>32.779097387173003</v>
      </c>
      <c r="K5034" s="3">
        <v>22.090261282659998</v>
      </c>
      <c r="L5034" s="3">
        <v>0.475059382423</v>
      </c>
      <c r="M5034" s="3">
        <v>44.655581947743002</v>
      </c>
      <c r="N5034" s="3">
        <v>54.869358669834</v>
      </c>
      <c r="O5034" s="3">
        <v>2.4415274463009999</v>
      </c>
      <c r="P5034" s="13">
        <v>1.0596079242780001</v>
      </c>
    </row>
    <row r="5035" spans="4:16" x14ac:dyDescent="0.2">
      <c r="D5035" s="59"/>
      <c r="E5035" s="5" t="s">
        <v>138</v>
      </c>
      <c r="F5035" s="51" t="s">
        <v>623</v>
      </c>
      <c r="G5035" s="4">
        <v>362</v>
      </c>
      <c r="H5035" s="10">
        <v>23.480662983424999</v>
      </c>
      <c r="I5035" s="1">
        <v>26.519337016575001</v>
      </c>
      <c r="J5035" s="1">
        <v>33.425414364641</v>
      </c>
      <c r="K5035" s="1">
        <v>16.574585635359</v>
      </c>
      <c r="L5035" s="2" t="s">
        <v>160</v>
      </c>
      <c r="M5035" s="1">
        <v>50</v>
      </c>
      <c r="N5035" s="1">
        <v>50</v>
      </c>
      <c r="O5035" s="1">
        <v>2.569060773481</v>
      </c>
      <c r="P5035" s="8">
        <v>1.024321247684</v>
      </c>
    </row>
    <row r="5036" spans="4:16" x14ac:dyDescent="0.2">
      <c r="D5036" s="59"/>
      <c r="E5036" s="5" t="s">
        <v>139</v>
      </c>
      <c r="F5036" s="51" t="s">
        <v>623</v>
      </c>
      <c r="G5036" s="4">
        <v>175</v>
      </c>
      <c r="H5036" s="10">
        <v>24.571428571428999</v>
      </c>
      <c r="I5036" s="1">
        <v>27.428571428571001</v>
      </c>
      <c r="J5036" s="1">
        <v>31.428571428571001</v>
      </c>
      <c r="K5036" s="1">
        <v>16</v>
      </c>
      <c r="L5036" s="1">
        <v>0.57142857142900005</v>
      </c>
      <c r="M5036" s="1">
        <v>52</v>
      </c>
      <c r="N5036" s="1">
        <v>47.428571428570997</v>
      </c>
      <c r="O5036" s="1">
        <v>2.609195402299</v>
      </c>
      <c r="P5036" s="8">
        <v>1.0296901362190001</v>
      </c>
    </row>
    <row r="5037" spans="4:16" x14ac:dyDescent="0.2">
      <c r="D5037" s="59"/>
      <c r="E5037" s="5" t="s">
        <v>128</v>
      </c>
      <c r="F5037" s="51" t="s">
        <v>623</v>
      </c>
      <c r="G5037" s="4">
        <v>60</v>
      </c>
      <c r="H5037" s="10">
        <v>18.333333333333002</v>
      </c>
      <c r="I5037" s="1">
        <v>30</v>
      </c>
      <c r="J5037" s="1">
        <v>38.333333333333002</v>
      </c>
      <c r="K5037" s="1">
        <v>8.333333333333</v>
      </c>
      <c r="L5037" s="1">
        <v>5</v>
      </c>
      <c r="M5037" s="1">
        <v>48.333333333333002</v>
      </c>
      <c r="N5037" s="1">
        <v>46.666666666666998</v>
      </c>
      <c r="O5037" s="1">
        <v>2.614035087719</v>
      </c>
      <c r="P5037" s="8">
        <v>0.90147470380700001</v>
      </c>
    </row>
    <row r="5038" spans="4:16" x14ac:dyDescent="0.2">
      <c r="D5038" s="59"/>
      <c r="E5038" s="5" t="s">
        <v>23</v>
      </c>
      <c r="F5038" s="51" t="s">
        <v>624</v>
      </c>
      <c r="G5038" s="4">
        <v>25</v>
      </c>
      <c r="H5038" s="10">
        <v>8</v>
      </c>
      <c r="I5038" s="1">
        <v>40</v>
      </c>
      <c r="J5038" s="1">
        <v>36</v>
      </c>
      <c r="K5038" s="1">
        <v>16</v>
      </c>
      <c r="L5038" s="2" t="s">
        <v>160</v>
      </c>
      <c r="M5038" s="1">
        <v>48</v>
      </c>
      <c r="N5038" s="1">
        <v>52</v>
      </c>
      <c r="O5038" s="1">
        <v>2.4</v>
      </c>
      <c r="P5038" s="8">
        <v>0.86602540378399995</v>
      </c>
    </row>
    <row r="5039" spans="4:16" ht="26" x14ac:dyDescent="0.2">
      <c r="D5039" s="58" t="s">
        <v>140</v>
      </c>
      <c r="E5039" s="7" t="s">
        <v>141</v>
      </c>
      <c r="F5039" s="50" t="s">
        <v>624</v>
      </c>
      <c r="G5039" s="6">
        <v>12</v>
      </c>
      <c r="H5039" s="14">
        <v>8.333333333333</v>
      </c>
      <c r="I5039" s="3">
        <v>8.333333333333</v>
      </c>
      <c r="J5039" s="3">
        <v>66.666666666666998</v>
      </c>
      <c r="K5039" s="3">
        <v>16.666666666666998</v>
      </c>
      <c r="L5039" s="9" t="s">
        <v>160</v>
      </c>
      <c r="M5039" s="3">
        <v>16.666666666666998</v>
      </c>
      <c r="N5039" s="3">
        <v>83.333333333333002</v>
      </c>
      <c r="O5039" s="3">
        <v>2.083333333333</v>
      </c>
      <c r="P5039" s="13">
        <v>0.79296146109900001</v>
      </c>
    </row>
    <row r="5040" spans="4:16" ht="26" x14ac:dyDescent="0.2">
      <c r="D5040" s="59"/>
      <c r="E5040" s="5" t="s">
        <v>142</v>
      </c>
      <c r="F5040" s="51" t="s">
        <v>623</v>
      </c>
      <c r="G5040" s="4">
        <v>87</v>
      </c>
      <c r="H5040" s="10">
        <v>12.64367816092</v>
      </c>
      <c r="I5040" s="1">
        <v>20.689655172414</v>
      </c>
      <c r="J5040" s="1">
        <v>41.379310344827999</v>
      </c>
      <c r="K5040" s="1">
        <v>25.287356321838999</v>
      </c>
      <c r="L5040" s="2" t="s">
        <v>160</v>
      </c>
      <c r="M5040" s="1">
        <v>33.333333333333002</v>
      </c>
      <c r="N5040" s="1">
        <v>66.666666666666998</v>
      </c>
      <c r="O5040" s="1">
        <v>2.2068965517239998</v>
      </c>
      <c r="P5040" s="8">
        <v>0.96614711955099997</v>
      </c>
    </row>
    <row r="5041" spans="4:16" ht="26" x14ac:dyDescent="0.2">
      <c r="D5041" s="59"/>
      <c r="E5041" s="5" t="s">
        <v>143</v>
      </c>
      <c r="F5041" s="51" t="s">
        <v>623</v>
      </c>
      <c r="G5041" s="4">
        <v>67</v>
      </c>
      <c r="H5041" s="10">
        <v>19.402985074627001</v>
      </c>
      <c r="I5041" s="1">
        <v>16.417910447760999</v>
      </c>
      <c r="J5041" s="1">
        <v>35.820895522388</v>
      </c>
      <c r="K5041" s="1">
        <v>28.358208955224001</v>
      </c>
      <c r="L5041" s="2" t="s">
        <v>160</v>
      </c>
      <c r="M5041" s="1">
        <v>35.820895522388</v>
      </c>
      <c r="N5041" s="1">
        <v>64.179104477612</v>
      </c>
      <c r="O5041" s="1">
        <v>2.268656716418</v>
      </c>
      <c r="P5041" s="8">
        <v>1.0812743541100001</v>
      </c>
    </row>
    <row r="5042" spans="4:16" ht="26" x14ac:dyDescent="0.2">
      <c r="D5042" s="59"/>
      <c r="E5042" s="5" t="s">
        <v>144</v>
      </c>
      <c r="F5042" s="51" t="s">
        <v>623</v>
      </c>
      <c r="G5042" s="4">
        <v>78</v>
      </c>
      <c r="H5042" s="10">
        <v>30.769230769231001</v>
      </c>
      <c r="I5042" s="1">
        <v>14.102564102563999</v>
      </c>
      <c r="J5042" s="1">
        <v>35.897435897435997</v>
      </c>
      <c r="K5042" s="1">
        <v>19.230769230768999</v>
      </c>
      <c r="L5042" s="2" t="s">
        <v>160</v>
      </c>
      <c r="M5042" s="1">
        <v>44.871794871794997</v>
      </c>
      <c r="N5042" s="1">
        <v>55.128205128205003</v>
      </c>
      <c r="O5042" s="1">
        <v>2.564102564103</v>
      </c>
      <c r="P5042" s="8">
        <v>1.123419450638</v>
      </c>
    </row>
    <row r="5043" spans="4:16" ht="26" x14ac:dyDescent="0.2">
      <c r="D5043" s="59"/>
      <c r="E5043" s="5" t="s">
        <v>145</v>
      </c>
      <c r="F5043" s="51" t="s">
        <v>623</v>
      </c>
      <c r="G5043" s="4">
        <v>735</v>
      </c>
      <c r="H5043" s="10">
        <v>21.496598639456</v>
      </c>
      <c r="I5043" s="1">
        <v>25.714285714286</v>
      </c>
      <c r="J5043" s="1">
        <v>34.557823129252</v>
      </c>
      <c r="K5043" s="1">
        <v>18.231292517006999</v>
      </c>
      <c r="L5043" s="2" t="s">
        <v>160</v>
      </c>
      <c r="M5043" s="1">
        <v>47.210884353741001</v>
      </c>
      <c r="N5043" s="1">
        <v>52.789115646258999</v>
      </c>
      <c r="O5043" s="1">
        <v>2.5047619047619998</v>
      </c>
      <c r="P5043" s="8">
        <v>1.0227209882470001</v>
      </c>
    </row>
    <row r="5044" spans="4:16" ht="26" x14ac:dyDescent="0.2">
      <c r="D5044" s="59"/>
      <c r="E5044" s="5" t="s">
        <v>146</v>
      </c>
      <c r="F5044" s="51" t="s">
        <v>623</v>
      </c>
      <c r="G5044" s="4">
        <v>751</v>
      </c>
      <c r="H5044" s="10">
        <v>21.038615179760001</v>
      </c>
      <c r="I5044" s="1">
        <v>24.900133155791998</v>
      </c>
      <c r="J5044" s="1">
        <v>34.886817576565001</v>
      </c>
      <c r="K5044" s="1">
        <v>19.041278295605998</v>
      </c>
      <c r="L5044" s="1">
        <v>0.133155792277</v>
      </c>
      <c r="M5044" s="1">
        <v>45.938748335553001</v>
      </c>
      <c r="N5044" s="1">
        <v>53.928095872169997</v>
      </c>
      <c r="O5044" s="1">
        <v>2.48</v>
      </c>
      <c r="P5044" s="8">
        <v>1.02648505205</v>
      </c>
    </row>
    <row r="5045" spans="4:16" ht="26" x14ac:dyDescent="0.2">
      <c r="D5045" s="59"/>
      <c r="E5045" s="5" t="s">
        <v>147</v>
      </c>
      <c r="F5045" s="51" t="s">
        <v>623</v>
      </c>
      <c r="G5045" s="4">
        <v>587</v>
      </c>
      <c r="H5045" s="10">
        <v>18.909710391823001</v>
      </c>
      <c r="I5045" s="1">
        <v>26.405451448040999</v>
      </c>
      <c r="J5045" s="1">
        <v>34.752981260646997</v>
      </c>
      <c r="K5045" s="1">
        <v>19.931856899488999</v>
      </c>
      <c r="L5045" s="2" t="s">
        <v>160</v>
      </c>
      <c r="M5045" s="1">
        <v>45.315161839863997</v>
      </c>
      <c r="N5045" s="1">
        <v>54.684838160136003</v>
      </c>
      <c r="O5045" s="1">
        <v>2.442930153322</v>
      </c>
      <c r="P5045" s="8">
        <v>1.0125814003739999</v>
      </c>
    </row>
    <row r="5046" spans="4:16" x14ac:dyDescent="0.2">
      <c r="D5046" s="59"/>
      <c r="E5046" s="5" t="s">
        <v>148</v>
      </c>
      <c r="F5046" s="51" t="s">
        <v>623</v>
      </c>
      <c r="G5046" s="4">
        <v>187</v>
      </c>
      <c r="H5046" s="10">
        <v>26.737967914439</v>
      </c>
      <c r="I5046" s="1">
        <v>25.133689839572</v>
      </c>
      <c r="J5046" s="1">
        <v>30.481283422459999</v>
      </c>
      <c r="K5046" s="1">
        <v>17.647058823529001</v>
      </c>
      <c r="L5046" s="2" t="s">
        <v>160</v>
      </c>
      <c r="M5046" s="1">
        <v>51.871657754010997</v>
      </c>
      <c r="N5046" s="1">
        <v>48.128342245989003</v>
      </c>
      <c r="O5046" s="1">
        <v>2.609625668449</v>
      </c>
      <c r="P5046" s="8">
        <v>1.0638302521359999</v>
      </c>
    </row>
    <row r="5047" spans="4:16" ht="26" x14ac:dyDescent="0.2">
      <c r="D5047" s="59"/>
      <c r="E5047" s="5" t="s">
        <v>149</v>
      </c>
      <c r="F5047" s="51" t="s">
        <v>623</v>
      </c>
      <c r="G5047" s="4">
        <v>75</v>
      </c>
      <c r="H5047" s="10">
        <v>10.666666666667</v>
      </c>
      <c r="I5047" s="1">
        <v>25.333333333333002</v>
      </c>
      <c r="J5047" s="1">
        <v>33.333333333333002</v>
      </c>
      <c r="K5047" s="1">
        <v>30.666666666666998</v>
      </c>
      <c r="L5047" s="2" t="s">
        <v>160</v>
      </c>
      <c r="M5047" s="1">
        <v>36</v>
      </c>
      <c r="N5047" s="1">
        <v>64</v>
      </c>
      <c r="O5047" s="1">
        <v>2.16</v>
      </c>
      <c r="P5047" s="8">
        <v>0.98694176832000002</v>
      </c>
    </row>
    <row r="5048" spans="4:16" ht="26" x14ac:dyDescent="0.2">
      <c r="D5048" s="59"/>
      <c r="E5048" s="5" t="s">
        <v>150</v>
      </c>
      <c r="F5048" s="51" t="s">
        <v>623</v>
      </c>
      <c r="G5048" s="4">
        <v>66</v>
      </c>
      <c r="H5048" s="10">
        <v>15.151515151515</v>
      </c>
      <c r="I5048" s="1">
        <v>30.303030303029999</v>
      </c>
      <c r="J5048" s="1">
        <v>33.333333333333002</v>
      </c>
      <c r="K5048" s="1">
        <v>18.181818181817999</v>
      </c>
      <c r="L5048" s="1">
        <v>3.0303030303030001</v>
      </c>
      <c r="M5048" s="1">
        <v>45.454545454544999</v>
      </c>
      <c r="N5048" s="1">
        <v>51.515151515151999</v>
      </c>
      <c r="O5048" s="1">
        <v>2.4375</v>
      </c>
      <c r="P5048" s="8">
        <v>0.973864825534</v>
      </c>
    </row>
    <row r="5049" spans="4:16" ht="26" x14ac:dyDescent="0.2">
      <c r="D5049" s="59"/>
      <c r="E5049" s="5" t="s">
        <v>151</v>
      </c>
      <c r="F5049" s="51" t="s">
        <v>624</v>
      </c>
      <c r="G5049" s="4">
        <v>12</v>
      </c>
      <c r="H5049" s="10">
        <v>25</v>
      </c>
      <c r="I5049" s="1">
        <v>16.666666666666998</v>
      </c>
      <c r="J5049" s="1">
        <v>8.333333333333</v>
      </c>
      <c r="K5049" s="1">
        <v>41.666666666666998</v>
      </c>
      <c r="L5049" s="1">
        <v>8.333333333333</v>
      </c>
      <c r="M5049" s="1">
        <v>41.666666666666998</v>
      </c>
      <c r="N5049" s="1">
        <v>50</v>
      </c>
      <c r="O5049" s="1">
        <v>2.2727272727269998</v>
      </c>
      <c r="P5049" s="8">
        <v>1.348399724926</v>
      </c>
    </row>
    <row r="5050" spans="4:16" ht="26" x14ac:dyDescent="0.2">
      <c r="D5050" s="59"/>
      <c r="E5050" s="5" t="s">
        <v>152</v>
      </c>
      <c r="F5050" s="51" t="s">
        <v>623</v>
      </c>
      <c r="G5050" s="4">
        <v>443</v>
      </c>
      <c r="H5050" s="10">
        <v>23.702031602708999</v>
      </c>
      <c r="I5050" s="1">
        <v>23.702031602708999</v>
      </c>
      <c r="J5050" s="1">
        <v>34.988713318283999</v>
      </c>
      <c r="K5050" s="1">
        <v>17.381489841985999</v>
      </c>
      <c r="L5050" s="1">
        <v>0.225733634312</v>
      </c>
      <c r="M5050" s="1">
        <v>47.404063205417998</v>
      </c>
      <c r="N5050" s="1">
        <v>52.370203160270997</v>
      </c>
      <c r="O5050" s="1">
        <v>2.5384615384620002</v>
      </c>
      <c r="P5050" s="8">
        <v>1.0365717893519999</v>
      </c>
    </row>
    <row r="5051" spans="4:16" x14ac:dyDescent="0.2">
      <c r="D5051" s="59"/>
      <c r="E5051" s="5" t="s">
        <v>153</v>
      </c>
      <c r="F5051" s="51" t="s">
        <v>623</v>
      </c>
      <c r="G5051" s="4">
        <v>80</v>
      </c>
      <c r="H5051" s="10">
        <v>31.25</v>
      </c>
      <c r="I5051" s="1">
        <v>30</v>
      </c>
      <c r="J5051" s="1">
        <v>18.75</v>
      </c>
      <c r="K5051" s="1">
        <v>20</v>
      </c>
      <c r="L5051" s="2" t="s">
        <v>160</v>
      </c>
      <c r="M5051" s="1">
        <v>61.25</v>
      </c>
      <c r="N5051" s="1">
        <v>38.75</v>
      </c>
      <c r="O5051" s="1">
        <v>2.7250000000000001</v>
      </c>
      <c r="P5051" s="8">
        <v>1.113496033995</v>
      </c>
    </row>
    <row r="5052" spans="4:16" ht="26" x14ac:dyDescent="0.2">
      <c r="D5052" s="59"/>
      <c r="E5052" s="5" t="s">
        <v>154</v>
      </c>
      <c r="F5052" s="51" t="s">
        <v>623</v>
      </c>
      <c r="G5052" s="4">
        <v>123</v>
      </c>
      <c r="H5052" s="10">
        <v>22.764227642276001</v>
      </c>
      <c r="I5052" s="1">
        <v>30.081300813007999</v>
      </c>
      <c r="J5052" s="1">
        <v>28.455284552845999</v>
      </c>
      <c r="K5052" s="1">
        <v>16.260162601626</v>
      </c>
      <c r="L5052" s="1">
        <v>2.4390243902440001</v>
      </c>
      <c r="M5052" s="1">
        <v>52.845528455284999</v>
      </c>
      <c r="N5052" s="1">
        <v>44.715447154472002</v>
      </c>
      <c r="O5052" s="1">
        <v>2.6083333333329999</v>
      </c>
      <c r="P5052" s="8">
        <v>1.0232247043139999</v>
      </c>
    </row>
    <row r="5053" spans="4:16" x14ac:dyDescent="0.2">
      <c r="D5053" s="59"/>
      <c r="E5053" s="5" t="s">
        <v>23</v>
      </c>
      <c r="F5053" s="51" t="s">
        <v>624</v>
      </c>
      <c r="G5053" s="4">
        <v>10</v>
      </c>
      <c r="H5053" s="10">
        <v>20</v>
      </c>
      <c r="I5053" s="1">
        <v>40</v>
      </c>
      <c r="J5053" s="1">
        <v>40</v>
      </c>
      <c r="K5053" s="2" t="s">
        <v>160</v>
      </c>
      <c r="L5053" s="2" t="s">
        <v>160</v>
      </c>
      <c r="M5053" s="1">
        <v>60</v>
      </c>
      <c r="N5053" s="1">
        <v>40</v>
      </c>
      <c r="O5053" s="1">
        <v>2.8</v>
      </c>
      <c r="P5053" s="8">
        <v>0.788810637747</v>
      </c>
    </row>
    <row r="5054" spans="4:16" ht="26" x14ac:dyDescent="0.2">
      <c r="D5054" s="59"/>
      <c r="E5054" s="5" t="s">
        <v>155</v>
      </c>
      <c r="F5054" s="51" t="s">
        <v>623</v>
      </c>
      <c r="G5054" s="4">
        <v>910</v>
      </c>
      <c r="H5054" s="10">
        <v>22.087912087911999</v>
      </c>
      <c r="I5054" s="1">
        <v>25.164835164835001</v>
      </c>
      <c r="J5054" s="1">
        <v>33.736263736264</v>
      </c>
      <c r="K5054" s="1">
        <v>18.681318681318999</v>
      </c>
      <c r="L5054" s="1">
        <v>0.32967032966999998</v>
      </c>
      <c r="M5054" s="1">
        <v>47.252747252747</v>
      </c>
      <c r="N5054" s="1">
        <v>52.417582417581997</v>
      </c>
      <c r="O5054" s="1">
        <v>2.5082690187429999</v>
      </c>
      <c r="P5054" s="8">
        <v>1.0340174241810001</v>
      </c>
    </row>
    <row r="5055" spans="4:16" ht="26" x14ac:dyDescent="0.2">
      <c r="D5055" s="59"/>
      <c r="E5055" s="5" t="s">
        <v>156</v>
      </c>
      <c r="F5055" s="51" t="s">
        <v>623</v>
      </c>
      <c r="G5055" s="4">
        <v>98</v>
      </c>
      <c r="H5055" s="10">
        <v>12.244897959184</v>
      </c>
      <c r="I5055" s="1">
        <v>18.367346938775999</v>
      </c>
      <c r="J5055" s="1">
        <v>44.897959183673002</v>
      </c>
      <c r="K5055" s="1">
        <v>24.489795918367001</v>
      </c>
      <c r="L5055" s="2" t="s">
        <v>160</v>
      </c>
      <c r="M5055" s="1">
        <v>30.612244897958998</v>
      </c>
      <c r="N5055" s="1">
        <v>69.387755102040998</v>
      </c>
      <c r="O5055" s="1">
        <v>2.1836734693880002</v>
      </c>
      <c r="P5055" s="8">
        <v>0.94538421552200003</v>
      </c>
    </row>
    <row r="5056" spans="4:16" ht="26" x14ac:dyDescent="0.2">
      <c r="D5056" s="59"/>
      <c r="E5056" s="5" t="s">
        <v>157</v>
      </c>
      <c r="F5056" s="51" t="s">
        <v>623</v>
      </c>
      <c r="G5056" s="4">
        <v>134</v>
      </c>
      <c r="H5056" s="10">
        <v>24.626865671642001</v>
      </c>
      <c r="I5056" s="1">
        <v>15.671641791044999</v>
      </c>
      <c r="J5056" s="1">
        <v>36.567164179103997</v>
      </c>
      <c r="K5056" s="1">
        <v>23.134328358209</v>
      </c>
      <c r="L5056" s="2" t="s">
        <v>160</v>
      </c>
      <c r="M5056" s="1">
        <v>40.298507462686999</v>
      </c>
      <c r="N5056" s="1">
        <v>59.701492537313001</v>
      </c>
      <c r="O5056" s="1">
        <v>2.4179104477609998</v>
      </c>
      <c r="P5056" s="8">
        <v>1.0988613892670001</v>
      </c>
    </row>
    <row r="5057" spans="2:22" ht="26" x14ac:dyDescent="0.2">
      <c r="D5057" s="59"/>
      <c r="E5057" s="5" t="s">
        <v>158</v>
      </c>
      <c r="F5057" s="51" t="s">
        <v>623</v>
      </c>
      <c r="G5057" s="4">
        <v>812</v>
      </c>
      <c r="H5057" s="10">
        <v>21.182266009852</v>
      </c>
      <c r="I5057" s="1">
        <v>25.123152709359999</v>
      </c>
      <c r="J5057" s="1">
        <v>33.866995073891999</v>
      </c>
      <c r="K5057" s="1">
        <v>19.704433497537</v>
      </c>
      <c r="L5057" s="1">
        <v>0.12315270936</v>
      </c>
      <c r="M5057" s="1">
        <v>46.305418719212</v>
      </c>
      <c r="N5057" s="1">
        <v>53.571428571429003</v>
      </c>
      <c r="O5057" s="1">
        <v>2.4784217016030001</v>
      </c>
      <c r="P5057" s="8">
        <v>1.0342125171309999</v>
      </c>
    </row>
    <row r="5058" spans="2:22" ht="26" x14ac:dyDescent="0.2">
      <c r="D5058" s="60"/>
      <c r="E5058" s="30" t="s">
        <v>159</v>
      </c>
      <c r="F5058" s="52" t="s">
        <v>623</v>
      </c>
      <c r="G5058" s="21">
        <v>136</v>
      </c>
      <c r="H5058" s="36">
        <v>13.970588235294001</v>
      </c>
      <c r="I5058" s="18">
        <v>26.470588235293999</v>
      </c>
      <c r="J5058" s="18">
        <v>33.088235294118</v>
      </c>
      <c r="K5058" s="18">
        <v>25</v>
      </c>
      <c r="L5058" s="18">
        <v>1.4705882352940001</v>
      </c>
      <c r="M5058" s="18">
        <v>40.441176470587997</v>
      </c>
      <c r="N5058" s="18">
        <v>58.088235294118</v>
      </c>
      <c r="O5058" s="18">
        <v>2.2985074626870001</v>
      </c>
      <c r="P5058" s="35">
        <v>1.0039759361630001</v>
      </c>
    </row>
    <row r="5059" spans="2:22" x14ac:dyDescent="0.2">
      <c r="D5059" s="45" t="s">
        <v>625</v>
      </c>
    </row>
    <row r="5060" spans="2:22" x14ac:dyDescent="0.2">
      <c r="B5060" s="24" t="str">
        <f xml:space="preserve"> HYPERLINK("#'目次'!B39", "[33]")</f>
        <v>[33]</v>
      </c>
      <c r="C5060" s="61" t="s">
        <v>441</v>
      </c>
      <c r="D5060" s="62"/>
      <c r="E5060" s="62"/>
      <c r="F5060" s="62"/>
      <c r="G5060" s="62"/>
      <c r="H5060" s="62"/>
      <c r="I5060" s="62"/>
      <c r="J5060" s="62"/>
      <c r="K5060" s="62"/>
      <c r="L5060" s="62"/>
      <c r="M5060" s="62"/>
      <c r="N5060" s="62"/>
      <c r="O5060" s="62"/>
      <c r="P5060" s="62"/>
      <c r="Q5060" s="62"/>
      <c r="R5060" s="62"/>
      <c r="S5060" s="62"/>
      <c r="T5060" s="62"/>
      <c r="U5060" s="62"/>
      <c r="V5060" s="62"/>
    </row>
    <row r="5063" spans="2:22" x14ac:dyDescent="0.2">
      <c r="C5063" s="61" t="s">
        <v>13</v>
      </c>
      <c r="D5063" s="62"/>
      <c r="E5063" s="62"/>
      <c r="F5063" s="62"/>
      <c r="G5063" s="62"/>
      <c r="H5063" s="62"/>
      <c r="I5063" s="62"/>
      <c r="J5063" s="62"/>
      <c r="K5063" s="62"/>
      <c r="L5063" s="62"/>
      <c r="M5063" s="62"/>
      <c r="N5063" s="62"/>
      <c r="O5063" s="62"/>
      <c r="P5063" s="62"/>
      <c r="Q5063" s="62"/>
      <c r="R5063" s="62"/>
      <c r="S5063" s="62"/>
      <c r="T5063" s="62"/>
      <c r="U5063" s="62"/>
      <c r="V5063" s="62"/>
    </row>
    <row r="5064" spans="2:22" ht="52" x14ac:dyDescent="0.2">
      <c r="D5064" s="63"/>
      <c r="E5064" s="64"/>
      <c r="F5064" s="64"/>
      <c r="G5064" s="27" t="s">
        <v>14</v>
      </c>
      <c r="H5064" s="26" t="s">
        <v>442</v>
      </c>
      <c r="I5064" s="11" t="s">
        <v>443</v>
      </c>
      <c r="J5064" s="11" t="s">
        <v>444</v>
      </c>
      <c r="K5064" s="11" t="s">
        <v>445</v>
      </c>
      <c r="L5064" s="11" t="s">
        <v>446</v>
      </c>
      <c r="M5064" s="11" t="s">
        <v>447</v>
      </c>
      <c r="N5064" s="11" t="s">
        <v>36</v>
      </c>
      <c r="O5064" s="20" t="s">
        <v>23</v>
      </c>
    </row>
    <row r="5065" spans="2:22" x14ac:dyDescent="0.2">
      <c r="D5065" s="65"/>
      <c r="E5065" s="66"/>
      <c r="F5065" s="66"/>
      <c r="G5065" s="22"/>
      <c r="H5065" s="31"/>
      <c r="I5065" s="12"/>
      <c r="J5065" s="12"/>
      <c r="K5065" s="12"/>
      <c r="L5065" s="12"/>
      <c r="M5065" s="12"/>
      <c r="N5065" s="12"/>
      <c r="O5065" s="29"/>
    </row>
    <row r="5066" spans="2:22" x14ac:dyDescent="0.2">
      <c r="D5066" s="23"/>
      <c r="E5066" s="28" t="s">
        <v>14</v>
      </c>
      <c r="F5066" s="49" t="s">
        <v>623</v>
      </c>
      <c r="G5066" s="25">
        <v>1043</v>
      </c>
      <c r="H5066" s="16">
        <v>40.172579098753999</v>
      </c>
      <c r="I5066" s="16">
        <v>30.009587727709</v>
      </c>
      <c r="J5066" s="16">
        <v>3.930968360499</v>
      </c>
      <c r="K5066" s="16">
        <v>17.066155321189001</v>
      </c>
      <c r="L5066" s="16">
        <v>3.0680728667310002</v>
      </c>
      <c r="M5066" s="41" t="s">
        <v>160</v>
      </c>
      <c r="N5066" s="16">
        <v>4.6021093000960001</v>
      </c>
      <c r="O5066" s="34">
        <v>1.150527325024</v>
      </c>
    </row>
    <row r="5067" spans="2:22" x14ac:dyDescent="0.2">
      <c r="D5067" s="58" t="s">
        <v>18</v>
      </c>
      <c r="E5067" s="7" t="s">
        <v>19</v>
      </c>
      <c r="F5067" s="50" t="s">
        <v>623</v>
      </c>
      <c r="G5067" s="6">
        <v>342</v>
      </c>
      <c r="H5067" s="14">
        <v>42.982456140350997</v>
      </c>
      <c r="I5067" s="3">
        <v>28.362573099414998</v>
      </c>
      <c r="J5067" s="3">
        <v>1.7543859649119999</v>
      </c>
      <c r="K5067" s="3">
        <v>17.251461988304001</v>
      </c>
      <c r="L5067" s="3">
        <v>3.508771929825</v>
      </c>
      <c r="M5067" s="9" t="s">
        <v>160</v>
      </c>
      <c r="N5067" s="3">
        <v>4.9707602339179999</v>
      </c>
      <c r="O5067" s="13">
        <v>1.1695906432750001</v>
      </c>
    </row>
    <row r="5068" spans="2:22" ht="26" x14ac:dyDescent="0.2">
      <c r="D5068" s="59"/>
      <c r="E5068" s="5" t="s">
        <v>20</v>
      </c>
      <c r="F5068" s="51" t="s">
        <v>623</v>
      </c>
      <c r="G5068" s="4">
        <v>620</v>
      </c>
      <c r="H5068" s="10">
        <v>39.516129032258</v>
      </c>
      <c r="I5068" s="1">
        <v>30.806451612903</v>
      </c>
      <c r="J5068" s="1">
        <v>4.1935483870969996</v>
      </c>
      <c r="K5068" s="1">
        <v>17.903225806451999</v>
      </c>
      <c r="L5068" s="1">
        <v>2.4193548387099999</v>
      </c>
      <c r="M5068" s="2" t="s">
        <v>160</v>
      </c>
      <c r="N5068" s="1">
        <v>4.1935483870969996</v>
      </c>
      <c r="O5068" s="8">
        <v>0.967741935484</v>
      </c>
    </row>
    <row r="5069" spans="2:22" ht="26" x14ac:dyDescent="0.2">
      <c r="D5069" s="59"/>
      <c r="E5069" s="5" t="s">
        <v>21</v>
      </c>
      <c r="F5069" s="51" t="s">
        <v>623</v>
      </c>
      <c r="G5069" s="4">
        <v>76</v>
      </c>
      <c r="H5069" s="10">
        <v>31.578947368421002</v>
      </c>
      <c r="I5069" s="1">
        <v>31.578947368421002</v>
      </c>
      <c r="J5069" s="1">
        <v>11.842105263158</v>
      </c>
      <c r="K5069" s="1">
        <v>10.526315789473999</v>
      </c>
      <c r="L5069" s="1">
        <v>6.5789473684209998</v>
      </c>
      <c r="M5069" s="2" t="s">
        <v>160</v>
      </c>
      <c r="N5069" s="1">
        <v>5.2631578947369997</v>
      </c>
      <c r="O5069" s="8">
        <v>2.6315789473679998</v>
      </c>
    </row>
    <row r="5070" spans="2:22" x14ac:dyDescent="0.2">
      <c r="D5070" s="59"/>
      <c r="E5070" s="5" t="s">
        <v>22</v>
      </c>
      <c r="F5070" s="51" t="s">
        <v>624</v>
      </c>
      <c r="G5070" s="4">
        <v>2</v>
      </c>
      <c r="H5070" s="10">
        <v>100</v>
      </c>
      <c r="I5070" s="2" t="s">
        <v>160</v>
      </c>
      <c r="J5070" s="2" t="s">
        <v>160</v>
      </c>
      <c r="K5070" s="2" t="s">
        <v>160</v>
      </c>
      <c r="L5070" s="2" t="s">
        <v>160</v>
      </c>
      <c r="M5070" s="2" t="s">
        <v>160</v>
      </c>
      <c r="N5070" s="2" t="s">
        <v>160</v>
      </c>
      <c r="O5070" s="15" t="s">
        <v>160</v>
      </c>
    </row>
    <row r="5071" spans="2:22" x14ac:dyDescent="0.2">
      <c r="D5071" s="59"/>
      <c r="E5071" s="5" t="s">
        <v>23</v>
      </c>
      <c r="F5071" s="51" t="s">
        <v>624</v>
      </c>
      <c r="G5071" s="4">
        <v>3</v>
      </c>
      <c r="H5071" s="10">
        <v>33.333333333333002</v>
      </c>
      <c r="I5071" s="1">
        <v>33.333333333333002</v>
      </c>
      <c r="J5071" s="2" t="s">
        <v>160</v>
      </c>
      <c r="K5071" s="2" t="s">
        <v>160</v>
      </c>
      <c r="L5071" s="2" t="s">
        <v>160</v>
      </c>
      <c r="M5071" s="2" t="s">
        <v>160</v>
      </c>
      <c r="N5071" s="1">
        <v>33.333333333333002</v>
      </c>
      <c r="O5071" s="15" t="s">
        <v>160</v>
      </c>
    </row>
    <row r="5072" spans="2:22" x14ac:dyDescent="0.2">
      <c r="D5072" s="58" t="s">
        <v>24</v>
      </c>
      <c r="E5072" s="7" t="s">
        <v>25</v>
      </c>
      <c r="F5072" s="50" t="s">
        <v>623</v>
      </c>
      <c r="G5072" s="6">
        <v>765</v>
      </c>
      <c r="H5072" s="14">
        <v>40.653594771241998</v>
      </c>
      <c r="I5072" s="3">
        <v>30.326797385620999</v>
      </c>
      <c r="J5072" s="3">
        <v>4.0522875816989998</v>
      </c>
      <c r="K5072" s="3">
        <v>16.209150326797001</v>
      </c>
      <c r="L5072" s="3">
        <v>2.7450980392159998</v>
      </c>
      <c r="M5072" s="9" t="s">
        <v>160</v>
      </c>
      <c r="N5072" s="3">
        <v>4.8366013071899996</v>
      </c>
      <c r="O5072" s="13">
        <v>1.1764705882349999</v>
      </c>
    </row>
    <row r="5073" spans="4:15" x14ac:dyDescent="0.2">
      <c r="D5073" s="59"/>
      <c r="E5073" s="5" t="s">
        <v>26</v>
      </c>
      <c r="F5073" s="51" t="s">
        <v>623</v>
      </c>
      <c r="G5073" s="4">
        <v>796</v>
      </c>
      <c r="H5073" s="10">
        <v>41.834170854271001</v>
      </c>
      <c r="I5073" s="1">
        <v>30.402010050251</v>
      </c>
      <c r="J5073" s="1">
        <v>3.643216080402</v>
      </c>
      <c r="K5073" s="1">
        <v>16.457286432160998</v>
      </c>
      <c r="L5073" s="1">
        <v>2.5125628140699998</v>
      </c>
      <c r="M5073" s="2" t="s">
        <v>160</v>
      </c>
      <c r="N5073" s="1">
        <v>4.27135678392</v>
      </c>
      <c r="O5073" s="8">
        <v>0.87939698492499996</v>
      </c>
    </row>
    <row r="5074" spans="4:15" ht="26" x14ac:dyDescent="0.2">
      <c r="D5074" s="59"/>
      <c r="E5074" s="5" t="s">
        <v>27</v>
      </c>
      <c r="F5074" s="51" t="s">
        <v>623</v>
      </c>
      <c r="G5074" s="4">
        <v>683</v>
      </c>
      <c r="H5074" s="10">
        <v>41.288433382138003</v>
      </c>
      <c r="I5074" s="1">
        <v>30.453879941435002</v>
      </c>
      <c r="J5074" s="1">
        <v>3.513909224012</v>
      </c>
      <c r="K5074" s="1">
        <v>15.519765739385001</v>
      </c>
      <c r="L5074" s="1">
        <v>2.781844802343</v>
      </c>
      <c r="M5074" s="2" t="s">
        <v>160</v>
      </c>
      <c r="N5074" s="1">
        <v>5.4172767203510004</v>
      </c>
      <c r="O5074" s="8">
        <v>1.024890190337</v>
      </c>
    </row>
    <row r="5075" spans="4:15" x14ac:dyDescent="0.2">
      <c r="D5075" s="59"/>
      <c r="E5075" s="5" t="s">
        <v>28</v>
      </c>
      <c r="F5075" s="51" t="s">
        <v>623</v>
      </c>
      <c r="G5075" s="4">
        <v>438</v>
      </c>
      <c r="H5075" s="10">
        <v>41.552511415524997</v>
      </c>
      <c r="I5075" s="1">
        <v>29.680365296803998</v>
      </c>
      <c r="J5075" s="1">
        <v>5.2511415525110001</v>
      </c>
      <c r="K5075" s="1">
        <v>15.753424657534</v>
      </c>
      <c r="L5075" s="1">
        <v>2.5114155251139998</v>
      </c>
      <c r="M5075" s="2" t="s">
        <v>160</v>
      </c>
      <c r="N5075" s="1">
        <v>4.5662100456620003</v>
      </c>
      <c r="O5075" s="8">
        <v>0.68493150684899995</v>
      </c>
    </row>
    <row r="5076" spans="4:15" ht="26" x14ac:dyDescent="0.2">
      <c r="D5076" s="59"/>
      <c r="E5076" s="5" t="s">
        <v>29</v>
      </c>
      <c r="F5076" s="51" t="s">
        <v>623</v>
      </c>
      <c r="G5076" s="4">
        <v>680</v>
      </c>
      <c r="H5076" s="10">
        <v>40</v>
      </c>
      <c r="I5076" s="1">
        <v>31.323529411765001</v>
      </c>
      <c r="J5076" s="1">
        <v>3.8235294117650001</v>
      </c>
      <c r="K5076" s="1">
        <v>16.323529411765001</v>
      </c>
      <c r="L5076" s="1">
        <v>2.9411764705880001</v>
      </c>
      <c r="M5076" s="2" t="s">
        <v>160</v>
      </c>
      <c r="N5076" s="1">
        <v>4.7058823529409999</v>
      </c>
      <c r="O5076" s="8">
        <v>0.88235294117600005</v>
      </c>
    </row>
    <row r="5077" spans="4:15" x14ac:dyDescent="0.2">
      <c r="D5077" s="59"/>
      <c r="E5077" s="5" t="s">
        <v>30</v>
      </c>
      <c r="F5077" s="51" t="s">
        <v>623</v>
      </c>
      <c r="G5077" s="4">
        <v>242</v>
      </c>
      <c r="H5077" s="10">
        <v>33.884297520661001</v>
      </c>
      <c r="I5077" s="1">
        <v>32.231404958677999</v>
      </c>
      <c r="J5077" s="1">
        <v>5.7851239669419998</v>
      </c>
      <c r="K5077" s="1">
        <v>21.487603305785001</v>
      </c>
      <c r="L5077" s="1">
        <v>2.0661157024789998</v>
      </c>
      <c r="M5077" s="2" t="s">
        <v>160</v>
      </c>
      <c r="N5077" s="1">
        <v>4.1322314049589997</v>
      </c>
      <c r="O5077" s="8">
        <v>0.41322314049600001</v>
      </c>
    </row>
    <row r="5078" spans="4:15" x14ac:dyDescent="0.2">
      <c r="D5078" s="59"/>
      <c r="E5078" s="5" t="s">
        <v>31</v>
      </c>
      <c r="F5078" s="51" t="s">
        <v>623</v>
      </c>
      <c r="G5078" s="4">
        <v>609</v>
      </c>
      <c r="H5078" s="10">
        <v>39.408866995074</v>
      </c>
      <c r="I5078" s="1">
        <v>31.691297208539002</v>
      </c>
      <c r="J5078" s="1">
        <v>3.2840722495889998</v>
      </c>
      <c r="K5078" s="1">
        <v>18.062397372742002</v>
      </c>
      <c r="L5078" s="1">
        <v>2.4630541871920002</v>
      </c>
      <c r="M5078" s="2" t="s">
        <v>160</v>
      </c>
      <c r="N5078" s="1">
        <v>4.269293924466</v>
      </c>
      <c r="O5078" s="8">
        <v>0.82101806239700004</v>
      </c>
    </row>
    <row r="5079" spans="4:15" x14ac:dyDescent="0.2">
      <c r="D5079" s="59"/>
      <c r="E5079" s="5" t="s">
        <v>32</v>
      </c>
      <c r="F5079" s="51" t="s">
        <v>623</v>
      </c>
      <c r="G5079" s="4">
        <v>343</v>
      </c>
      <c r="H5079" s="10">
        <v>35.568513119534003</v>
      </c>
      <c r="I5079" s="1">
        <v>34.693877551020002</v>
      </c>
      <c r="J5079" s="1">
        <v>3.7900874635570001</v>
      </c>
      <c r="K5079" s="1">
        <v>16.326530612245001</v>
      </c>
      <c r="L5079" s="1">
        <v>1.7492711370259999</v>
      </c>
      <c r="M5079" s="2" t="s">
        <v>160</v>
      </c>
      <c r="N5079" s="1">
        <v>6.9970845481049997</v>
      </c>
      <c r="O5079" s="8">
        <v>0.87463556851299995</v>
      </c>
    </row>
    <row r="5080" spans="4:15" x14ac:dyDescent="0.2">
      <c r="D5080" s="59"/>
      <c r="E5080" s="5" t="s">
        <v>33</v>
      </c>
      <c r="F5080" s="51" t="s">
        <v>623</v>
      </c>
      <c r="G5080" s="4">
        <v>754</v>
      </c>
      <c r="H5080" s="10">
        <v>40.318302387267998</v>
      </c>
      <c r="I5080" s="1">
        <v>30.106100795755999</v>
      </c>
      <c r="J5080" s="1">
        <v>3.1830238726790001</v>
      </c>
      <c r="K5080" s="1">
        <v>17.639257294429999</v>
      </c>
      <c r="L5080" s="1">
        <v>2.5198938992039999</v>
      </c>
      <c r="M5080" s="2" t="s">
        <v>160</v>
      </c>
      <c r="N5080" s="1">
        <v>5.0397877984079997</v>
      </c>
      <c r="O5080" s="8">
        <v>1.1936339522549999</v>
      </c>
    </row>
    <row r="5081" spans="4:15" x14ac:dyDescent="0.2">
      <c r="D5081" s="59"/>
      <c r="E5081" s="5" t="s">
        <v>34</v>
      </c>
      <c r="F5081" s="51" t="s">
        <v>623</v>
      </c>
      <c r="G5081" s="4">
        <v>525</v>
      </c>
      <c r="H5081" s="10">
        <v>40.380952380952003</v>
      </c>
      <c r="I5081" s="1">
        <v>31.619047619048001</v>
      </c>
      <c r="J5081" s="1">
        <v>3.2380952380950001</v>
      </c>
      <c r="K5081" s="1">
        <v>16.380952380951999</v>
      </c>
      <c r="L5081" s="1">
        <v>2.0952380952379999</v>
      </c>
      <c r="M5081" s="2" t="s">
        <v>160</v>
      </c>
      <c r="N5081" s="1">
        <v>4.9523809523809996</v>
      </c>
      <c r="O5081" s="8">
        <v>1.333333333333</v>
      </c>
    </row>
    <row r="5082" spans="4:15" x14ac:dyDescent="0.2">
      <c r="D5082" s="59"/>
      <c r="E5082" s="5" t="s">
        <v>35</v>
      </c>
      <c r="F5082" s="51" t="s">
        <v>623</v>
      </c>
      <c r="G5082" s="4">
        <v>142</v>
      </c>
      <c r="H5082" s="10">
        <v>40.140845070422998</v>
      </c>
      <c r="I5082" s="1">
        <v>31.690140845070001</v>
      </c>
      <c r="J5082" s="1">
        <v>2.112676056338</v>
      </c>
      <c r="K5082" s="1">
        <v>18.309859154929999</v>
      </c>
      <c r="L5082" s="1">
        <v>2.112676056338</v>
      </c>
      <c r="M5082" s="2" t="s">
        <v>160</v>
      </c>
      <c r="N5082" s="1">
        <v>4.9295774647890003</v>
      </c>
      <c r="O5082" s="8">
        <v>0.70422535211299997</v>
      </c>
    </row>
    <row r="5083" spans="4:15" x14ac:dyDescent="0.2">
      <c r="D5083" s="59"/>
      <c r="E5083" s="5" t="s">
        <v>36</v>
      </c>
      <c r="F5083" s="51" t="s">
        <v>624</v>
      </c>
      <c r="G5083" s="4">
        <v>18</v>
      </c>
      <c r="H5083" s="10">
        <v>38.888888888888999</v>
      </c>
      <c r="I5083" s="1">
        <v>11.111111111111001</v>
      </c>
      <c r="J5083" s="1">
        <v>5.5555555555560003</v>
      </c>
      <c r="K5083" s="1">
        <v>22.222222222222001</v>
      </c>
      <c r="L5083" s="1">
        <v>11.111111111111001</v>
      </c>
      <c r="M5083" s="2" t="s">
        <v>160</v>
      </c>
      <c r="N5083" s="1">
        <v>11.111111111111001</v>
      </c>
      <c r="O5083" s="15" t="s">
        <v>160</v>
      </c>
    </row>
    <row r="5084" spans="4:15" x14ac:dyDescent="0.2">
      <c r="D5084" s="59"/>
      <c r="E5084" s="5" t="s">
        <v>37</v>
      </c>
      <c r="F5084" s="51" t="s">
        <v>624</v>
      </c>
      <c r="G5084" s="4">
        <v>39</v>
      </c>
      <c r="H5084" s="10">
        <v>30.769230769231001</v>
      </c>
      <c r="I5084" s="1">
        <v>25.641025641026001</v>
      </c>
      <c r="J5084" s="1">
        <v>5.1282051282049999</v>
      </c>
      <c r="K5084" s="1">
        <v>23.076923076922998</v>
      </c>
      <c r="L5084" s="1">
        <v>10.25641025641</v>
      </c>
      <c r="M5084" s="2" t="s">
        <v>160</v>
      </c>
      <c r="N5084" s="1">
        <v>2.564102564103</v>
      </c>
      <c r="O5084" s="8">
        <v>2.564102564103</v>
      </c>
    </row>
    <row r="5085" spans="4:15" x14ac:dyDescent="0.2">
      <c r="D5085" s="59"/>
      <c r="E5085" s="5" t="s">
        <v>23</v>
      </c>
      <c r="F5085" s="51" t="s">
        <v>624</v>
      </c>
      <c r="G5085" s="4">
        <v>4</v>
      </c>
      <c r="H5085" s="17" t="s">
        <v>160</v>
      </c>
      <c r="I5085" s="1">
        <v>50</v>
      </c>
      <c r="J5085" s="2" t="s">
        <v>160</v>
      </c>
      <c r="K5085" s="1">
        <v>25</v>
      </c>
      <c r="L5085" s="1">
        <v>25</v>
      </c>
      <c r="M5085" s="2" t="s">
        <v>160</v>
      </c>
      <c r="N5085" s="2" t="s">
        <v>160</v>
      </c>
      <c r="O5085" s="15" t="s">
        <v>160</v>
      </c>
    </row>
    <row r="5086" spans="4:15" ht="26" x14ac:dyDescent="0.2">
      <c r="D5086" s="59"/>
      <c r="E5086" s="5" t="s">
        <v>38</v>
      </c>
      <c r="F5086" s="51" t="s">
        <v>623</v>
      </c>
      <c r="G5086" s="4">
        <v>1000</v>
      </c>
      <c r="H5086" s="10">
        <v>40.700000000000003</v>
      </c>
      <c r="I5086" s="1">
        <v>30.1</v>
      </c>
      <c r="J5086" s="1">
        <v>3.9</v>
      </c>
      <c r="K5086" s="1">
        <v>16.8</v>
      </c>
      <c r="L5086" s="1">
        <v>2.7</v>
      </c>
      <c r="M5086" s="2" t="s">
        <v>160</v>
      </c>
      <c r="N5086" s="1">
        <v>4.7</v>
      </c>
      <c r="O5086" s="8">
        <v>1.1000000000000001</v>
      </c>
    </row>
    <row r="5087" spans="4:15" ht="26" x14ac:dyDescent="0.2">
      <c r="D5087" s="58" t="s">
        <v>39</v>
      </c>
      <c r="E5087" s="7" t="s">
        <v>40</v>
      </c>
      <c r="F5087" s="50" t="s">
        <v>624</v>
      </c>
      <c r="G5087" s="6">
        <v>4</v>
      </c>
      <c r="H5087" s="32" t="s">
        <v>160</v>
      </c>
      <c r="I5087" s="3">
        <v>50</v>
      </c>
      <c r="J5087" s="9" t="s">
        <v>160</v>
      </c>
      <c r="K5087" s="3">
        <v>50</v>
      </c>
      <c r="L5087" s="9" t="s">
        <v>160</v>
      </c>
      <c r="M5087" s="9" t="s">
        <v>160</v>
      </c>
      <c r="N5087" s="9" t="s">
        <v>160</v>
      </c>
      <c r="O5087" s="19" t="s">
        <v>160</v>
      </c>
    </row>
    <row r="5088" spans="4:15" ht="26" x14ac:dyDescent="0.2">
      <c r="D5088" s="59"/>
      <c r="E5088" s="5" t="s">
        <v>41</v>
      </c>
      <c r="F5088" s="51" t="s">
        <v>624</v>
      </c>
      <c r="G5088" s="4">
        <v>45</v>
      </c>
      <c r="H5088" s="10">
        <v>40</v>
      </c>
      <c r="I5088" s="1">
        <v>15.555555555555999</v>
      </c>
      <c r="J5088" s="1">
        <v>6.666666666667</v>
      </c>
      <c r="K5088" s="1">
        <v>22.222222222222001</v>
      </c>
      <c r="L5088" s="1">
        <v>6.666666666667</v>
      </c>
      <c r="M5088" s="2" t="s">
        <v>160</v>
      </c>
      <c r="N5088" s="1">
        <v>6.666666666667</v>
      </c>
      <c r="O5088" s="8">
        <v>2.2222222222219998</v>
      </c>
    </row>
    <row r="5089" spans="4:15" ht="26" x14ac:dyDescent="0.2">
      <c r="D5089" s="59"/>
      <c r="E5089" s="5" t="s">
        <v>42</v>
      </c>
      <c r="F5089" s="51" t="s">
        <v>623</v>
      </c>
      <c r="G5089" s="4">
        <v>275</v>
      </c>
      <c r="H5089" s="10">
        <v>37.090909090909001</v>
      </c>
      <c r="I5089" s="1">
        <v>24.363636363636001</v>
      </c>
      <c r="J5089" s="1">
        <v>5.0909090909090002</v>
      </c>
      <c r="K5089" s="1">
        <v>22.909090909090999</v>
      </c>
      <c r="L5089" s="1">
        <v>3.636363636364</v>
      </c>
      <c r="M5089" s="2" t="s">
        <v>160</v>
      </c>
      <c r="N5089" s="1">
        <v>5.8181818181820004</v>
      </c>
      <c r="O5089" s="8">
        <v>1.090909090909</v>
      </c>
    </row>
    <row r="5090" spans="4:15" ht="26" x14ac:dyDescent="0.2">
      <c r="D5090" s="59"/>
      <c r="E5090" s="5" t="s">
        <v>43</v>
      </c>
      <c r="F5090" s="51" t="s">
        <v>623</v>
      </c>
      <c r="G5090" s="4">
        <v>245</v>
      </c>
      <c r="H5090" s="10">
        <v>41.632653061223998</v>
      </c>
      <c r="I5090" s="1">
        <v>28.979591836735</v>
      </c>
      <c r="J5090" s="1">
        <v>4.0816326530609999</v>
      </c>
      <c r="K5090" s="1">
        <v>17.142857142857</v>
      </c>
      <c r="L5090" s="1">
        <v>3.673469387755</v>
      </c>
      <c r="M5090" s="2" t="s">
        <v>160</v>
      </c>
      <c r="N5090" s="1">
        <v>4.0816326530609999</v>
      </c>
      <c r="O5090" s="8">
        <v>0.408163265306</v>
      </c>
    </row>
    <row r="5091" spans="4:15" ht="26" x14ac:dyDescent="0.2">
      <c r="D5091" s="59"/>
      <c r="E5091" s="5" t="s">
        <v>44</v>
      </c>
      <c r="F5091" s="51" t="s">
        <v>623</v>
      </c>
      <c r="G5091" s="4">
        <v>167</v>
      </c>
      <c r="H5091" s="10">
        <v>39.520958083831999</v>
      </c>
      <c r="I5091" s="1">
        <v>37.724550898204001</v>
      </c>
      <c r="J5091" s="1">
        <v>2.9940119760480002</v>
      </c>
      <c r="K5091" s="1">
        <v>12.574850299401</v>
      </c>
      <c r="L5091" s="1">
        <v>4.1916167664669999</v>
      </c>
      <c r="M5091" s="2" t="s">
        <v>160</v>
      </c>
      <c r="N5091" s="1">
        <v>2.3952095808379998</v>
      </c>
      <c r="O5091" s="8">
        <v>0.59880239521</v>
      </c>
    </row>
    <row r="5092" spans="4:15" ht="26" x14ac:dyDescent="0.2">
      <c r="D5092" s="59"/>
      <c r="E5092" s="5" t="s">
        <v>45</v>
      </c>
      <c r="F5092" s="51" t="s">
        <v>623</v>
      </c>
      <c r="G5092" s="4">
        <v>90</v>
      </c>
      <c r="H5092" s="10">
        <v>43.333333333333002</v>
      </c>
      <c r="I5092" s="1">
        <v>33.333333333333002</v>
      </c>
      <c r="J5092" s="1">
        <v>3.333333333333</v>
      </c>
      <c r="K5092" s="1">
        <v>15.555555555555999</v>
      </c>
      <c r="L5092" s="1">
        <v>1.1111111111109999</v>
      </c>
      <c r="M5092" s="2" t="s">
        <v>160</v>
      </c>
      <c r="N5092" s="1">
        <v>2.2222222222219998</v>
      </c>
      <c r="O5092" s="8">
        <v>1.1111111111109999</v>
      </c>
    </row>
    <row r="5093" spans="4:15" ht="26" x14ac:dyDescent="0.2">
      <c r="D5093" s="59"/>
      <c r="E5093" s="5" t="s">
        <v>46</v>
      </c>
      <c r="F5093" s="51" t="s">
        <v>624</v>
      </c>
      <c r="G5093" s="4">
        <v>46</v>
      </c>
      <c r="H5093" s="10">
        <v>32.608695652173999</v>
      </c>
      <c r="I5093" s="1">
        <v>41.304347826087003</v>
      </c>
      <c r="J5093" s="1">
        <v>2.1739130434780001</v>
      </c>
      <c r="K5093" s="1">
        <v>17.391304347826001</v>
      </c>
      <c r="L5093" s="2" t="s">
        <v>160</v>
      </c>
      <c r="M5093" s="2" t="s">
        <v>160</v>
      </c>
      <c r="N5093" s="1">
        <v>4.3478260869570002</v>
      </c>
      <c r="O5093" s="8">
        <v>2.1739130434780001</v>
      </c>
    </row>
    <row r="5094" spans="4:15" ht="26" x14ac:dyDescent="0.2">
      <c r="D5094" s="59"/>
      <c r="E5094" s="5" t="s">
        <v>47</v>
      </c>
      <c r="F5094" s="51" t="s">
        <v>623</v>
      </c>
      <c r="G5094" s="4">
        <v>68</v>
      </c>
      <c r="H5094" s="10">
        <v>36.764705882352999</v>
      </c>
      <c r="I5094" s="1">
        <v>48.529411764705998</v>
      </c>
      <c r="J5094" s="1">
        <v>1.4705882352940001</v>
      </c>
      <c r="K5094" s="1">
        <v>5.8823529411760003</v>
      </c>
      <c r="L5094" s="2" t="s">
        <v>160</v>
      </c>
      <c r="M5094" s="2" t="s">
        <v>160</v>
      </c>
      <c r="N5094" s="1">
        <v>7.352941176471</v>
      </c>
      <c r="O5094" s="15" t="s">
        <v>160</v>
      </c>
    </row>
    <row r="5095" spans="4:15" x14ac:dyDescent="0.2">
      <c r="D5095" s="59"/>
      <c r="E5095" s="5" t="s">
        <v>48</v>
      </c>
      <c r="F5095" s="51" t="s">
        <v>624</v>
      </c>
      <c r="G5095" s="4">
        <v>4</v>
      </c>
      <c r="H5095" s="10">
        <v>50</v>
      </c>
      <c r="I5095" s="1">
        <v>25</v>
      </c>
      <c r="J5095" s="2" t="s">
        <v>160</v>
      </c>
      <c r="K5095" s="2" t="s">
        <v>160</v>
      </c>
      <c r="L5095" s="1">
        <v>25</v>
      </c>
      <c r="M5095" s="2" t="s">
        <v>160</v>
      </c>
      <c r="N5095" s="2" t="s">
        <v>160</v>
      </c>
      <c r="O5095" s="15" t="s">
        <v>160</v>
      </c>
    </row>
    <row r="5096" spans="4:15" x14ac:dyDescent="0.2">
      <c r="D5096" s="59"/>
      <c r="E5096" s="5" t="s">
        <v>23</v>
      </c>
      <c r="F5096" s="51" t="s">
        <v>623</v>
      </c>
      <c r="G5096" s="4">
        <v>99</v>
      </c>
      <c r="H5096" s="10">
        <v>50.505050505051003</v>
      </c>
      <c r="I5096" s="1">
        <v>20.202020202020002</v>
      </c>
      <c r="J5096" s="1">
        <v>4.0404040404039998</v>
      </c>
      <c r="K5096" s="1">
        <v>14.141414141414</v>
      </c>
      <c r="L5096" s="1">
        <v>1.010101010101</v>
      </c>
      <c r="M5096" s="2" t="s">
        <v>160</v>
      </c>
      <c r="N5096" s="1">
        <v>6.0606060606060002</v>
      </c>
      <c r="O5096" s="8">
        <v>4.0404040404039998</v>
      </c>
    </row>
    <row r="5097" spans="4:15" x14ac:dyDescent="0.2">
      <c r="D5097" s="58" t="s">
        <v>49</v>
      </c>
      <c r="E5097" s="7" t="s">
        <v>50</v>
      </c>
      <c r="F5097" s="50" t="s">
        <v>624</v>
      </c>
      <c r="G5097" s="6">
        <v>39</v>
      </c>
      <c r="H5097" s="14">
        <v>38.461538461537998</v>
      </c>
      <c r="I5097" s="3">
        <v>17.948717948717999</v>
      </c>
      <c r="J5097" s="3">
        <v>2.564102564103</v>
      </c>
      <c r="K5097" s="3">
        <v>23.076923076922998</v>
      </c>
      <c r="L5097" s="3">
        <v>5.1282051282049999</v>
      </c>
      <c r="M5097" s="9" t="s">
        <v>160</v>
      </c>
      <c r="N5097" s="3">
        <v>10.25641025641</v>
      </c>
      <c r="O5097" s="13">
        <v>2.564102564103</v>
      </c>
    </row>
    <row r="5098" spans="4:15" x14ac:dyDescent="0.2">
      <c r="D5098" s="59"/>
      <c r="E5098" s="5" t="s">
        <v>51</v>
      </c>
      <c r="F5098" s="51" t="s">
        <v>623</v>
      </c>
      <c r="G5098" s="4">
        <v>185</v>
      </c>
      <c r="H5098" s="10">
        <v>33.513513513513999</v>
      </c>
      <c r="I5098" s="1">
        <v>27.027027027027</v>
      </c>
      <c r="J5098" s="1">
        <v>6.4864864864860001</v>
      </c>
      <c r="K5098" s="1">
        <v>20.540540540540999</v>
      </c>
      <c r="L5098" s="1">
        <v>4.8648648648649999</v>
      </c>
      <c r="M5098" s="2" t="s">
        <v>160</v>
      </c>
      <c r="N5098" s="1">
        <v>4.8648648648649999</v>
      </c>
      <c r="O5098" s="8">
        <v>2.7027027027030002</v>
      </c>
    </row>
    <row r="5099" spans="4:15" x14ac:dyDescent="0.2">
      <c r="D5099" s="59"/>
      <c r="E5099" s="5" t="s">
        <v>52</v>
      </c>
      <c r="F5099" s="51" t="s">
        <v>623</v>
      </c>
      <c r="G5099" s="4">
        <v>324</v>
      </c>
      <c r="H5099" s="10">
        <v>35.493827160494</v>
      </c>
      <c r="I5099" s="1">
        <v>31.481481481481001</v>
      </c>
      <c r="J5099" s="1">
        <v>4.9382716049380004</v>
      </c>
      <c r="K5099" s="1">
        <v>18.827160493827002</v>
      </c>
      <c r="L5099" s="1">
        <v>4.0123456790120002</v>
      </c>
      <c r="M5099" s="2" t="s">
        <v>160</v>
      </c>
      <c r="N5099" s="1">
        <v>4.6296296296300001</v>
      </c>
      <c r="O5099" s="8">
        <v>0.61728395061700003</v>
      </c>
    </row>
    <row r="5100" spans="4:15" x14ac:dyDescent="0.2">
      <c r="D5100" s="59"/>
      <c r="E5100" s="5" t="s">
        <v>53</v>
      </c>
      <c r="F5100" s="51" t="s">
        <v>623</v>
      </c>
      <c r="G5100" s="4">
        <v>491</v>
      </c>
      <c r="H5100" s="10">
        <v>45.824847250509002</v>
      </c>
      <c r="I5100" s="1">
        <v>31.160896130346</v>
      </c>
      <c r="J5100" s="1">
        <v>2.24032586558</v>
      </c>
      <c r="K5100" s="1">
        <v>14.256619144603</v>
      </c>
      <c r="L5100" s="1">
        <v>1.62932790224</v>
      </c>
      <c r="M5100" s="2" t="s">
        <v>160</v>
      </c>
      <c r="N5100" s="1">
        <v>4.0733197556010001</v>
      </c>
      <c r="O5100" s="8">
        <v>0.81466395112000001</v>
      </c>
    </row>
    <row r="5101" spans="4:15" x14ac:dyDescent="0.2">
      <c r="D5101" s="59"/>
      <c r="E5101" s="5" t="s">
        <v>23</v>
      </c>
      <c r="F5101" s="51" t="s">
        <v>624</v>
      </c>
      <c r="G5101" s="4">
        <v>4</v>
      </c>
      <c r="H5101" s="10">
        <v>50</v>
      </c>
      <c r="I5101" s="1">
        <v>25</v>
      </c>
      <c r="J5101" s="1">
        <v>25</v>
      </c>
      <c r="K5101" s="2" t="s">
        <v>160</v>
      </c>
      <c r="L5101" s="2" t="s">
        <v>160</v>
      </c>
      <c r="M5101" s="2" t="s">
        <v>160</v>
      </c>
      <c r="N5101" s="2" t="s">
        <v>160</v>
      </c>
      <c r="O5101" s="15" t="s">
        <v>160</v>
      </c>
    </row>
    <row r="5102" spans="4:15" x14ac:dyDescent="0.2">
      <c r="D5102" s="59"/>
      <c r="E5102" s="5" t="s">
        <v>54</v>
      </c>
      <c r="F5102" s="51" t="s">
        <v>623</v>
      </c>
      <c r="G5102" s="4">
        <v>224</v>
      </c>
      <c r="H5102" s="10">
        <v>34.375</v>
      </c>
      <c r="I5102" s="1">
        <v>25.446428571428999</v>
      </c>
      <c r="J5102" s="1">
        <v>5.8035714285709998</v>
      </c>
      <c r="K5102" s="1">
        <v>20.982142857143</v>
      </c>
      <c r="L5102" s="1">
        <v>4.9107142857139996</v>
      </c>
      <c r="M5102" s="2" t="s">
        <v>160</v>
      </c>
      <c r="N5102" s="1">
        <v>5.8035714285709998</v>
      </c>
      <c r="O5102" s="8">
        <v>2.6785714285709998</v>
      </c>
    </row>
    <row r="5103" spans="4:15" x14ac:dyDescent="0.2">
      <c r="D5103" s="59"/>
      <c r="E5103" s="5" t="s">
        <v>55</v>
      </c>
      <c r="F5103" s="51" t="s">
        <v>623</v>
      </c>
      <c r="G5103" s="4">
        <v>815</v>
      </c>
      <c r="H5103" s="10">
        <v>41.717791411043002</v>
      </c>
      <c r="I5103" s="1">
        <v>31.288343558282001</v>
      </c>
      <c r="J5103" s="1">
        <v>3.3128834355830001</v>
      </c>
      <c r="K5103" s="1">
        <v>16.073619631902002</v>
      </c>
      <c r="L5103" s="1">
        <v>2.576687116564</v>
      </c>
      <c r="M5103" s="2" t="s">
        <v>160</v>
      </c>
      <c r="N5103" s="1">
        <v>4.2944785276069997</v>
      </c>
      <c r="O5103" s="8">
        <v>0.73619631901799998</v>
      </c>
    </row>
    <row r="5104" spans="4:15" ht="26" x14ac:dyDescent="0.2">
      <c r="D5104" s="58" t="s">
        <v>56</v>
      </c>
      <c r="E5104" s="7" t="s">
        <v>57</v>
      </c>
      <c r="F5104" s="50" t="s">
        <v>624</v>
      </c>
      <c r="G5104" s="6">
        <v>8</v>
      </c>
      <c r="H5104" s="14">
        <v>50</v>
      </c>
      <c r="I5104" s="3">
        <v>12.5</v>
      </c>
      <c r="J5104" s="9" t="s">
        <v>160</v>
      </c>
      <c r="K5104" s="9" t="s">
        <v>160</v>
      </c>
      <c r="L5104" s="3">
        <v>25</v>
      </c>
      <c r="M5104" s="9" t="s">
        <v>160</v>
      </c>
      <c r="N5104" s="3">
        <v>12.5</v>
      </c>
      <c r="O5104" s="19" t="s">
        <v>160</v>
      </c>
    </row>
    <row r="5105" spans="4:15" ht="26" x14ac:dyDescent="0.2">
      <c r="D5105" s="59"/>
      <c r="E5105" s="5" t="s">
        <v>58</v>
      </c>
      <c r="F5105" s="51" t="s">
        <v>623</v>
      </c>
      <c r="G5105" s="4">
        <v>61</v>
      </c>
      <c r="H5105" s="10">
        <v>44.262295081966997</v>
      </c>
      <c r="I5105" s="1">
        <v>31.147540983607001</v>
      </c>
      <c r="J5105" s="1">
        <v>1.6393442622950001</v>
      </c>
      <c r="K5105" s="1">
        <v>11.475409836066</v>
      </c>
      <c r="L5105" s="2" t="s">
        <v>160</v>
      </c>
      <c r="M5105" s="2" t="s">
        <v>160</v>
      </c>
      <c r="N5105" s="1">
        <v>11.475409836066</v>
      </c>
      <c r="O5105" s="15" t="s">
        <v>160</v>
      </c>
    </row>
    <row r="5106" spans="4:15" x14ac:dyDescent="0.2">
      <c r="D5106" s="59"/>
      <c r="E5106" s="5" t="s">
        <v>59</v>
      </c>
      <c r="F5106" s="51" t="s">
        <v>624</v>
      </c>
      <c r="G5106" s="4">
        <v>18</v>
      </c>
      <c r="H5106" s="10">
        <v>44.444444444444002</v>
      </c>
      <c r="I5106" s="1">
        <v>27.777777777777999</v>
      </c>
      <c r="J5106" s="2" t="s">
        <v>160</v>
      </c>
      <c r="K5106" s="1">
        <v>5.5555555555560003</v>
      </c>
      <c r="L5106" s="1">
        <v>11.111111111111001</v>
      </c>
      <c r="M5106" s="2" t="s">
        <v>160</v>
      </c>
      <c r="N5106" s="1">
        <v>11.111111111111001</v>
      </c>
      <c r="O5106" s="15" t="s">
        <v>160</v>
      </c>
    </row>
    <row r="5107" spans="4:15" x14ac:dyDescent="0.2">
      <c r="D5107" s="59"/>
      <c r="E5107" s="5" t="s">
        <v>60</v>
      </c>
      <c r="F5107" s="51" t="s">
        <v>623</v>
      </c>
      <c r="G5107" s="4">
        <v>147</v>
      </c>
      <c r="H5107" s="10">
        <v>34.693877551020002</v>
      </c>
      <c r="I5107" s="1">
        <v>35.374149659864003</v>
      </c>
      <c r="J5107" s="1">
        <v>4.0816326530609999</v>
      </c>
      <c r="K5107" s="1">
        <v>12.925170068027001</v>
      </c>
      <c r="L5107" s="1">
        <v>4.0816326530609999</v>
      </c>
      <c r="M5107" s="2" t="s">
        <v>160</v>
      </c>
      <c r="N5107" s="1">
        <v>7.4829931972789998</v>
      </c>
      <c r="O5107" s="8">
        <v>1.360544217687</v>
      </c>
    </row>
    <row r="5108" spans="4:15" ht="26" x14ac:dyDescent="0.2">
      <c r="D5108" s="59"/>
      <c r="E5108" s="5" t="s">
        <v>61</v>
      </c>
      <c r="F5108" s="51" t="s">
        <v>623</v>
      </c>
      <c r="G5108" s="4">
        <v>85</v>
      </c>
      <c r="H5108" s="10">
        <v>31.764705882352999</v>
      </c>
      <c r="I5108" s="1">
        <v>35.294117647058997</v>
      </c>
      <c r="J5108" s="1">
        <v>7.0588235294119999</v>
      </c>
      <c r="K5108" s="1">
        <v>16.470588235293999</v>
      </c>
      <c r="L5108" s="1">
        <v>2.352941176471</v>
      </c>
      <c r="M5108" s="2" t="s">
        <v>160</v>
      </c>
      <c r="N5108" s="1">
        <v>5.8823529411760003</v>
      </c>
      <c r="O5108" s="8">
        <v>1.1764705882349999</v>
      </c>
    </row>
    <row r="5109" spans="4:15" x14ac:dyDescent="0.2">
      <c r="D5109" s="59"/>
      <c r="E5109" s="5" t="s">
        <v>62</v>
      </c>
      <c r="F5109" s="51" t="s">
        <v>623</v>
      </c>
      <c r="G5109" s="4">
        <v>722</v>
      </c>
      <c r="H5109" s="10">
        <v>41.828254847644999</v>
      </c>
      <c r="I5109" s="1">
        <v>28.531855955678999</v>
      </c>
      <c r="J5109" s="1">
        <v>3.8781163434899999</v>
      </c>
      <c r="K5109" s="1">
        <v>18.836565096952999</v>
      </c>
      <c r="L5109" s="1">
        <v>2.7700831024929999</v>
      </c>
      <c r="M5109" s="2" t="s">
        <v>160</v>
      </c>
      <c r="N5109" s="1">
        <v>3.0470914127420001</v>
      </c>
      <c r="O5109" s="8">
        <v>1.108033240997</v>
      </c>
    </row>
    <row r="5110" spans="4:15" x14ac:dyDescent="0.2">
      <c r="D5110" s="59"/>
      <c r="E5110" s="5" t="s">
        <v>23</v>
      </c>
      <c r="F5110" s="51" t="s">
        <v>624</v>
      </c>
      <c r="G5110" s="4">
        <v>2</v>
      </c>
      <c r="H5110" s="17" t="s">
        <v>160</v>
      </c>
      <c r="I5110" s="2" t="s">
        <v>160</v>
      </c>
      <c r="J5110" s="2" t="s">
        <v>160</v>
      </c>
      <c r="K5110" s="1">
        <v>50</v>
      </c>
      <c r="L5110" s="2" t="s">
        <v>160</v>
      </c>
      <c r="M5110" s="2" t="s">
        <v>160</v>
      </c>
      <c r="N5110" s="2" t="s">
        <v>160</v>
      </c>
      <c r="O5110" s="8">
        <v>50</v>
      </c>
    </row>
    <row r="5111" spans="4:15" ht="26" x14ac:dyDescent="0.2">
      <c r="D5111" s="59"/>
      <c r="E5111" s="5" t="s">
        <v>63</v>
      </c>
      <c r="F5111" s="51" t="s">
        <v>623</v>
      </c>
      <c r="G5111" s="4">
        <v>319</v>
      </c>
      <c r="H5111" s="10">
        <v>36.677115987461001</v>
      </c>
      <c r="I5111" s="1">
        <v>33.542319749215999</v>
      </c>
      <c r="J5111" s="1">
        <v>4.0752351097180002</v>
      </c>
      <c r="K5111" s="1">
        <v>12.852664576803001</v>
      </c>
      <c r="L5111" s="1">
        <v>3.761755485893</v>
      </c>
      <c r="M5111" s="2" t="s">
        <v>160</v>
      </c>
      <c r="N5111" s="1">
        <v>8.1504702194360004</v>
      </c>
      <c r="O5111" s="8">
        <v>0.94043887147299998</v>
      </c>
    </row>
    <row r="5112" spans="4:15" ht="26" x14ac:dyDescent="0.2">
      <c r="D5112" s="58" t="s">
        <v>64</v>
      </c>
      <c r="E5112" s="7" t="s">
        <v>57</v>
      </c>
      <c r="F5112" s="50" t="s">
        <v>624</v>
      </c>
      <c r="G5112" s="6">
        <v>21</v>
      </c>
      <c r="H5112" s="14">
        <v>38.095238095238003</v>
      </c>
      <c r="I5112" s="3">
        <v>23.809523809523998</v>
      </c>
      <c r="J5112" s="9" t="s">
        <v>160</v>
      </c>
      <c r="K5112" s="9" t="s">
        <v>160</v>
      </c>
      <c r="L5112" s="3">
        <v>14.285714285714</v>
      </c>
      <c r="M5112" s="9" t="s">
        <v>160</v>
      </c>
      <c r="N5112" s="3">
        <v>14.285714285714</v>
      </c>
      <c r="O5112" s="13">
        <v>9.5238095238099998</v>
      </c>
    </row>
    <row r="5113" spans="4:15" ht="26" x14ac:dyDescent="0.2">
      <c r="D5113" s="59"/>
      <c r="E5113" s="5" t="s">
        <v>58</v>
      </c>
      <c r="F5113" s="51" t="s">
        <v>623</v>
      </c>
      <c r="G5113" s="4">
        <v>103</v>
      </c>
      <c r="H5113" s="10">
        <v>50.485436893204003</v>
      </c>
      <c r="I5113" s="1">
        <v>22.330097087378999</v>
      </c>
      <c r="J5113" s="1">
        <v>3.8834951456310001</v>
      </c>
      <c r="K5113" s="1">
        <v>14.563106796116999</v>
      </c>
      <c r="L5113" s="2" t="s">
        <v>160</v>
      </c>
      <c r="M5113" s="2" t="s">
        <v>160</v>
      </c>
      <c r="N5113" s="1">
        <v>7.7669902912620001</v>
      </c>
      <c r="O5113" s="8">
        <v>0.97087378640800004</v>
      </c>
    </row>
    <row r="5114" spans="4:15" x14ac:dyDescent="0.2">
      <c r="D5114" s="59"/>
      <c r="E5114" s="5" t="s">
        <v>59</v>
      </c>
      <c r="F5114" s="51" t="s">
        <v>624</v>
      </c>
      <c r="G5114" s="4">
        <v>43</v>
      </c>
      <c r="H5114" s="10">
        <v>55.813953488372</v>
      </c>
      <c r="I5114" s="1">
        <v>20.930232558139998</v>
      </c>
      <c r="J5114" s="1">
        <v>2.3255813953489999</v>
      </c>
      <c r="K5114" s="1">
        <v>13.953488372093</v>
      </c>
      <c r="L5114" s="1">
        <v>4.6511627906979998</v>
      </c>
      <c r="M5114" s="2" t="s">
        <v>160</v>
      </c>
      <c r="N5114" s="1">
        <v>2.3255813953489999</v>
      </c>
      <c r="O5114" s="15" t="s">
        <v>160</v>
      </c>
    </row>
    <row r="5115" spans="4:15" x14ac:dyDescent="0.2">
      <c r="D5115" s="59"/>
      <c r="E5115" s="5" t="s">
        <v>60</v>
      </c>
      <c r="F5115" s="51" t="s">
        <v>623</v>
      </c>
      <c r="G5115" s="4">
        <v>697</v>
      </c>
      <c r="H5115" s="10">
        <v>37.589670014347</v>
      </c>
      <c r="I5115" s="1">
        <v>32.137733142037</v>
      </c>
      <c r="J5115" s="1">
        <v>3.586800573888</v>
      </c>
      <c r="K5115" s="1">
        <v>18.364418938307001</v>
      </c>
      <c r="L5115" s="1">
        <v>3.012912482066</v>
      </c>
      <c r="M5115" s="2" t="s">
        <v>160</v>
      </c>
      <c r="N5115" s="1">
        <v>4.1606886657100004</v>
      </c>
      <c r="O5115" s="8">
        <v>1.1477761836439999</v>
      </c>
    </row>
    <row r="5116" spans="4:15" ht="26" x14ac:dyDescent="0.2">
      <c r="D5116" s="59"/>
      <c r="E5116" s="5" t="s">
        <v>61</v>
      </c>
      <c r="F5116" s="51" t="s">
        <v>623</v>
      </c>
      <c r="G5116" s="4">
        <v>160</v>
      </c>
      <c r="H5116" s="10">
        <v>40.625</v>
      </c>
      <c r="I5116" s="1">
        <v>28.75</v>
      </c>
      <c r="J5116" s="1">
        <v>5</v>
      </c>
      <c r="K5116" s="1">
        <v>16.875</v>
      </c>
      <c r="L5116" s="1">
        <v>3.75</v>
      </c>
      <c r="M5116" s="2" t="s">
        <v>160</v>
      </c>
      <c r="N5116" s="1">
        <v>4.375</v>
      </c>
      <c r="O5116" s="8">
        <v>0.625</v>
      </c>
    </row>
    <row r="5117" spans="4:15" ht="26" x14ac:dyDescent="0.2">
      <c r="D5117" s="59"/>
      <c r="E5117" s="5" t="s">
        <v>65</v>
      </c>
      <c r="F5117" s="51" t="s">
        <v>624</v>
      </c>
      <c r="G5117" s="4">
        <v>16</v>
      </c>
      <c r="H5117" s="10">
        <v>31.25</v>
      </c>
      <c r="I5117" s="1">
        <v>37.5</v>
      </c>
      <c r="J5117" s="1">
        <v>18.75</v>
      </c>
      <c r="K5117" s="1">
        <v>12.5</v>
      </c>
      <c r="L5117" s="2" t="s">
        <v>160</v>
      </c>
      <c r="M5117" s="2" t="s">
        <v>160</v>
      </c>
      <c r="N5117" s="2" t="s">
        <v>160</v>
      </c>
      <c r="O5117" s="15" t="s">
        <v>160</v>
      </c>
    </row>
    <row r="5118" spans="4:15" x14ac:dyDescent="0.2">
      <c r="D5118" s="59"/>
      <c r="E5118" s="5" t="s">
        <v>23</v>
      </c>
      <c r="F5118" s="51" t="s">
        <v>624</v>
      </c>
      <c r="G5118" s="4">
        <v>3</v>
      </c>
      <c r="H5118" s="10">
        <v>100</v>
      </c>
      <c r="I5118" s="2" t="s">
        <v>160</v>
      </c>
      <c r="J5118" s="2" t="s">
        <v>160</v>
      </c>
      <c r="K5118" s="2" t="s">
        <v>160</v>
      </c>
      <c r="L5118" s="2" t="s">
        <v>160</v>
      </c>
      <c r="M5118" s="2" t="s">
        <v>160</v>
      </c>
      <c r="N5118" s="2" t="s">
        <v>160</v>
      </c>
      <c r="O5118" s="15" t="s">
        <v>160</v>
      </c>
    </row>
    <row r="5119" spans="4:15" ht="26" x14ac:dyDescent="0.2">
      <c r="D5119" s="59"/>
      <c r="E5119" s="5" t="s">
        <v>66</v>
      </c>
      <c r="F5119" s="51" t="s">
        <v>623</v>
      </c>
      <c r="G5119" s="4">
        <v>1024</v>
      </c>
      <c r="H5119" s="10">
        <v>40.13671875</v>
      </c>
      <c r="I5119" s="1">
        <v>29.98046875</v>
      </c>
      <c r="J5119" s="1">
        <v>3.7109375</v>
      </c>
      <c r="K5119" s="1">
        <v>17.1875</v>
      </c>
      <c r="L5119" s="1">
        <v>3.125</v>
      </c>
      <c r="M5119" s="2" t="s">
        <v>160</v>
      </c>
      <c r="N5119" s="1">
        <v>4.6875</v>
      </c>
      <c r="O5119" s="8">
        <v>1.171875</v>
      </c>
    </row>
    <row r="5120" spans="4:15" x14ac:dyDescent="0.2">
      <c r="D5120" s="58" t="s">
        <v>67</v>
      </c>
      <c r="E5120" s="7" t="s">
        <v>68</v>
      </c>
      <c r="F5120" s="50" t="s">
        <v>623</v>
      </c>
      <c r="G5120" s="6">
        <v>483</v>
      </c>
      <c r="H5120" s="14">
        <v>39.958592132504997</v>
      </c>
      <c r="I5120" s="3">
        <v>30.848861283643998</v>
      </c>
      <c r="J5120" s="3">
        <v>4.3478260869570002</v>
      </c>
      <c r="K5120" s="3">
        <v>15.942028985506999</v>
      </c>
      <c r="L5120" s="3">
        <v>2.0703933747410002</v>
      </c>
      <c r="M5120" s="9" t="s">
        <v>160</v>
      </c>
      <c r="N5120" s="3">
        <v>6.0041407867489998</v>
      </c>
      <c r="O5120" s="13">
        <v>0.82815734989599998</v>
      </c>
    </row>
    <row r="5121" spans="4:15" x14ac:dyDescent="0.2">
      <c r="D5121" s="59"/>
      <c r="E5121" s="5" t="s">
        <v>69</v>
      </c>
      <c r="F5121" s="51" t="s">
        <v>623</v>
      </c>
      <c r="G5121" s="4">
        <v>168</v>
      </c>
      <c r="H5121" s="10">
        <v>42.857142857143003</v>
      </c>
      <c r="I5121" s="1">
        <v>29.166666666666998</v>
      </c>
      <c r="J5121" s="1">
        <v>2.9761904761900002</v>
      </c>
      <c r="K5121" s="1">
        <v>14.285714285714</v>
      </c>
      <c r="L5121" s="1">
        <v>4.7619047619049999</v>
      </c>
      <c r="M5121" s="2" t="s">
        <v>160</v>
      </c>
      <c r="N5121" s="1">
        <v>5.3571428571429998</v>
      </c>
      <c r="O5121" s="8">
        <v>0.59523809523799998</v>
      </c>
    </row>
    <row r="5122" spans="4:15" ht="26" x14ac:dyDescent="0.2">
      <c r="D5122" s="59"/>
      <c r="E5122" s="5" t="s">
        <v>70</v>
      </c>
      <c r="F5122" s="51" t="s">
        <v>623</v>
      </c>
      <c r="G5122" s="4">
        <v>470</v>
      </c>
      <c r="H5122" s="10">
        <v>37.872340425532002</v>
      </c>
      <c r="I5122" s="1">
        <v>34.893617021277002</v>
      </c>
      <c r="J5122" s="1">
        <v>3.8297872340430001</v>
      </c>
      <c r="K5122" s="1">
        <v>16.382978723404001</v>
      </c>
      <c r="L5122" s="1">
        <v>2.3404255319149998</v>
      </c>
      <c r="M5122" s="2" t="s">
        <v>160</v>
      </c>
      <c r="N5122" s="1">
        <v>3.6170212765960001</v>
      </c>
      <c r="O5122" s="8">
        <v>1.0638297872339999</v>
      </c>
    </row>
    <row r="5123" spans="4:15" ht="26" x14ac:dyDescent="0.2">
      <c r="D5123" s="59"/>
      <c r="E5123" s="5" t="s">
        <v>71</v>
      </c>
      <c r="F5123" s="51" t="s">
        <v>623</v>
      </c>
      <c r="G5123" s="4">
        <v>67</v>
      </c>
      <c r="H5123" s="10">
        <v>32.835820895521998</v>
      </c>
      <c r="I5123" s="1">
        <v>29.850746268657002</v>
      </c>
      <c r="J5123" s="1">
        <v>5.9701492537309999</v>
      </c>
      <c r="K5123" s="1">
        <v>20.895522388060002</v>
      </c>
      <c r="L5123" s="1">
        <v>2.985074626866</v>
      </c>
      <c r="M5123" s="2" t="s">
        <v>160</v>
      </c>
      <c r="N5123" s="1">
        <v>7.4626865671639999</v>
      </c>
      <c r="O5123" s="15" t="s">
        <v>160</v>
      </c>
    </row>
    <row r="5124" spans="4:15" x14ac:dyDescent="0.2">
      <c r="D5124" s="59"/>
      <c r="E5124" s="5" t="s">
        <v>72</v>
      </c>
      <c r="F5124" s="51" t="s">
        <v>623</v>
      </c>
      <c r="G5124" s="4">
        <v>314</v>
      </c>
      <c r="H5124" s="10">
        <v>38.853503184712999</v>
      </c>
      <c r="I5124" s="1">
        <v>34.394904458599001</v>
      </c>
      <c r="J5124" s="1">
        <v>3.5031847133760001</v>
      </c>
      <c r="K5124" s="1">
        <v>15.923566878980999</v>
      </c>
      <c r="L5124" s="1">
        <v>1.9108280254779999</v>
      </c>
      <c r="M5124" s="2" t="s">
        <v>160</v>
      </c>
      <c r="N5124" s="1">
        <v>4.7770700636939996</v>
      </c>
      <c r="O5124" s="8">
        <v>0.63694267515900005</v>
      </c>
    </row>
    <row r="5125" spans="4:15" x14ac:dyDescent="0.2">
      <c r="D5125" s="59"/>
      <c r="E5125" s="5" t="s">
        <v>73</v>
      </c>
      <c r="F5125" s="51" t="s">
        <v>623</v>
      </c>
      <c r="G5125" s="4">
        <v>187</v>
      </c>
      <c r="H5125" s="10">
        <v>40.641711229946999</v>
      </c>
      <c r="I5125" s="1">
        <v>34.224598930481001</v>
      </c>
      <c r="J5125" s="1">
        <v>4.2780748663099999</v>
      </c>
      <c r="K5125" s="1">
        <v>14.973262032086</v>
      </c>
      <c r="L5125" s="1">
        <v>0.53475935828900001</v>
      </c>
      <c r="M5125" s="2" t="s">
        <v>160</v>
      </c>
      <c r="N5125" s="1">
        <v>4.8128342245990003</v>
      </c>
      <c r="O5125" s="8">
        <v>0.53475935828900001</v>
      </c>
    </row>
    <row r="5126" spans="4:15" ht="26" x14ac:dyDescent="0.2">
      <c r="D5126" s="59"/>
      <c r="E5126" s="5" t="s">
        <v>74</v>
      </c>
      <c r="F5126" s="51" t="s">
        <v>623</v>
      </c>
      <c r="G5126" s="4">
        <v>472</v>
      </c>
      <c r="H5126" s="10">
        <v>39.618644067797</v>
      </c>
      <c r="I5126" s="1">
        <v>29.449152542373</v>
      </c>
      <c r="J5126" s="1">
        <v>2.542372881356</v>
      </c>
      <c r="K5126" s="1">
        <v>18.855932203390001</v>
      </c>
      <c r="L5126" s="1">
        <v>3.8135593220340001</v>
      </c>
      <c r="M5126" s="2" t="s">
        <v>160</v>
      </c>
      <c r="N5126" s="1">
        <v>3.8135593220340001</v>
      </c>
      <c r="O5126" s="8">
        <v>1.906779661017</v>
      </c>
    </row>
    <row r="5127" spans="4:15" x14ac:dyDescent="0.2">
      <c r="D5127" s="59"/>
      <c r="E5127" s="5" t="s">
        <v>36</v>
      </c>
      <c r="F5127" s="51" t="s">
        <v>624</v>
      </c>
      <c r="G5127" s="4">
        <v>28</v>
      </c>
      <c r="H5127" s="10">
        <v>50</v>
      </c>
      <c r="I5127" s="1">
        <v>25</v>
      </c>
      <c r="J5127" s="1">
        <v>7.1428571428570002</v>
      </c>
      <c r="K5127" s="1">
        <v>3.5714285714290002</v>
      </c>
      <c r="L5127" s="1">
        <v>3.5714285714290002</v>
      </c>
      <c r="M5127" s="2" t="s">
        <v>160</v>
      </c>
      <c r="N5127" s="1">
        <v>10.714285714286</v>
      </c>
      <c r="O5127" s="15" t="s">
        <v>160</v>
      </c>
    </row>
    <row r="5128" spans="4:15" x14ac:dyDescent="0.2">
      <c r="D5128" s="59"/>
      <c r="E5128" s="5" t="s">
        <v>23</v>
      </c>
      <c r="F5128" s="51" t="s">
        <v>624</v>
      </c>
      <c r="G5128" s="4">
        <v>6</v>
      </c>
      <c r="H5128" s="10">
        <v>66.666666666666998</v>
      </c>
      <c r="I5128" s="1">
        <v>16.666666666666998</v>
      </c>
      <c r="J5128" s="2" t="s">
        <v>160</v>
      </c>
      <c r="K5128" s="1">
        <v>16.666666666666998</v>
      </c>
      <c r="L5128" s="2" t="s">
        <v>160</v>
      </c>
      <c r="M5128" s="2" t="s">
        <v>160</v>
      </c>
      <c r="N5128" s="2" t="s">
        <v>160</v>
      </c>
      <c r="O5128" s="15" t="s">
        <v>160</v>
      </c>
    </row>
    <row r="5129" spans="4:15" ht="26" x14ac:dyDescent="0.2">
      <c r="D5129" s="58" t="s">
        <v>75</v>
      </c>
      <c r="E5129" s="7" t="s">
        <v>76</v>
      </c>
      <c r="F5129" s="50" t="s">
        <v>624</v>
      </c>
      <c r="G5129" s="6">
        <v>32</v>
      </c>
      <c r="H5129" s="14">
        <v>28.125</v>
      </c>
      <c r="I5129" s="3">
        <v>40.625</v>
      </c>
      <c r="J5129" s="3">
        <v>12.5</v>
      </c>
      <c r="K5129" s="3">
        <v>15.625</v>
      </c>
      <c r="L5129" s="9" t="s">
        <v>160</v>
      </c>
      <c r="M5129" s="9" t="s">
        <v>160</v>
      </c>
      <c r="N5129" s="3">
        <v>3.125</v>
      </c>
      <c r="O5129" s="19" t="s">
        <v>160</v>
      </c>
    </row>
    <row r="5130" spans="4:15" x14ac:dyDescent="0.2">
      <c r="D5130" s="59"/>
      <c r="E5130" s="5" t="s">
        <v>77</v>
      </c>
      <c r="F5130" s="51" t="s">
        <v>623</v>
      </c>
      <c r="G5130" s="4">
        <v>60</v>
      </c>
      <c r="H5130" s="10">
        <v>43.333333333333002</v>
      </c>
      <c r="I5130" s="1">
        <v>30</v>
      </c>
      <c r="J5130" s="1">
        <v>3.333333333333</v>
      </c>
      <c r="K5130" s="1">
        <v>10</v>
      </c>
      <c r="L5130" s="1">
        <v>3.333333333333</v>
      </c>
      <c r="M5130" s="2" t="s">
        <v>160</v>
      </c>
      <c r="N5130" s="1">
        <v>8.333333333333</v>
      </c>
      <c r="O5130" s="8">
        <v>1.666666666667</v>
      </c>
    </row>
    <row r="5131" spans="4:15" x14ac:dyDescent="0.2">
      <c r="D5131" s="59"/>
      <c r="E5131" s="5" t="s">
        <v>78</v>
      </c>
      <c r="F5131" s="51" t="s">
        <v>623</v>
      </c>
      <c r="G5131" s="4">
        <v>82</v>
      </c>
      <c r="H5131" s="10">
        <v>39.024390243901998</v>
      </c>
      <c r="I5131" s="1">
        <v>34.146341463414998</v>
      </c>
      <c r="J5131" s="1">
        <v>6.0975609756100004</v>
      </c>
      <c r="K5131" s="1">
        <v>13.414634146340999</v>
      </c>
      <c r="L5131" s="1">
        <v>2.4390243902440001</v>
      </c>
      <c r="M5131" s="2" t="s">
        <v>160</v>
      </c>
      <c r="N5131" s="1">
        <v>4.8780487804880002</v>
      </c>
      <c r="O5131" s="15" t="s">
        <v>160</v>
      </c>
    </row>
    <row r="5132" spans="4:15" ht="26" x14ac:dyDescent="0.2">
      <c r="D5132" s="59"/>
      <c r="E5132" s="5" t="s">
        <v>79</v>
      </c>
      <c r="F5132" s="51" t="s">
        <v>624</v>
      </c>
      <c r="G5132" s="4">
        <v>11</v>
      </c>
      <c r="H5132" s="10">
        <v>36.363636363635997</v>
      </c>
      <c r="I5132" s="1">
        <v>18.181818181817999</v>
      </c>
      <c r="J5132" s="1">
        <v>9.0909090909089993</v>
      </c>
      <c r="K5132" s="1">
        <v>18.181818181817999</v>
      </c>
      <c r="L5132" s="2" t="s">
        <v>160</v>
      </c>
      <c r="M5132" s="2" t="s">
        <v>160</v>
      </c>
      <c r="N5132" s="1">
        <v>18.181818181817999</v>
      </c>
      <c r="O5132" s="15" t="s">
        <v>160</v>
      </c>
    </row>
    <row r="5133" spans="4:15" ht="26" x14ac:dyDescent="0.2">
      <c r="D5133" s="59"/>
      <c r="E5133" s="5" t="s">
        <v>80</v>
      </c>
      <c r="F5133" s="51" t="s">
        <v>624</v>
      </c>
      <c r="G5133" s="4">
        <v>35</v>
      </c>
      <c r="H5133" s="10">
        <v>45.714285714286</v>
      </c>
      <c r="I5133" s="1">
        <v>22.857142857143</v>
      </c>
      <c r="J5133" s="2" t="s">
        <v>160</v>
      </c>
      <c r="K5133" s="1">
        <v>28.571428571428999</v>
      </c>
      <c r="L5133" s="2" t="s">
        <v>160</v>
      </c>
      <c r="M5133" s="2" t="s">
        <v>160</v>
      </c>
      <c r="N5133" s="1">
        <v>2.8571428571430002</v>
      </c>
      <c r="O5133" s="15" t="s">
        <v>160</v>
      </c>
    </row>
    <row r="5134" spans="4:15" ht="26" x14ac:dyDescent="0.2">
      <c r="D5134" s="59"/>
      <c r="E5134" s="5" t="s">
        <v>81</v>
      </c>
      <c r="F5134" s="51" t="s">
        <v>624</v>
      </c>
      <c r="G5134" s="4">
        <v>48</v>
      </c>
      <c r="H5134" s="10">
        <v>35.416666666666998</v>
      </c>
      <c r="I5134" s="1">
        <v>37.5</v>
      </c>
      <c r="J5134" s="1">
        <v>2.083333333333</v>
      </c>
      <c r="K5134" s="1">
        <v>18.75</v>
      </c>
      <c r="L5134" s="2" t="s">
        <v>160</v>
      </c>
      <c r="M5134" s="2" t="s">
        <v>160</v>
      </c>
      <c r="N5134" s="1">
        <v>6.25</v>
      </c>
      <c r="O5134" s="15" t="s">
        <v>160</v>
      </c>
    </row>
    <row r="5135" spans="4:15" ht="26" x14ac:dyDescent="0.2">
      <c r="D5135" s="59"/>
      <c r="E5135" s="5" t="s">
        <v>82</v>
      </c>
      <c r="F5135" s="51" t="s">
        <v>624</v>
      </c>
      <c r="G5135" s="4">
        <v>39</v>
      </c>
      <c r="H5135" s="10">
        <v>38.461538461537998</v>
      </c>
      <c r="I5135" s="1">
        <v>35.897435897435997</v>
      </c>
      <c r="J5135" s="1">
        <v>5.1282051282049999</v>
      </c>
      <c r="K5135" s="1">
        <v>15.384615384615</v>
      </c>
      <c r="L5135" s="2" t="s">
        <v>160</v>
      </c>
      <c r="M5135" s="2" t="s">
        <v>160</v>
      </c>
      <c r="N5135" s="1">
        <v>5.1282051282049999</v>
      </c>
      <c r="O5135" s="15" t="s">
        <v>160</v>
      </c>
    </row>
    <row r="5136" spans="4:15" ht="26" x14ac:dyDescent="0.2">
      <c r="D5136" s="59"/>
      <c r="E5136" s="5" t="s">
        <v>83</v>
      </c>
      <c r="F5136" s="51" t="s">
        <v>624</v>
      </c>
      <c r="G5136" s="4">
        <v>12</v>
      </c>
      <c r="H5136" s="10">
        <v>25</v>
      </c>
      <c r="I5136" s="1">
        <v>50</v>
      </c>
      <c r="J5136" s="1">
        <v>8.333333333333</v>
      </c>
      <c r="K5136" s="1">
        <v>8.333333333333</v>
      </c>
      <c r="L5136" s="2" t="s">
        <v>160</v>
      </c>
      <c r="M5136" s="2" t="s">
        <v>160</v>
      </c>
      <c r="N5136" s="1">
        <v>8.333333333333</v>
      </c>
      <c r="O5136" s="15" t="s">
        <v>160</v>
      </c>
    </row>
    <row r="5137" spans="4:15" x14ac:dyDescent="0.2">
      <c r="D5137" s="59"/>
      <c r="E5137" s="5" t="s">
        <v>84</v>
      </c>
      <c r="F5137" s="51" t="s">
        <v>624</v>
      </c>
      <c r="G5137" s="4">
        <v>15</v>
      </c>
      <c r="H5137" s="10">
        <v>33.333333333333002</v>
      </c>
      <c r="I5137" s="1">
        <v>33.333333333333002</v>
      </c>
      <c r="J5137" s="2" t="s">
        <v>160</v>
      </c>
      <c r="K5137" s="1">
        <v>33.333333333333002</v>
      </c>
      <c r="L5137" s="2" t="s">
        <v>160</v>
      </c>
      <c r="M5137" s="2" t="s">
        <v>160</v>
      </c>
      <c r="N5137" s="2" t="s">
        <v>160</v>
      </c>
      <c r="O5137" s="15" t="s">
        <v>160</v>
      </c>
    </row>
    <row r="5138" spans="4:15" x14ac:dyDescent="0.2">
      <c r="D5138" s="59"/>
      <c r="E5138" s="5" t="s">
        <v>85</v>
      </c>
      <c r="F5138" s="51" t="s">
        <v>624</v>
      </c>
      <c r="G5138" s="4">
        <v>5</v>
      </c>
      <c r="H5138" s="10">
        <v>60</v>
      </c>
      <c r="I5138" s="1">
        <v>20</v>
      </c>
      <c r="J5138" s="1">
        <v>20</v>
      </c>
      <c r="K5138" s="2" t="s">
        <v>160</v>
      </c>
      <c r="L5138" s="2" t="s">
        <v>160</v>
      </c>
      <c r="M5138" s="2" t="s">
        <v>160</v>
      </c>
      <c r="N5138" s="2" t="s">
        <v>160</v>
      </c>
      <c r="O5138" s="15" t="s">
        <v>160</v>
      </c>
    </row>
    <row r="5139" spans="4:15" x14ac:dyDescent="0.2">
      <c r="D5139" s="59"/>
      <c r="E5139" s="5" t="s">
        <v>86</v>
      </c>
      <c r="F5139" s="51" t="s">
        <v>623</v>
      </c>
      <c r="G5139" s="4">
        <v>87</v>
      </c>
      <c r="H5139" s="10">
        <v>34.482758620689999</v>
      </c>
      <c r="I5139" s="1">
        <v>34.482758620689999</v>
      </c>
      <c r="J5139" s="1">
        <v>1.149425287356</v>
      </c>
      <c r="K5139" s="1">
        <v>18.390804597700999</v>
      </c>
      <c r="L5139" s="1">
        <v>4.5977011494250002</v>
      </c>
      <c r="M5139" s="2" t="s">
        <v>160</v>
      </c>
      <c r="N5139" s="1">
        <v>4.5977011494250002</v>
      </c>
      <c r="O5139" s="8">
        <v>2.2988505747130001</v>
      </c>
    </row>
    <row r="5140" spans="4:15" ht="26" x14ac:dyDescent="0.2">
      <c r="D5140" s="59"/>
      <c r="E5140" s="5" t="s">
        <v>87</v>
      </c>
      <c r="F5140" s="51" t="s">
        <v>623</v>
      </c>
      <c r="G5140" s="4">
        <v>118</v>
      </c>
      <c r="H5140" s="10">
        <v>27.118644067797</v>
      </c>
      <c r="I5140" s="1">
        <v>38.983050847458003</v>
      </c>
      <c r="J5140" s="1">
        <v>5.0847457627120001</v>
      </c>
      <c r="K5140" s="1">
        <v>21.186440677966001</v>
      </c>
      <c r="L5140" s="1">
        <v>2.542372881356</v>
      </c>
      <c r="M5140" s="2" t="s">
        <v>160</v>
      </c>
      <c r="N5140" s="1">
        <v>5.0847457627120001</v>
      </c>
      <c r="O5140" s="15" t="s">
        <v>160</v>
      </c>
    </row>
    <row r="5141" spans="4:15" x14ac:dyDescent="0.2">
      <c r="D5141" s="59"/>
      <c r="E5141" s="5" t="s">
        <v>36</v>
      </c>
      <c r="F5141" s="51" t="s">
        <v>624</v>
      </c>
      <c r="G5141" s="4">
        <v>47</v>
      </c>
      <c r="H5141" s="10">
        <v>31.914893617021001</v>
      </c>
      <c r="I5141" s="1">
        <v>23.404255319149001</v>
      </c>
      <c r="J5141" s="1">
        <v>4.2553191489359996</v>
      </c>
      <c r="K5141" s="1">
        <v>14.893617021277</v>
      </c>
      <c r="L5141" s="1">
        <v>12.765957446809001</v>
      </c>
      <c r="M5141" s="2" t="s">
        <v>160</v>
      </c>
      <c r="N5141" s="1">
        <v>10.638297872340001</v>
      </c>
      <c r="O5141" s="8">
        <v>2.1276595744679998</v>
      </c>
    </row>
    <row r="5142" spans="4:15" ht="26" x14ac:dyDescent="0.2">
      <c r="D5142" s="59"/>
      <c r="E5142" s="5" t="s">
        <v>88</v>
      </c>
      <c r="F5142" s="51" t="s">
        <v>623</v>
      </c>
      <c r="G5142" s="4">
        <v>255</v>
      </c>
      <c r="H5142" s="10">
        <v>40</v>
      </c>
      <c r="I5142" s="1">
        <v>32.156862745098003</v>
      </c>
      <c r="J5142" s="1">
        <v>3.9215686274510002</v>
      </c>
      <c r="K5142" s="1">
        <v>14.509803921569</v>
      </c>
      <c r="L5142" s="1">
        <v>2.352941176471</v>
      </c>
      <c r="M5142" s="2" t="s">
        <v>160</v>
      </c>
      <c r="N5142" s="1">
        <v>5.4901960784310004</v>
      </c>
      <c r="O5142" s="8">
        <v>1.56862745098</v>
      </c>
    </row>
    <row r="5143" spans="4:15" x14ac:dyDescent="0.2">
      <c r="D5143" s="59"/>
      <c r="E5143" s="5" t="s">
        <v>89</v>
      </c>
      <c r="F5143" s="51" t="s">
        <v>623</v>
      </c>
      <c r="G5143" s="4">
        <v>434</v>
      </c>
      <c r="H5143" s="10">
        <v>43.087557603687003</v>
      </c>
      <c r="I5143" s="1">
        <v>25.806451612903</v>
      </c>
      <c r="J5143" s="1">
        <v>3.917050691244</v>
      </c>
      <c r="K5143" s="1">
        <v>19.354838709677001</v>
      </c>
      <c r="L5143" s="1">
        <v>2.7649769585250001</v>
      </c>
      <c r="M5143" s="2" t="s">
        <v>160</v>
      </c>
      <c r="N5143" s="1">
        <v>3.917050691244</v>
      </c>
      <c r="O5143" s="8">
        <v>1.152073732719</v>
      </c>
    </row>
    <row r="5144" spans="4:15" x14ac:dyDescent="0.2">
      <c r="D5144" s="59"/>
      <c r="E5144" s="5" t="s">
        <v>23</v>
      </c>
      <c r="F5144" s="51" t="s">
        <v>624</v>
      </c>
      <c r="G5144" s="4">
        <v>9</v>
      </c>
      <c r="H5144" s="10">
        <v>55.555555555555998</v>
      </c>
      <c r="I5144" s="1">
        <v>11.111111111111001</v>
      </c>
      <c r="J5144" s="1">
        <v>11.111111111111001</v>
      </c>
      <c r="K5144" s="1">
        <v>11.111111111111001</v>
      </c>
      <c r="L5144" s="1">
        <v>11.111111111111001</v>
      </c>
      <c r="M5144" s="2" t="s">
        <v>160</v>
      </c>
      <c r="N5144" s="2" t="s">
        <v>160</v>
      </c>
      <c r="O5144" s="15" t="s">
        <v>160</v>
      </c>
    </row>
    <row r="5145" spans="4:15" ht="26" x14ac:dyDescent="0.2">
      <c r="D5145" s="59"/>
      <c r="E5145" s="5" t="s">
        <v>90</v>
      </c>
      <c r="F5145" s="51" t="s">
        <v>623</v>
      </c>
      <c r="G5145" s="4">
        <v>345</v>
      </c>
      <c r="H5145" s="10">
        <v>36.231884057971001</v>
      </c>
      <c r="I5145" s="1">
        <v>34.202898550725003</v>
      </c>
      <c r="J5145" s="1">
        <v>3.768115942029</v>
      </c>
      <c r="K5145" s="1">
        <v>16.231884057971001</v>
      </c>
      <c r="L5145" s="1">
        <v>3.768115942029</v>
      </c>
      <c r="M5145" s="2" t="s">
        <v>160</v>
      </c>
      <c r="N5145" s="1">
        <v>4.9275362318839999</v>
      </c>
      <c r="O5145" s="8">
        <v>0.86956521739100001</v>
      </c>
    </row>
    <row r="5146" spans="4:15" ht="26" x14ac:dyDescent="0.2">
      <c r="D5146" s="58" t="s">
        <v>91</v>
      </c>
      <c r="E5146" s="7" t="s">
        <v>92</v>
      </c>
      <c r="F5146" s="50" t="s">
        <v>623</v>
      </c>
      <c r="G5146" s="6">
        <v>70</v>
      </c>
      <c r="H5146" s="14">
        <v>62.857142857143003</v>
      </c>
      <c r="I5146" s="3">
        <v>14.285714285714</v>
      </c>
      <c r="J5146" s="3">
        <v>4.2857142857139996</v>
      </c>
      <c r="K5146" s="3">
        <v>12.857142857143</v>
      </c>
      <c r="L5146" s="3">
        <v>2.8571428571430002</v>
      </c>
      <c r="M5146" s="9" t="s">
        <v>160</v>
      </c>
      <c r="N5146" s="3">
        <v>2.8571428571430002</v>
      </c>
      <c r="O5146" s="19" t="s">
        <v>160</v>
      </c>
    </row>
    <row r="5147" spans="4:15" ht="39" x14ac:dyDescent="0.2">
      <c r="D5147" s="59"/>
      <c r="E5147" s="5" t="s">
        <v>93</v>
      </c>
      <c r="F5147" s="51" t="s">
        <v>623</v>
      </c>
      <c r="G5147" s="4">
        <v>430</v>
      </c>
      <c r="H5147" s="10">
        <v>38.837209302326002</v>
      </c>
      <c r="I5147" s="1">
        <v>33.023255813953</v>
      </c>
      <c r="J5147" s="1">
        <v>2.3255813953489999</v>
      </c>
      <c r="K5147" s="1">
        <v>18.604651162791001</v>
      </c>
      <c r="L5147" s="1">
        <v>1.627906976744</v>
      </c>
      <c r="M5147" s="2" t="s">
        <v>160</v>
      </c>
      <c r="N5147" s="1">
        <v>4.6511627906979998</v>
      </c>
      <c r="O5147" s="8">
        <v>0.93023255814000005</v>
      </c>
    </row>
    <row r="5148" spans="4:15" ht="39" x14ac:dyDescent="0.2">
      <c r="D5148" s="59"/>
      <c r="E5148" s="5" t="s">
        <v>94</v>
      </c>
      <c r="F5148" s="51" t="s">
        <v>623</v>
      </c>
      <c r="G5148" s="4">
        <v>824</v>
      </c>
      <c r="H5148" s="10">
        <v>38.834951456311003</v>
      </c>
      <c r="I5148" s="1">
        <v>31.067961165048999</v>
      </c>
      <c r="J5148" s="1">
        <v>4.0048543689320004</v>
      </c>
      <c r="K5148" s="1">
        <v>17.839805825243001</v>
      </c>
      <c r="L5148" s="1">
        <v>2.6699029126210001</v>
      </c>
      <c r="M5148" s="2" t="s">
        <v>160</v>
      </c>
      <c r="N5148" s="1">
        <v>4.4902912621360001</v>
      </c>
      <c r="O5148" s="8">
        <v>1.0922330097090001</v>
      </c>
    </row>
    <row r="5149" spans="4:15" ht="39" x14ac:dyDescent="0.2">
      <c r="D5149" s="59"/>
      <c r="E5149" s="5" t="s">
        <v>95</v>
      </c>
      <c r="F5149" s="51" t="s">
        <v>623</v>
      </c>
      <c r="G5149" s="4">
        <v>593</v>
      </c>
      <c r="H5149" s="10">
        <v>37.774030354132002</v>
      </c>
      <c r="I5149" s="1">
        <v>32.209106239459999</v>
      </c>
      <c r="J5149" s="1">
        <v>3.5413153457000002</v>
      </c>
      <c r="K5149" s="1">
        <v>19.055649241147002</v>
      </c>
      <c r="L5149" s="1">
        <v>2.0236087689710001</v>
      </c>
      <c r="M5149" s="2" t="s">
        <v>160</v>
      </c>
      <c r="N5149" s="1">
        <v>4.5531197301850002</v>
      </c>
      <c r="O5149" s="8">
        <v>0.84317032040499995</v>
      </c>
    </row>
    <row r="5150" spans="4:15" ht="39" x14ac:dyDescent="0.2">
      <c r="D5150" s="59"/>
      <c r="E5150" s="5" t="s">
        <v>96</v>
      </c>
      <c r="F5150" s="51" t="s">
        <v>623</v>
      </c>
      <c r="G5150" s="4">
        <v>261</v>
      </c>
      <c r="H5150" s="10">
        <v>34.482758620689999</v>
      </c>
      <c r="I5150" s="1">
        <v>32.567049808428997</v>
      </c>
      <c r="J5150" s="1">
        <v>2.6819923371650001</v>
      </c>
      <c r="K5150" s="1">
        <v>21.072796934865998</v>
      </c>
      <c r="L5150" s="1">
        <v>2.2988505747130001</v>
      </c>
      <c r="M5150" s="2" t="s">
        <v>160</v>
      </c>
      <c r="N5150" s="1">
        <v>6.5134099616860004</v>
      </c>
      <c r="O5150" s="8">
        <v>0.38314176245199999</v>
      </c>
    </row>
    <row r="5151" spans="4:15" ht="39" x14ac:dyDescent="0.2">
      <c r="D5151" s="59"/>
      <c r="E5151" s="5" t="s">
        <v>97</v>
      </c>
      <c r="F5151" s="51" t="s">
        <v>623</v>
      </c>
      <c r="G5151" s="4">
        <v>63</v>
      </c>
      <c r="H5151" s="10">
        <v>25.396825396825001</v>
      </c>
      <c r="I5151" s="1">
        <v>36.507936507937004</v>
      </c>
      <c r="J5151" s="2" t="s">
        <v>160</v>
      </c>
      <c r="K5151" s="1">
        <v>23.809523809523998</v>
      </c>
      <c r="L5151" s="1">
        <v>1.587301587302</v>
      </c>
      <c r="M5151" s="2" t="s">
        <v>160</v>
      </c>
      <c r="N5151" s="1">
        <v>12.698412698413</v>
      </c>
      <c r="O5151" s="15" t="s">
        <v>160</v>
      </c>
    </row>
    <row r="5152" spans="4:15" ht="39" x14ac:dyDescent="0.2">
      <c r="D5152" s="59"/>
      <c r="E5152" s="5" t="s">
        <v>98</v>
      </c>
      <c r="F5152" s="51" t="s">
        <v>623</v>
      </c>
      <c r="G5152" s="4">
        <v>345</v>
      </c>
      <c r="H5152" s="10">
        <v>34.492753623188001</v>
      </c>
      <c r="I5152" s="1">
        <v>34.492753623188001</v>
      </c>
      <c r="J5152" s="1">
        <v>2.6086956521740001</v>
      </c>
      <c r="K5152" s="1">
        <v>19.130434782609001</v>
      </c>
      <c r="L5152" s="1">
        <v>1.7391304347829999</v>
      </c>
      <c r="M5152" s="2" t="s">
        <v>160</v>
      </c>
      <c r="N5152" s="1">
        <v>6.3768115942029997</v>
      </c>
      <c r="O5152" s="8">
        <v>1.1594202898549999</v>
      </c>
    </row>
    <row r="5153" spans="4:15" ht="39" x14ac:dyDescent="0.2">
      <c r="D5153" s="59"/>
      <c r="E5153" s="5" t="s">
        <v>99</v>
      </c>
      <c r="F5153" s="51" t="s">
        <v>623</v>
      </c>
      <c r="G5153" s="4">
        <v>202</v>
      </c>
      <c r="H5153" s="10">
        <v>31.683168316831999</v>
      </c>
      <c r="I5153" s="1">
        <v>33.663366336633999</v>
      </c>
      <c r="J5153" s="1">
        <v>3.9603960396039999</v>
      </c>
      <c r="K5153" s="1">
        <v>20.792079207920999</v>
      </c>
      <c r="L5153" s="1">
        <v>1.485148514851</v>
      </c>
      <c r="M5153" s="2" t="s">
        <v>160</v>
      </c>
      <c r="N5153" s="1">
        <v>6.9306930693069999</v>
      </c>
      <c r="O5153" s="8">
        <v>1.485148514851</v>
      </c>
    </row>
    <row r="5154" spans="4:15" x14ac:dyDescent="0.2">
      <c r="D5154" s="59"/>
      <c r="E5154" s="5" t="s">
        <v>100</v>
      </c>
      <c r="F5154" s="51" t="s">
        <v>623</v>
      </c>
      <c r="G5154" s="4">
        <v>143</v>
      </c>
      <c r="H5154" s="10">
        <v>37.762237762238001</v>
      </c>
      <c r="I5154" s="1">
        <v>31.468531468531001</v>
      </c>
      <c r="J5154" s="1">
        <v>4.8951048951049998</v>
      </c>
      <c r="K5154" s="1">
        <v>13.286713286713001</v>
      </c>
      <c r="L5154" s="1">
        <v>5.594405594406</v>
      </c>
      <c r="M5154" s="2" t="s">
        <v>160</v>
      </c>
      <c r="N5154" s="1">
        <v>5.594405594406</v>
      </c>
      <c r="O5154" s="8">
        <v>1.398601398601</v>
      </c>
    </row>
    <row r="5155" spans="4:15" x14ac:dyDescent="0.2">
      <c r="D5155" s="59"/>
      <c r="E5155" s="5" t="s">
        <v>23</v>
      </c>
      <c r="F5155" s="51" t="s">
        <v>624</v>
      </c>
      <c r="G5155" s="4">
        <v>5</v>
      </c>
      <c r="H5155" s="10">
        <v>60</v>
      </c>
      <c r="I5155" s="2" t="s">
        <v>160</v>
      </c>
      <c r="J5155" s="2" t="s">
        <v>160</v>
      </c>
      <c r="K5155" s="1">
        <v>20</v>
      </c>
      <c r="L5155" s="2" t="s">
        <v>160</v>
      </c>
      <c r="M5155" s="2" t="s">
        <v>160</v>
      </c>
      <c r="N5155" s="1">
        <v>20</v>
      </c>
      <c r="O5155" s="15" t="s">
        <v>160</v>
      </c>
    </row>
    <row r="5156" spans="4:15" ht="26" x14ac:dyDescent="0.2">
      <c r="D5156" s="59"/>
      <c r="E5156" s="5" t="s">
        <v>101</v>
      </c>
      <c r="F5156" s="51" t="s">
        <v>623</v>
      </c>
      <c r="G5156" s="4">
        <v>883</v>
      </c>
      <c r="H5156" s="10">
        <v>39.977349943375003</v>
      </c>
      <c r="I5156" s="1">
        <v>30.35107587769</v>
      </c>
      <c r="J5156" s="1">
        <v>3.7372593431480001</v>
      </c>
      <c r="K5156" s="1">
        <v>17.780294450736001</v>
      </c>
      <c r="L5156" s="1">
        <v>2.6047565118909999</v>
      </c>
      <c r="M5156" s="2" t="s">
        <v>160</v>
      </c>
      <c r="N5156" s="1">
        <v>4.4167610419030003</v>
      </c>
      <c r="O5156" s="8">
        <v>1.132502831257</v>
      </c>
    </row>
    <row r="5157" spans="4:15" ht="26" x14ac:dyDescent="0.2">
      <c r="D5157" s="59"/>
      <c r="E5157" s="5" t="s">
        <v>102</v>
      </c>
      <c r="F5157" s="51" t="s">
        <v>623</v>
      </c>
      <c r="G5157" s="4">
        <v>453</v>
      </c>
      <c r="H5157" s="10">
        <v>36.644591611479001</v>
      </c>
      <c r="I5157" s="1">
        <v>32.450331125828001</v>
      </c>
      <c r="J5157" s="1">
        <v>2.8697571743929999</v>
      </c>
      <c r="K5157" s="1">
        <v>18.984547461369001</v>
      </c>
      <c r="L5157" s="1">
        <v>1.9867549668869999</v>
      </c>
      <c r="M5157" s="2" t="s">
        <v>160</v>
      </c>
      <c r="N5157" s="1">
        <v>5.9602649006619997</v>
      </c>
      <c r="O5157" s="8">
        <v>1.103752759382</v>
      </c>
    </row>
    <row r="5158" spans="4:15" x14ac:dyDescent="0.2">
      <c r="D5158" s="58" t="s">
        <v>103</v>
      </c>
      <c r="E5158" s="7" t="s">
        <v>104</v>
      </c>
      <c r="F5158" s="50" t="s">
        <v>623</v>
      </c>
      <c r="G5158" s="6">
        <v>265</v>
      </c>
      <c r="H5158" s="14">
        <v>42.264150943395997</v>
      </c>
      <c r="I5158" s="3">
        <v>27.924528301887001</v>
      </c>
      <c r="J5158" s="3">
        <v>3.0188679245280001</v>
      </c>
      <c r="K5158" s="3">
        <v>16.603773584906001</v>
      </c>
      <c r="L5158" s="3">
        <v>1.88679245283</v>
      </c>
      <c r="M5158" s="9" t="s">
        <v>160</v>
      </c>
      <c r="N5158" s="3">
        <v>7.9245283018870003</v>
      </c>
      <c r="O5158" s="13">
        <v>0.37735849056600002</v>
      </c>
    </row>
    <row r="5159" spans="4:15" x14ac:dyDescent="0.2">
      <c r="D5159" s="59"/>
      <c r="E5159" s="5" t="s">
        <v>105</v>
      </c>
      <c r="F5159" s="51" t="s">
        <v>623</v>
      </c>
      <c r="G5159" s="4">
        <v>314</v>
      </c>
      <c r="H5159" s="10">
        <v>42.038216560510001</v>
      </c>
      <c r="I5159" s="1">
        <v>33.757961783439001</v>
      </c>
      <c r="J5159" s="1">
        <v>4.1401273885350003</v>
      </c>
      <c r="K5159" s="1">
        <v>14.331210191083001</v>
      </c>
      <c r="L5159" s="1">
        <v>2.5477707006369998</v>
      </c>
      <c r="M5159" s="2" t="s">
        <v>160</v>
      </c>
      <c r="N5159" s="1">
        <v>2.866242038217</v>
      </c>
      <c r="O5159" s="8">
        <v>0.31847133758000001</v>
      </c>
    </row>
    <row r="5160" spans="4:15" x14ac:dyDescent="0.2">
      <c r="D5160" s="59"/>
      <c r="E5160" s="5" t="s">
        <v>106</v>
      </c>
      <c r="F5160" s="51" t="s">
        <v>623</v>
      </c>
      <c r="G5160" s="4">
        <v>333</v>
      </c>
      <c r="H5160" s="10">
        <v>39.639639639640002</v>
      </c>
      <c r="I5160" s="1">
        <v>28.228228228228001</v>
      </c>
      <c r="J5160" s="1">
        <v>3.6036036036039998</v>
      </c>
      <c r="K5160" s="1">
        <v>19.819819819820001</v>
      </c>
      <c r="L5160" s="1">
        <v>3.6036036036039998</v>
      </c>
      <c r="M5160" s="2" t="s">
        <v>160</v>
      </c>
      <c r="N5160" s="1">
        <v>3.6036036036039998</v>
      </c>
      <c r="O5160" s="8">
        <v>1.5015015015019999</v>
      </c>
    </row>
    <row r="5161" spans="4:15" x14ac:dyDescent="0.2">
      <c r="D5161" s="59"/>
      <c r="E5161" s="5" t="s">
        <v>107</v>
      </c>
      <c r="F5161" s="51" t="s">
        <v>623</v>
      </c>
      <c r="G5161" s="4">
        <v>108</v>
      </c>
      <c r="H5161" s="10">
        <v>29.629629629629999</v>
      </c>
      <c r="I5161" s="1">
        <v>35.185185185184999</v>
      </c>
      <c r="J5161" s="1">
        <v>3.7037037037039999</v>
      </c>
      <c r="K5161" s="1">
        <v>18.518518518518999</v>
      </c>
      <c r="L5161" s="1">
        <v>5.5555555555560003</v>
      </c>
      <c r="M5161" s="2" t="s">
        <v>160</v>
      </c>
      <c r="N5161" s="1">
        <v>3.7037037037039999</v>
      </c>
      <c r="O5161" s="8">
        <v>3.7037037037039999</v>
      </c>
    </row>
    <row r="5162" spans="4:15" x14ac:dyDescent="0.2">
      <c r="D5162" s="59"/>
      <c r="E5162" s="5" t="s">
        <v>108</v>
      </c>
      <c r="F5162" s="51" t="s">
        <v>624</v>
      </c>
      <c r="G5162" s="4">
        <v>21</v>
      </c>
      <c r="H5162" s="10">
        <v>47.619047619047997</v>
      </c>
      <c r="I5162" s="1">
        <v>4.7619047619049999</v>
      </c>
      <c r="J5162" s="1">
        <v>19.047619047619001</v>
      </c>
      <c r="K5162" s="1">
        <v>14.285714285714</v>
      </c>
      <c r="L5162" s="1">
        <v>4.7619047619049999</v>
      </c>
      <c r="M5162" s="2" t="s">
        <v>160</v>
      </c>
      <c r="N5162" s="1">
        <v>4.7619047619049999</v>
      </c>
      <c r="O5162" s="8">
        <v>4.7619047619049999</v>
      </c>
    </row>
    <row r="5163" spans="4:15" x14ac:dyDescent="0.2">
      <c r="D5163" s="59"/>
      <c r="E5163" s="5" t="s">
        <v>23</v>
      </c>
      <c r="F5163" s="51" t="s">
        <v>624</v>
      </c>
      <c r="G5163" s="4">
        <v>2</v>
      </c>
      <c r="H5163" s="10">
        <v>50</v>
      </c>
      <c r="I5163" s="2" t="s">
        <v>160</v>
      </c>
      <c r="J5163" s="2" t="s">
        <v>160</v>
      </c>
      <c r="K5163" s="2" t="s">
        <v>160</v>
      </c>
      <c r="L5163" s="2" t="s">
        <v>160</v>
      </c>
      <c r="M5163" s="2" t="s">
        <v>160</v>
      </c>
      <c r="N5163" s="1">
        <v>50</v>
      </c>
      <c r="O5163" s="15" t="s">
        <v>160</v>
      </c>
    </row>
    <row r="5164" spans="4:15" x14ac:dyDescent="0.2">
      <c r="D5164" s="59"/>
      <c r="E5164" s="5" t="s">
        <v>109</v>
      </c>
      <c r="F5164" s="51" t="s">
        <v>623</v>
      </c>
      <c r="G5164" s="4">
        <v>579</v>
      </c>
      <c r="H5164" s="10">
        <v>42.141623488774002</v>
      </c>
      <c r="I5164" s="1">
        <v>31.088082901553999</v>
      </c>
      <c r="J5164" s="1">
        <v>3.6269430051809999</v>
      </c>
      <c r="K5164" s="1">
        <v>15.371329879101999</v>
      </c>
      <c r="L5164" s="1">
        <v>2.2452504317790001</v>
      </c>
      <c r="M5164" s="2" t="s">
        <v>160</v>
      </c>
      <c r="N5164" s="1">
        <v>5.1813471502589996</v>
      </c>
      <c r="O5164" s="8">
        <v>0.34542314335099999</v>
      </c>
    </row>
    <row r="5165" spans="4:15" x14ac:dyDescent="0.2">
      <c r="D5165" s="59"/>
      <c r="E5165" s="5" t="s">
        <v>110</v>
      </c>
      <c r="F5165" s="51" t="s">
        <v>623</v>
      </c>
      <c r="G5165" s="4">
        <v>129</v>
      </c>
      <c r="H5165" s="10">
        <v>32.558139534883999</v>
      </c>
      <c r="I5165" s="1">
        <v>30.232558139535001</v>
      </c>
      <c r="J5165" s="1">
        <v>6.2015503875969999</v>
      </c>
      <c r="K5165" s="1">
        <v>17.829457364341</v>
      </c>
      <c r="L5165" s="1">
        <v>5.4263565891469998</v>
      </c>
      <c r="M5165" s="2" t="s">
        <v>160</v>
      </c>
      <c r="N5165" s="1">
        <v>3.8759689922480001</v>
      </c>
      <c r="O5165" s="8">
        <v>3.8759689922480001</v>
      </c>
    </row>
    <row r="5166" spans="4:15" x14ac:dyDescent="0.2">
      <c r="D5166" s="58" t="s">
        <v>111</v>
      </c>
      <c r="E5166" s="7" t="s">
        <v>112</v>
      </c>
      <c r="F5166" s="50" t="s">
        <v>623</v>
      </c>
      <c r="G5166" s="6">
        <v>192</v>
      </c>
      <c r="H5166" s="14">
        <v>39.583333333333002</v>
      </c>
      <c r="I5166" s="3">
        <v>36.458333333333002</v>
      </c>
      <c r="J5166" s="3">
        <v>2.083333333333</v>
      </c>
      <c r="K5166" s="3">
        <v>14.0625</v>
      </c>
      <c r="L5166" s="3">
        <v>1.5625</v>
      </c>
      <c r="M5166" s="9" t="s">
        <v>160</v>
      </c>
      <c r="N5166" s="3">
        <v>5.208333333333</v>
      </c>
      <c r="O5166" s="13">
        <v>1.041666666667</v>
      </c>
    </row>
    <row r="5167" spans="4:15" ht="26" x14ac:dyDescent="0.2">
      <c r="D5167" s="59"/>
      <c r="E5167" s="5" t="s">
        <v>113</v>
      </c>
      <c r="F5167" s="51" t="s">
        <v>623</v>
      </c>
      <c r="G5167" s="4">
        <v>149</v>
      </c>
      <c r="H5167" s="10">
        <v>35.570469798658003</v>
      </c>
      <c r="I5167" s="1">
        <v>33.557046979866001</v>
      </c>
      <c r="J5167" s="1">
        <v>1.342281879195</v>
      </c>
      <c r="K5167" s="1">
        <v>22.147651006711001</v>
      </c>
      <c r="L5167" s="1">
        <v>2.0134228187919998</v>
      </c>
      <c r="M5167" s="2" t="s">
        <v>160</v>
      </c>
      <c r="N5167" s="1">
        <v>5.3691275167789998</v>
      </c>
      <c r="O5167" s="15" t="s">
        <v>160</v>
      </c>
    </row>
    <row r="5168" spans="4:15" x14ac:dyDescent="0.2">
      <c r="D5168" s="59"/>
      <c r="E5168" s="5" t="s">
        <v>114</v>
      </c>
      <c r="F5168" s="51" t="s">
        <v>623</v>
      </c>
      <c r="G5168" s="4">
        <v>530</v>
      </c>
      <c r="H5168" s="10">
        <v>39.622641509433997</v>
      </c>
      <c r="I5168" s="1">
        <v>29.811320754716998</v>
      </c>
      <c r="J5168" s="1">
        <v>3.5849056603770002</v>
      </c>
      <c r="K5168" s="1">
        <v>18.301886792453001</v>
      </c>
      <c r="L5168" s="1">
        <v>3.0188679245280001</v>
      </c>
      <c r="M5168" s="2" t="s">
        <v>160</v>
      </c>
      <c r="N5168" s="1">
        <v>4.7169811320750004</v>
      </c>
      <c r="O5168" s="8">
        <v>0.94339622641499998</v>
      </c>
    </row>
    <row r="5169" spans="4:15" x14ac:dyDescent="0.2">
      <c r="D5169" s="59"/>
      <c r="E5169" s="5" t="s">
        <v>115</v>
      </c>
      <c r="F5169" s="51" t="s">
        <v>623</v>
      </c>
      <c r="G5169" s="4">
        <v>225</v>
      </c>
      <c r="H5169" s="10">
        <v>39.111111111111001</v>
      </c>
      <c r="I5169" s="1">
        <v>31.555555555556001</v>
      </c>
      <c r="J5169" s="1">
        <v>1.7777777777779999</v>
      </c>
      <c r="K5169" s="1">
        <v>20</v>
      </c>
      <c r="L5169" s="1">
        <v>2.666666666667</v>
      </c>
      <c r="M5169" s="2" t="s">
        <v>160</v>
      </c>
      <c r="N5169" s="1">
        <v>4</v>
      </c>
      <c r="O5169" s="8">
        <v>0.88888888888899997</v>
      </c>
    </row>
    <row r="5170" spans="4:15" x14ac:dyDescent="0.2">
      <c r="D5170" s="59"/>
      <c r="E5170" s="5" t="s">
        <v>116</v>
      </c>
      <c r="F5170" s="51" t="s">
        <v>623</v>
      </c>
      <c r="G5170" s="4">
        <v>467</v>
      </c>
      <c r="H5170" s="10">
        <v>38.972162740899002</v>
      </c>
      <c r="I5170" s="1">
        <v>36.616702355459999</v>
      </c>
      <c r="J5170" s="1">
        <v>2.7837259100640002</v>
      </c>
      <c r="K5170" s="1">
        <v>15.203426124197</v>
      </c>
      <c r="L5170" s="1">
        <v>1.4989293361880001</v>
      </c>
      <c r="M5170" s="2" t="s">
        <v>160</v>
      </c>
      <c r="N5170" s="1">
        <v>4.0685224839399998</v>
      </c>
      <c r="O5170" s="8">
        <v>0.85653104925099999</v>
      </c>
    </row>
    <row r="5171" spans="4:15" ht="26" x14ac:dyDescent="0.2">
      <c r="D5171" s="59"/>
      <c r="E5171" s="5" t="s">
        <v>117</v>
      </c>
      <c r="F5171" s="51" t="s">
        <v>623</v>
      </c>
      <c r="G5171" s="4">
        <v>732</v>
      </c>
      <c r="H5171" s="10">
        <v>42.076502732240002</v>
      </c>
      <c r="I5171" s="1">
        <v>30.054644808742999</v>
      </c>
      <c r="J5171" s="1">
        <v>4.918032786885</v>
      </c>
      <c r="K5171" s="1">
        <v>16.666666666666998</v>
      </c>
      <c r="L5171" s="1">
        <v>1.502732240437</v>
      </c>
      <c r="M5171" s="2" t="s">
        <v>160</v>
      </c>
      <c r="N5171" s="1">
        <v>4.0983606557380003</v>
      </c>
      <c r="O5171" s="8">
        <v>0.68306010929000005</v>
      </c>
    </row>
    <row r="5172" spans="4:15" ht="26" x14ac:dyDescent="0.2">
      <c r="D5172" s="59"/>
      <c r="E5172" s="5" t="s">
        <v>118</v>
      </c>
      <c r="F5172" s="51" t="s">
        <v>623</v>
      </c>
      <c r="G5172" s="4">
        <v>662</v>
      </c>
      <c r="H5172" s="10">
        <v>38.821752265861001</v>
      </c>
      <c r="I5172" s="1">
        <v>31.570996978852001</v>
      </c>
      <c r="J5172" s="1">
        <v>3.1722054380659999</v>
      </c>
      <c r="K5172" s="1">
        <v>18.580060422961001</v>
      </c>
      <c r="L5172" s="1">
        <v>1.8126888217520001</v>
      </c>
      <c r="M5172" s="2" t="s">
        <v>160</v>
      </c>
      <c r="N5172" s="1">
        <v>5.1359516616310001</v>
      </c>
      <c r="O5172" s="8">
        <v>0.90634441087600004</v>
      </c>
    </row>
    <row r="5173" spans="4:15" ht="26" x14ac:dyDescent="0.2">
      <c r="D5173" s="59"/>
      <c r="E5173" s="5" t="s">
        <v>119</v>
      </c>
      <c r="F5173" s="51" t="s">
        <v>623</v>
      </c>
      <c r="G5173" s="4">
        <v>471</v>
      </c>
      <c r="H5173" s="10">
        <v>45.010615711253003</v>
      </c>
      <c r="I5173" s="1">
        <v>25.053078556262999</v>
      </c>
      <c r="J5173" s="1">
        <v>2.9723991507430001</v>
      </c>
      <c r="K5173" s="1">
        <v>19.745222929935998</v>
      </c>
      <c r="L5173" s="1">
        <v>2.9723991507430001</v>
      </c>
      <c r="M5173" s="2" t="s">
        <v>160</v>
      </c>
      <c r="N5173" s="1">
        <v>4.0339702760079996</v>
      </c>
      <c r="O5173" s="8">
        <v>0.21231422505299999</v>
      </c>
    </row>
    <row r="5174" spans="4:15" ht="26" x14ac:dyDescent="0.2">
      <c r="D5174" s="59"/>
      <c r="E5174" s="5" t="s">
        <v>120</v>
      </c>
      <c r="F5174" s="51" t="s">
        <v>623</v>
      </c>
      <c r="G5174" s="4">
        <v>165</v>
      </c>
      <c r="H5174" s="10">
        <v>39.393939393939</v>
      </c>
      <c r="I5174" s="1">
        <v>34.545454545455001</v>
      </c>
      <c r="J5174" s="1">
        <v>2.4242424242420002</v>
      </c>
      <c r="K5174" s="1">
        <v>16.363636363636001</v>
      </c>
      <c r="L5174" s="1">
        <v>1.2121212121210001</v>
      </c>
      <c r="M5174" s="2" t="s">
        <v>160</v>
      </c>
      <c r="N5174" s="1">
        <v>4.8484848484849996</v>
      </c>
      <c r="O5174" s="8">
        <v>1.2121212121210001</v>
      </c>
    </row>
    <row r="5175" spans="4:15" x14ac:dyDescent="0.2">
      <c r="D5175" s="59"/>
      <c r="E5175" s="5" t="s">
        <v>121</v>
      </c>
      <c r="F5175" s="51" t="s">
        <v>623</v>
      </c>
      <c r="G5175" s="4">
        <v>553</v>
      </c>
      <c r="H5175" s="10">
        <v>39.240506329113998</v>
      </c>
      <c r="I5175" s="1">
        <v>32.188065099458001</v>
      </c>
      <c r="J5175" s="1">
        <v>4.1591320072329996</v>
      </c>
      <c r="K5175" s="1">
        <v>17.359855334538999</v>
      </c>
      <c r="L5175" s="1">
        <v>2.5316455696200002</v>
      </c>
      <c r="M5175" s="2" t="s">
        <v>160</v>
      </c>
      <c r="N5175" s="1">
        <v>3.978300180832</v>
      </c>
      <c r="O5175" s="8">
        <v>0.54249547920399999</v>
      </c>
    </row>
    <row r="5176" spans="4:15" x14ac:dyDescent="0.2">
      <c r="D5176" s="59"/>
      <c r="E5176" s="5" t="s">
        <v>122</v>
      </c>
      <c r="F5176" s="51" t="s">
        <v>623</v>
      </c>
      <c r="G5176" s="4">
        <v>471</v>
      </c>
      <c r="H5176" s="10">
        <v>34.607218683652</v>
      </c>
      <c r="I5176" s="1">
        <v>34.394904458599001</v>
      </c>
      <c r="J5176" s="1">
        <v>4.2462845010620001</v>
      </c>
      <c r="K5176" s="1">
        <v>17.409766454351999</v>
      </c>
      <c r="L5176" s="1">
        <v>2.7600849256900002</v>
      </c>
      <c r="M5176" s="2" t="s">
        <v>160</v>
      </c>
      <c r="N5176" s="1">
        <v>5.5201698513800004</v>
      </c>
      <c r="O5176" s="8">
        <v>1.061571125265</v>
      </c>
    </row>
    <row r="5177" spans="4:15" x14ac:dyDescent="0.2">
      <c r="D5177" s="59"/>
      <c r="E5177" s="5" t="s">
        <v>123</v>
      </c>
      <c r="F5177" s="51" t="s">
        <v>623</v>
      </c>
      <c r="G5177" s="4">
        <v>275</v>
      </c>
      <c r="H5177" s="10">
        <v>40</v>
      </c>
      <c r="I5177" s="1">
        <v>30.909090909090999</v>
      </c>
      <c r="J5177" s="1">
        <v>4.363636363636</v>
      </c>
      <c r="K5177" s="1">
        <v>17.818181818182001</v>
      </c>
      <c r="L5177" s="1">
        <v>1.818181818182</v>
      </c>
      <c r="M5177" s="2" t="s">
        <v>160</v>
      </c>
      <c r="N5177" s="1">
        <v>4.363636363636</v>
      </c>
      <c r="O5177" s="8">
        <v>0.72727272727299996</v>
      </c>
    </row>
    <row r="5178" spans="4:15" x14ac:dyDescent="0.2">
      <c r="D5178" s="59"/>
      <c r="E5178" s="5" t="s">
        <v>124</v>
      </c>
      <c r="F5178" s="51" t="s">
        <v>623</v>
      </c>
      <c r="G5178" s="4">
        <v>647</v>
      </c>
      <c r="H5178" s="10">
        <v>39.721792890263004</v>
      </c>
      <c r="I5178" s="1">
        <v>28.748068006181999</v>
      </c>
      <c r="J5178" s="1">
        <v>4.3276661514679997</v>
      </c>
      <c r="K5178" s="1">
        <v>17.465224111283</v>
      </c>
      <c r="L5178" s="1">
        <v>3.0911901081919999</v>
      </c>
      <c r="M5178" s="2" t="s">
        <v>160</v>
      </c>
      <c r="N5178" s="1">
        <v>5.718701700155</v>
      </c>
      <c r="O5178" s="8">
        <v>0.92735703245699996</v>
      </c>
    </row>
    <row r="5179" spans="4:15" x14ac:dyDescent="0.2">
      <c r="D5179" s="59"/>
      <c r="E5179" s="5" t="s">
        <v>125</v>
      </c>
      <c r="F5179" s="51" t="s">
        <v>623</v>
      </c>
      <c r="G5179" s="4">
        <v>249</v>
      </c>
      <c r="H5179" s="10">
        <v>42.971887550200996</v>
      </c>
      <c r="I5179" s="1">
        <v>30.923694779116001</v>
      </c>
      <c r="J5179" s="1">
        <v>4.4176706827309999</v>
      </c>
      <c r="K5179" s="1">
        <v>17.269076305220999</v>
      </c>
      <c r="L5179" s="1">
        <v>0.80321285140599996</v>
      </c>
      <c r="M5179" s="2" t="s">
        <v>160</v>
      </c>
      <c r="N5179" s="1">
        <v>3.6144578313250002</v>
      </c>
      <c r="O5179" s="15" t="s">
        <v>160</v>
      </c>
    </row>
    <row r="5180" spans="4:15" x14ac:dyDescent="0.2">
      <c r="D5180" s="59"/>
      <c r="E5180" s="5" t="s">
        <v>126</v>
      </c>
      <c r="F5180" s="51" t="s">
        <v>623</v>
      </c>
      <c r="G5180" s="4">
        <v>279</v>
      </c>
      <c r="H5180" s="10">
        <v>37.992831541218997</v>
      </c>
      <c r="I5180" s="1">
        <v>29.032258064516</v>
      </c>
      <c r="J5180" s="1">
        <v>4.659498207885</v>
      </c>
      <c r="K5180" s="1">
        <v>21.146953405017999</v>
      </c>
      <c r="L5180" s="1">
        <v>1.433691756272</v>
      </c>
      <c r="M5180" s="2" t="s">
        <v>160</v>
      </c>
      <c r="N5180" s="1">
        <v>5.0179211469530003</v>
      </c>
      <c r="O5180" s="8">
        <v>0.71684587813599998</v>
      </c>
    </row>
    <row r="5181" spans="4:15" ht="26" x14ac:dyDescent="0.2">
      <c r="D5181" s="59"/>
      <c r="E5181" s="5" t="s">
        <v>127</v>
      </c>
      <c r="F5181" s="51" t="s">
        <v>623</v>
      </c>
      <c r="G5181" s="4">
        <v>195</v>
      </c>
      <c r="H5181" s="10">
        <v>38.461538461537998</v>
      </c>
      <c r="I5181" s="1">
        <v>35.384615384615003</v>
      </c>
      <c r="J5181" s="1">
        <v>1.538461538462</v>
      </c>
      <c r="K5181" s="1">
        <v>16.410256410256</v>
      </c>
      <c r="L5181" s="1">
        <v>2.564102564103</v>
      </c>
      <c r="M5181" s="2" t="s">
        <v>160</v>
      </c>
      <c r="N5181" s="1">
        <v>5.6410256410260002</v>
      </c>
      <c r="O5181" s="15" t="s">
        <v>160</v>
      </c>
    </row>
    <row r="5182" spans="4:15" x14ac:dyDescent="0.2">
      <c r="D5182" s="59"/>
      <c r="E5182" s="5" t="s">
        <v>36</v>
      </c>
      <c r="F5182" s="51" t="s">
        <v>624</v>
      </c>
      <c r="G5182" s="4">
        <v>24</v>
      </c>
      <c r="H5182" s="10">
        <v>25</v>
      </c>
      <c r="I5182" s="1">
        <v>16.666666666666998</v>
      </c>
      <c r="J5182" s="1">
        <v>4.166666666667</v>
      </c>
      <c r="K5182" s="1">
        <v>20.833333333333002</v>
      </c>
      <c r="L5182" s="1">
        <v>20.833333333333002</v>
      </c>
      <c r="M5182" s="2" t="s">
        <v>160</v>
      </c>
      <c r="N5182" s="1">
        <v>8.333333333333</v>
      </c>
      <c r="O5182" s="8">
        <v>4.166666666667</v>
      </c>
    </row>
    <row r="5183" spans="4:15" x14ac:dyDescent="0.2">
      <c r="D5183" s="59"/>
      <c r="E5183" s="5" t="s">
        <v>128</v>
      </c>
      <c r="F5183" s="51" t="s">
        <v>624</v>
      </c>
      <c r="G5183" s="4">
        <v>14</v>
      </c>
      <c r="H5183" s="10">
        <v>35.714285714286</v>
      </c>
      <c r="I5183" s="1">
        <v>35.714285714286</v>
      </c>
      <c r="J5183" s="2" t="s">
        <v>160</v>
      </c>
      <c r="K5183" s="1">
        <v>21.428571428571001</v>
      </c>
      <c r="L5183" s="1">
        <v>7.1428571428570002</v>
      </c>
      <c r="M5183" s="2" t="s">
        <v>160</v>
      </c>
      <c r="N5183" s="2" t="s">
        <v>160</v>
      </c>
      <c r="O5183" s="15" t="s">
        <v>160</v>
      </c>
    </row>
    <row r="5184" spans="4:15" x14ac:dyDescent="0.2">
      <c r="D5184" s="59"/>
      <c r="E5184" s="5" t="s">
        <v>23</v>
      </c>
      <c r="F5184" s="51" t="s">
        <v>624</v>
      </c>
      <c r="G5184" s="4">
        <v>4</v>
      </c>
      <c r="H5184" s="10">
        <v>25</v>
      </c>
      <c r="I5184" s="1">
        <v>25</v>
      </c>
      <c r="J5184" s="2" t="s">
        <v>160</v>
      </c>
      <c r="K5184" s="2" t="s">
        <v>160</v>
      </c>
      <c r="L5184" s="2" t="s">
        <v>160</v>
      </c>
      <c r="M5184" s="2" t="s">
        <v>160</v>
      </c>
      <c r="N5184" s="1">
        <v>25</v>
      </c>
      <c r="O5184" s="8">
        <v>25</v>
      </c>
    </row>
    <row r="5185" spans="4:15" x14ac:dyDescent="0.2">
      <c r="D5185" s="58" t="s">
        <v>129</v>
      </c>
      <c r="E5185" s="7" t="s">
        <v>130</v>
      </c>
      <c r="F5185" s="50" t="s">
        <v>623</v>
      </c>
      <c r="G5185" s="6">
        <v>544</v>
      </c>
      <c r="H5185" s="14">
        <v>45.772058823529001</v>
      </c>
      <c r="I5185" s="3">
        <v>29.779411764706001</v>
      </c>
      <c r="J5185" s="3">
        <v>3.125</v>
      </c>
      <c r="K5185" s="3">
        <v>13.235294117646999</v>
      </c>
      <c r="L5185" s="3">
        <v>1.4705882352940001</v>
      </c>
      <c r="M5185" s="9" t="s">
        <v>160</v>
      </c>
      <c r="N5185" s="3">
        <v>6.0661764705880001</v>
      </c>
      <c r="O5185" s="13">
        <v>0.55147058823499995</v>
      </c>
    </row>
    <row r="5186" spans="4:15" x14ac:dyDescent="0.2">
      <c r="D5186" s="59"/>
      <c r="E5186" s="5" t="s">
        <v>131</v>
      </c>
      <c r="F5186" s="51" t="s">
        <v>623</v>
      </c>
      <c r="G5186" s="4">
        <v>411</v>
      </c>
      <c r="H5186" s="10">
        <v>35.279805352798</v>
      </c>
      <c r="I5186" s="1">
        <v>31.873479318735001</v>
      </c>
      <c r="J5186" s="1">
        <v>4.1362530413630001</v>
      </c>
      <c r="K5186" s="1">
        <v>20.681265206812999</v>
      </c>
      <c r="L5186" s="1">
        <v>4.1362530413630001</v>
      </c>
      <c r="M5186" s="2" t="s">
        <v>160</v>
      </c>
      <c r="N5186" s="1">
        <v>2.9197080291969999</v>
      </c>
      <c r="O5186" s="8">
        <v>0.97323600973199997</v>
      </c>
    </row>
    <row r="5187" spans="4:15" x14ac:dyDescent="0.2">
      <c r="D5187" s="59"/>
      <c r="E5187" s="5" t="s">
        <v>132</v>
      </c>
      <c r="F5187" s="51" t="s">
        <v>623</v>
      </c>
      <c r="G5187" s="4">
        <v>65</v>
      </c>
      <c r="H5187" s="10">
        <v>29.230769230768999</v>
      </c>
      <c r="I5187" s="1">
        <v>26.153846153846001</v>
      </c>
      <c r="J5187" s="1">
        <v>4.6153846153850004</v>
      </c>
      <c r="K5187" s="1">
        <v>23.076923076922998</v>
      </c>
      <c r="L5187" s="1">
        <v>7.6923076923079998</v>
      </c>
      <c r="M5187" s="2" t="s">
        <v>160</v>
      </c>
      <c r="N5187" s="1">
        <v>4.6153846153850004</v>
      </c>
      <c r="O5187" s="8">
        <v>4.6153846153850004</v>
      </c>
    </row>
    <row r="5188" spans="4:15" x14ac:dyDescent="0.2">
      <c r="D5188" s="59"/>
      <c r="E5188" s="5" t="s">
        <v>133</v>
      </c>
      <c r="F5188" s="51" t="s">
        <v>624</v>
      </c>
      <c r="G5188" s="4">
        <v>21</v>
      </c>
      <c r="H5188" s="10">
        <v>28.571428571428999</v>
      </c>
      <c r="I5188" s="1">
        <v>14.285714285714</v>
      </c>
      <c r="J5188" s="1">
        <v>19.047619047619001</v>
      </c>
      <c r="K5188" s="1">
        <v>23.809523809523998</v>
      </c>
      <c r="L5188" s="1">
        <v>9.5238095238099998</v>
      </c>
      <c r="M5188" s="2" t="s">
        <v>160</v>
      </c>
      <c r="N5188" s="2" t="s">
        <v>160</v>
      </c>
      <c r="O5188" s="8">
        <v>4.7619047619049999</v>
      </c>
    </row>
    <row r="5189" spans="4:15" x14ac:dyDescent="0.2">
      <c r="D5189" s="59"/>
      <c r="E5189" s="5" t="s">
        <v>23</v>
      </c>
      <c r="F5189" s="51" t="s">
        <v>624</v>
      </c>
      <c r="G5189" s="4">
        <v>2</v>
      </c>
      <c r="H5189" s="17" t="s">
        <v>160</v>
      </c>
      <c r="I5189" s="2" t="s">
        <v>160</v>
      </c>
      <c r="J5189" s="2" t="s">
        <v>160</v>
      </c>
      <c r="K5189" s="1">
        <v>50</v>
      </c>
      <c r="L5189" s="2" t="s">
        <v>160</v>
      </c>
      <c r="M5189" s="2" t="s">
        <v>160</v>
      </c>
      <c r="N5189" s="2" t="s">
        <v>160</v>
      </c>
      <c r="O5189" s="8">
        <v>50</v>
      </c>
    </row>
    <row r="5190" spans="4:15" x14ac:dyDescent="0.2">
      <c r="D5190" s="59"/>
      <c r="E5190" s="5" t="s">
        <v>134</v>
      </c>
      <c r="F5190" s="51" t="s">
        <v>623</v>
      </c>
      <c r="G5190" s="4">
        <v>955</v>
      </c>
      <c r="H5190" s="10">
        <v>41.256544502617999</v>
      </c>
      <c r="I5190" s="1">
        <v>30.680628272250999</v>
      </c>
      <c r="J5190" s="1">
        <v>3.5602094240839999</v>
      </c>
      <c r="K5190" s="1">
        <v>16.439790575916</v>
      </c>
      <c r="L5190" s="1">
        <v>2.6178010471199999</v>
      </c>
      <c r="M5190" s="2" t="s">
        <v>160</v>
      </c>
      <c r="N5190" s="1">
        <v>4.7120418848170003</v>
      </c>
      <c r="O5190" s="8">
        <v>0.73298429319400005</v>
      </c>
    </row>
    <row r="5191" spans="4:15" x14ac:dyDescent="0.2">
      <c r="D5191" s="59"/>
      <c r="E5191" s="5" t="s">
        <v>135</v>
      </c>
      <c r="F5191" s="51" t="s">
        <v>623</v>
      </c>
      <c r="G5191" s="4">
        <v>86</v>
      </c>
      <c r="H5191" s="10">
        <v>29.069767441860002</v>
      </c>
      <c r="I5191" s="1">
        <v>23.255813953488001</v>
      </c>
      <c r="J5191" s="1">
        <v>8.1395348837209998</v>
      </c>
      <c r="K5191" s="1">
        <v>23.255813953488001</v>
      </c>
      <c r="L5191" s="1">
        <v>8.1395348837209998</v>
      </c>
      <c r="M5191" s="2" t="s">
        <v>160</v>
      </c>
      <c r="N5191" s="1">
        <v>3.488372093023</v>
      </c>
      <c r="O5191" s="8">
        <v>4.6511627906979998</v>
      </c>
    </row>
    <row r="5192" spans="4:15" x14ac:dyDescent="0.2">
      <c r="D5192" s="58" t="s">
        <v>136</v>
      </c>
      <c r="E5192" s="7" t="s">
        <v>137</v>
      </c>
      <c r="F5192" s="50" t="s">
        <v>623</v>
      </c>
      <c r="G5192" s="6">
        <v>421</v>
      </c>
      <c r="H5192" s="14">
        <v>37.529691211401001</v>
      </c>
      <c r="I5192" s="3">
        <v>30.878859857481999</v>
      </c>
      <c r="J5192" s="3">
        <v>6.4133016627080002</v>
      </c>
      <c r="K5192" s="3">
        <v>17.814726840854998</v>
      </c>
      <c r="L5192" s="3">
        <v>3.3254156769600001</v>
      </c>
      <c r="M5192" s="9" t="s">
        <v>160</v>
      </c>
      <c r="N5192" s="3">
        <v>3.5629453681709999</v>
      </c>
      <c r="O5192" s="13">
        <v>0.475059382423</v>
      </c>
    </row>
    <row r="5193" spans="4:15" x14ac:dyDescent="0.2">
      <c r="D5193" s="59"/>
      <c r="E5193" s="5" t="s">
        <v>138</v>
      </c>
      <c r="F5193" s="51" t="s">
        <v>623</v>
      </c>
      <c r="G5193" s="4">
        <v>362</v>
      </c>
      <c r="H5193" s="10">
        <v>41.988950276243003</v>
      </c>
      <c r="I5193" s="1">
        <v>30.110497237569</v>
      </c>
      <c r="J5193" s="1">
        <v>1.3812154696129999</v>
      </c>
      <c r="K5193" s="1">
        <v>17.679558011049998</v>
      </c>
      <c r="L5193" s="1">
        <v>2.7624309392269999</v>
      </c>
      <c r="M5193" s="2" t="s">
        <v>160</v>
      </c>
      <c r="N5193" s="1">
        <v>5.2486187845299996</v>
      </c>
      <c r="O5193" s="8">
        <v>0.82872928176799998</v>
      </c>
    </row>
    <row r="5194" spans="4:15" x14ac:dyDescent="0.2">
      <c r="D5194" s="59"/>
      <c r="E5194" s="5" t="s">
        <v>139</v>
      </c>
      <c r="F5194" s="51" t="s">
        <v>623</v>
      </c>
      <c r="G5194" s="4">
        <v>175</v>
      </c>
      <c r="H5194" s="10">
        <v>40</v>
      </c>
      <c r="I5194" s="1">
        <v>30.857142857143</v>
      </c>
      <c r="J5194" s="1">
        <v>2.8571428571430002</v>
      </c>
      <c r="K5194" s="1">
        <v>18.857142857143</v>
      </c>
      <c r="L5194" s="1">
        <v>1.142857142857</v>
      </c>
      <c r="M5194" s="2" t="s">
        <v>160</v>
      </c>
      <c r="N5194" s="1">
        <v>5.1428571428570002</v>
      </c>
      <c r="O5194" s="8">
        <v>1.142857142857</v>
      </c>
    </row>
    <row r="5195" spans="4:15" x14ac:dyDescent="0.2">
      <c r="D5195" s="59"/>
      <c r="E5195" s="5" t="s">
        <v>128</v>
      </c>
      <c r="F5195" s="51" t="s">
        <v>623</v>
      </c>
      <c r="G5195" s="4">
        <v>60</v>
      </c>
      <c r="H5195" s="10">
        <v>50</v>
      </c>
      <c r="I5195" s="1">
        <v>18.333333333333002</v>
      </c>
      <c r="J5195" s="1">
        <v>6.666666666667</v>
      </c>
      <c r="K5195" s="1">
        <v>8.333333333333</v>
      </c>
      <c r="L5195" s="1">
        <v>10</v>
      </c>
      <c r="M5195" s="2" t="s">
        <v>160</v>
      </c>
      <c r="N5195" s="1">
        <v>3.333333333333</v>
      </c>
      <c r="O5195" s="8">
        <v>3.333333333333</v>
      </c>
    </row>
    <row r="5196" spans="4:15" x14ac:dyDescent="0.2">
      <c r="D5196" s="59"/>
      <c r="E5196" s="5" t="s">
        <v>23</v>
      </c>
      <c r="F5196" s="51" t="s">
        <v>624</v>
      </c>
      <c r="G5196" s="4">
        <v>25</v>
      </c>
      <c r="H5196" s="10">
        <v>36</v>
      </c>
      <c r="I5196" s="1">
        <v>36</v>
      </c>
      <c r="J5196" s="2" t="s">
        <v>160</v>
      </c>
      <c r="K5196" s="1">
        <v>4</v>
      </c>
      <c r="L5196" s="2" t="s">
        <v>160</v>
      </c>
      <c r="M5196" s="2" t="s">
        <v>160</v>
      </c>
      <c r="N5196" s="1">
        <v>12</v>
      </c>
      <c r="O5196" s="8">
        <v>12</v>
      </c>
    </row>
    <row r="5197" spans="4:15" ht="26" x14ac:dyDescent="0.2">
      <c r="D5197" s="58" t="s">
        <v>140</v>
      </c>
      <c r="E5197" s="7" t="s">
        <v>141</v>
      </c>
      <c r="F5197" s="50" t="s">
        <v>624</v>
      </c>
      <c r="G5197" s="6">
        <v>12</v>
      </c>
      <c r="H5197" s="14">
        <v>8.333333333333</v>
      </c>
      <c r="I5197" s="3">
        <v>25</v>
      </c>
      <c r="J5197" s="3">
        <v>16.666666666666998</v>
      </c>
      <c r="K5197" s="3">
        <v>41.666666666666998</v>
      </c>
      <c r="L5197" s="9" t="s">
        <v>160</v>
      </c>
      <c r="M5197" s="9" t="s">
        <v>160</v>
      </c>
      <c r="N5197" s="3">
        <v>8.333333333333</v>
      </c>
      <c r="O5197" s="19" t="s">
        <v>160</v>
      </c>
    </row>
    <row r="5198" spans="4:15" ht="26" x14ac:dyDescent="0.2">
      <c r="D5198" s="59"/>
      <c r="E5198" s="5" t="s">
        <v>142</v>
      </c>
      <c r="F5198" s="51" t="s">
        <v>623</v>
      </c>
      <c r="G5198" s="4">
        <v>87</v>
      </c>
      <c r="H5198" s="10">
        <v>26.436781609194998</v>
      </c>
      <c r="I5198" s="1">
        <v>41.379310344827999</v>
      </c>
      <c r="J5198" s="1">
        <v>5.7471264367819996</v>
      </c>
      <c r="K5198" s="1">
        <v>16.091954022989</v>
      </c>
      <c r="L5198" s="1">
        <v>2.2988505747130001</v>
      </c>
      <c r="M5198" s="2" t="s">
        <v>160</v>
      </c>
      <c r="N5198" s="1">
        <v>6.8965517241379999</v>
      </c>
      <c r="O5198" s="8">
        <v>1.149425287356</v>
      </c>
    </row>
    <row r="5199" spans="4:15" ht="26" x14ac:dyDescent="0.2">
      <c r="D5199" s="59"/>
      <c r="E5199" s="5" t="s">
        <v>143</v>
      </c>
      <c r="F5199" s="51" t="s">
        <v>623</v>
      </c>
      <c r="G5199" s="4">
        <v>67</v>
      </c>
      <c r="H5199" s="10">
        <v>34.328358208955002</v>
      </c>
      <c r="I5199" s="1">
        <v>23.880597014925002</v>
      </c>
      <c r="J5199" s="1">
        <v>2.985074626866</v>
      </c>
      <c r="K5199" s="1">
        <v>26.865671641791</v>
      </c>
      <c r="L5199" s="1">
        <v>1.492537313433</v>
      </c>
      <c r="M5199" s="2" t="s">
        <v>160</v>
      </c>
      <c r="N5199" s="1">
        <v>7.4626865671639999</v>
      </c>
      <c r="O5199" s="8">
        <v>2.985074626866</v>
      </c>
    </row>
    <row r="5200" spans="4:15" ht="26" x14ac:dyDescent="0.2">
      <c r="D5200" s="59"/>
      <c r="E5200" s="5" t="s">
        <v>144</v>
      </c>
      <c r="F5200" s="51" t="s">
        <v>623</v>
      </c>
      <c r="G5200" s="4">
        <v>78</v>
      </c>
      <c r="H5200" s="10">
        <v>32.051282051282001</v>
      </c>
      <c r="I5200" s="1">
        <v>35.897435897435997</v>
      </c>
      <c r="J5200" s="1">
        <v>3.8461538461539999</v>
      </c>
      <c r="K5200" s="1">
        <v>21.794871794872002</v>
      </c>
      <c r="L5200" s="1">
        <v>2.564102564103</v>
      </c>
      <c r="M5200" s="2" t="s">
        <v>160</v>
      </c>
      <c r="N5200" s="1">
        <v>3.8461538461539999</v>
      </c>
      <c r="O5200" s="15" t="s">
        <v>160</v>
      </c>
    </row>
    <row r="5201" spans="4:15" ht="26" x14ac:dyDescent="0.2">
      <c r="D5201" s="59"/>
      <c r="E5201" s="5" t="s">
        <v>145</v>
      </c>
      <c r="F5201" s="51" t="s">
        <v>623</v>
      </c>
      <c r="G5201" s="4">
        <v>735</v>
      </c>
      <c r="H5201" s="10">
        <v>38.231292517006999</v>
      </c>
      <c r="I5201" s="1">
        <v>32.380952380952003</v>
      </c>
      <c r="J5201" s="1">
        <v>3.9455782312930001</v>
      </c>
      <c r="K5201" s="1">
        <v>17.823129251701001</v>
      </c>
      <c r="L5201" s="1">
        <v>2.1768707482990002</v>
      </c>
      <c r="M5201" s="2" t="s">
        <v>160</v>
      </c>
      <c r="N5201" s="1">
        <v>4.7619047619049999</v>
      </c>
      <c r="O5201" s="8">
        <v>0.68027210884400002</v>
      </c>
    </row>
    <row r="5202" spans="4:15" ht="26" x14ac:dyDescent="0.2">
      <c r="D5202" s="59"/>
      <c r="E5202" s="5" t="s">
        <v>146</v>
      </c>
      <c r="F5202" s="51" t="s">
        <v>623</v>
      </c>
      <c r="G5202" s="4">
        <v>751</v>
      </c>
      <c r="H5202" s="10">
        <v>37.949400798935002</v>
      </c>
      <c r="I5202" s="1">
        <v>31.557922769640001</v>
      </c>
      <c r="J5202" s="1">
        <v>4.260985352863</v>
      </c>
      <c r="K5202" s="1">
        <v>17.842876165113001</v>
      </c>
      <c r="L5202" s="1">
        <v>2.796271637816</v>
      </c>
      <c r="M5202" s="2" t="s">
        <v>160</v>
      </c>
      <c r="N5202" s="1">
        <v>4.6604527296939997</v>
      </c>
      <c r="O5202" s="8">
        <v>0.93209054593899998</v>
      </c>
    </row>
    <row r="5203" spans="4:15" ht="26" x14ac:dyDescent="0.2">
      <c r="D5203" s="59"/>
      <c r="E5203" s="5" t="s">
        <v>147</v>
      </c>
      <c r="F5203" s="51" t="s">
        <v>623</v>
      </c>
      <c r="G5203" s="4">
        <v>587</v>
      </c>
      <c r="H5203" s="10">
        <v>37.819420783646002</v>
      </c>
      <c r="I5203" s="1">
        <v>31.516183986371001</v>
      </c>
      <c r="J5203" s="1">
        <v>4.0885860306639996</v>
      </c>
      <c r="K5203" s="1">
        <v>18.568994889267</v>
      </c>
      <c r="L5203" s="1">
        <v>3.2367972742759998</v>
      </c>
      <c r="M5203" s="2" t="s">
        <v>160</v>
      </c>
      <c r="N5203" s="1">
        <v>3.7478705281089999</v>
      </c>
      <c r="O5203" s="8">
        <v>1.0221465076659999</v>
      </c>
    </row>
    <row r="5204" spans="4:15" x14ac:dyDescent="0.2">
      <c r="D5204" s="59"/>
      <c r="E5204" s="5" t="s">
        <v>148</v>
      </c>
      <c r="F5204" s="51" t="s">
        <v>623</v>
      </c>
      <c r="G5204" s="4">
        <v>187</v>
      </c>
      <c r="H5204" s="10">
        <v>42.780748663102003</v>
      </c>
      <c r="I5204" s="1">
        <v>35.828877005347998</v>
      </c>
      <c r="J5204" s="1">
        <v>2.673796791444</v>
      </c>
      <c r="K5204" s="1">
        <v>12.299465240642</v>
      </c>
      <c r="L5204" s="1">
        <v>1.6042780748659999</v>
      </c>
      <c r="M5204" s="2" t="s">
        <v>160</v>
      </c>
      <c r="N5204" s="1">
        <v>4.8128342245990003</v>
      </c>
      <c r="O5204" s="15" t="s">
        <v>160</v>
      </c>
    </row>
    <row r="5205" spans="4:15" ht="26" x14ac:dyDescent="0.2">
      <c r="D5205" s="59"/>
      <c r="E5205" s="5" t="s">
        <v>149</v>
      </c>
      <c r="F5205" s="51" t="s">
        <v>623</v>
      </c>
      <c r="G5205" s="4">
        <v>75</v>
      </c>
      <c r="H5205" s="10">
        <v>24</v>
      </c>
      <c r="I5205" s="1">
        <v>33.333333333333002</v>
      </c>
      <c r="J5205" s="1">
        <v>9.333333333333</v>
      </c>
      <c r="K5205" s="1">
        <v>26.666666666666998</v>
      </c>
      <c r="L5205" s="1">
        <v>2.666666666667</v>
      </c>
      <c r="M5205" s="2" t="s">
        <v>160</v>
      </c>
      <c r="N5205" s="1">
        <v>4</v>
      </c>
      <c r="O5205" s="15" t="s">
        <v>160</v>
      </c>
    </row>
    <row r="5206" spans="4:15" ht="26" x14ac:dyDescent="0.2">
      <c r="D5206" s="59"/>
      <c r="E5206" s="5" t="s">
        <v>150</v>
      </c>
      <c r="F5206" s="51" t="s">
        <v>623</v>
      </c>
      <c r="G5206" s="4">
        <v>66</v>
      </c>
      <c r="H5206" s="10">
        <v>40.909090909090999</v>
      </c>
      <c r="I5206" s="1">
        <v>18.181818181817999</v>
      </c>
      <c r="J5206" s="1">
        <v>4.5454545454549997</v>
      </c>
      <c r="K5206" s="1">
        <v>18.181818181817999</v>
      </c>
      <c r="L5206" s="1">
        <v>9.0909090909089993</v>
      </c>
      <c r="M5206" s="2" t="s">
        <v>160</v>
      </c>
      <c r="N5206" s="1">
        <v>6.0606060606060002</v>
      </c>
      <c r="O5206" s="8">
        <v>3.0303030303030001</v>
      </c>
    </row>
    <row r="5207" spans="4:15" ht="26" x14ac:dyDescent="0.2">
      <c r="D5207" s="59"/>
      <c r="E5207" s="5" t="s">
        <v>151</v>
      </c>
      <c r="F5207" s="51" t="s">
        <v>624</v>
      </c>
      <c r="G5207" s="4">
        <v>12</v>
      </c>
      <c r="H5207" s="10">
        <v>25</v>
      </c>
      <c r="I5207" s="1">
        <v>33.333333333333002</v>
      </c>
      <c r="J5207" s="2" t="s">
        <v>160</v>
      </c>
      <c r="K5207" s="1">
        <v>25</v>
      </c>
      <c r="L5207" s="2" t="s">
        <v>160</v>
      </c>
      <c r="M5207" s="2" t="s">
        <v>160</v>
      </c>
      <c r="N5207" s="1">
        <v>16.666666666666998</v>
      </c>
      <c r="O5207" s="15" t="s">
        <v>160</v>
      </c>
    </row>
    <row r="5208" spans="4:15" ht="26" x14ac:dyDescent="0.2">
      <c r="D5208" s="59"/>
      <c r="E5208" s="5" t="s">
        <v>152</v>
      </c>
      <c r="F5208" s="51" t="s">
        <v>623</v>
      </c>
      <c r="G5208" s="4">
        <v>443</v>
      </c>
      <c r="H5208" s="10">
        <v>37.246049661400001</v>
      </c>
      <c r="I5208" s="1">
        <v>32.957110609480999</v>
      </c>
      <c r="J5208" s="1">
        <v>3.386004514673</v>
      </c>
      <c r="K5208" s="1">
        <v>19.864559819413</v>
      </c>
      <c r="L5208" s="1">
        <v>1.8058690744920001</v>
      </c>
      <c r="M5208" s="2" t="s">
        <v>160</v>
      </c>
      <c r="N5208" s="1">
        <v>4.2889390519189998</v>
      </c>
      <c r="O5208" s="8">
        <v>0.45146726862300002</v>
      </c>
    </row>
    <row r="5209" spans="4:15" x14ac:dyDescent="0.2">
      <c r="D5209" s="59"/>
      <c r="E5209" s="5" t="s">
        <v>153</v>
      </c>
      <c r="F5209" s="51" t="s">
        <v>623</v>
      </c>
      <c r="G5209" s="4">
        <v>80</v>
      </c>
      <c r="H5209" s="10">
        <v>42.5</v>
      </c>
      <c r="I5209" s="1">
        <v>31.25</v>
      </c>
      <c r="J5209" s="1">
        <v>1.25</v>
      </c>
      <c r="K5209" s="1">
        <v>18.75</v>
      </c>
      <c r="L5209" s="2" t="s">
        <v>160</v>
      </c>
      <c r="M5209" s="2" t="s">
        <v>160</v>
      </c>
      <c r="N5209" s="1">
        <v>6.25</v>
      </c>
      <c r="O5209" s="15" t="s">
        <v>160</v>
      </c>
    </row>
    <row r="5210" spans="4:15" ht="26" x14ac:dyDescent="0.2">
      <c r="D5210" s="59"/>
      <c r="E5210" s="5" t="s">
        <v>154</v>
      </c>
      <c r="F5210" s="51" t="s">
        <v>623</v>
      </c>
      <c r="G5210" s="4">
        <v>123</v>
      </c>
      <c r="H5210" s="10">
        <v>47.154471544715001</v>
      </c>
      <c r="I5210" s="1">
        <v>26.016260162601998</v>
      </c>
      <c r="J5210" s="1">
        <v>2.4390243902440001</v>
      </c>
      <c r="K5210" s="1">
        <v>12.195121951220001</v>
      </c>
      <c r="L5210" s="1">
        <v>4.8780487804880002</v>
      </c>
      <c r="M5210" s="2" t="s">
        <v>160</v>
      </c>
      <c r="N5210" s="1">
        <v>4.8780487804880002</v>
      </c>
      <c r="O5210" s="8">
        <v>2.4390243902440001</v>
      </c>
    </row>
    <row r="5211" spans="4:15" x14ac:dyDescent="0.2">
      <c r="D5211" s="59"/>
      <c r="E5211" s="5" t="s">
        <v>23</v>
      </c>
      <c r="F5211" s="51" t="s">
        <v>624</v>
      </c>
      <c r="G5211" s="4">
        <v>10</v>
      </c>
      <c r="H5211" s="10">
        <v>40</v>
      </c>
      <c r="I5211" s="1">
        <v>30</v>
      </c>
      <c r="J5211" s="1">
        <v>10</v>
      </c>
      <c r="K5211" s="1">
        <v>10</v>
      </c>
      <c r="L5211" s="2" t="s">
        <v>160</v>
      </c>
      <c r="M5211" s="2" t="s">
        <v>160</v>
      </c>
      <c r="N5211" s="1">
        <v>10</v>
      </c>
      <c r="O5211" s="15" t="s">
        <v>160</v>
      </c>
    </row>
    <row r="5212" spans="4:15" ht="26" x14ac:dyDescent="0.2">
      <c r="D5212" s="59"/>
      <c r="E5212" s="5" t="s">
        <v>155</v>
      </c>
      <c r="F5212" s="51" t="s">
        <v>623</v>
      </c>
      <c r="G5212" s="4">
        <v>910</v>
      </c>
      <c r="H5212" s="10">
        <v>39.230769230768999</v>
      </c>
      <c r="I5212" s="1">
        <v>30.549450549450999</v>
      </c>
      <c r="J5212" s="1">
        <v>4.065934065934</v>
      </c>
      <c r="K5212" s="1">
        <v>17.802197802197998</v>
      </c>
      <c r="L5212" s="1">
        <v>2.8571428571430002</v>
      </c>
      <c r="M5212" s="2" t="s">
        <v>160</v>
      </c>
      <c r="N5212" s="1">
        <v>4.5054945054950002</v>
      </c>
      <c r="O5212" s="8">
        <v>0.98901098901100004</v>
      </c>
    </row>
    <row r="5213" spans="4:15" ht="26" x14ac:dyDescent="0.2">
      <c r="D5213" s="59"/>
      <c r="E5213" s="5" t="s">
        <v>156</v>
      </c>
      <c r="F5213" s="51" t="s">
        <v>623</v>
      </c>
      <c r="G5213" s="4">
        <v>98</v>
      </c>
      <c r="H5213" s="10">
        <v>24.489795918367001</v>
      </c>
      <c r="I5213" s="1">
        <v>39.795918367346999</v>
      </c>
      <c r="J5213" s="1">
        <v>7.1428571428570002</v>
      </c>
      <c r="K5213" s="1">
        <v>18.367346938775999</v>
      </c>
      <c r="L5213" s="1">
        <v>2.040816326531</v>
      </c>
      <c r="M5213" s="2" t="s">
        <v>160</v>
      </c>
      <c r="N5213" s="1">
        <v>7.1428571428570002</v>
      </c>
      <c r="O5213" s="8">
        <v>1.0204081632649999</v>
      </c>
    </row>
    <row r="5214" spans="4:15" ht="26" x14ac:dyDescent="0.2">
      <c r="D5214" s="59"/>
      <c r="E5214" s="5" t="s">
        <v>157</v>
      </c>
      <c r="F5214" s="51" t="s">
        <v>623</v>
      </c>
      <c r="G5214" s="4">
        <v>134</v>
      </c>
      <c r="H5214" s="10">
        <v>32.835820895521998</v>
      </c>
      <c r="I5214" s="1">
        <v>29.850746268657002</v>
      </c>
      <c r="J5214" s="1">
        <v>3.731343283582</v>
      </c>
      <c r="K5214" s="1">
        <v>24.626865671642001</v>
      </c>
      <c r="L5214" s="1">
        <v>1.492537313433</v>
      </c>
      <c r="M5214" s="2" t="s">
        <v>160</v>
      </c>
      <c r="N5214" s="1">
        <v>5.9701492537309999</v>
      </c>
      <c r="O5214" s="8">
        <v>1.492537313433</v>
      </c>
    </row>
    <row r="5215" spans="4:15" ht="26" x14ac:dyDescent="0.2">
      <c r="D5215" s="59"/>
      <c r="E5215" s="5" t="s">
        <v>158</v>
      </c>
      <c r="F5215" s="51" t="s">
        <v>623</v>
      </c>
      <c r="G5215" s="4">
        <v>812</v>
      </c>
      <c r="H5215" s="10">
        <v>37.931034482759003</v>
      </c>
      <c r="I5215" s="1">
        <v>31.28078817734</v>
      </c>
      <c r="J5215" s="1">
        <v>4.1871921182270002</v>
      </c>
      <c r="K5215" s="1">
        <v>18.349753694581</v>
      </c>
      <c r="L5215" s="1">
        <v>2.7093596059110001</v>
      </c>
      <c r="M5215" s="2" t="s">
        <v>160</v>
      </c>
      <c r="N5215" s="1">
        <v>4.5566502463049998</v>
      </c>
      <c r="O5215" s="8">
        <v>0.98522167487699996</v>
      </c>
    </row>
    <row r="5216" spans="4:15" ht="26" x14ac:dyDescent="0.2">
      <c r="D5216" s="60"/>
      <c r="E5216" s="30" t="s">
        <v>159</v>
      </c>
      <c r="F5216" s="52" t="s">
        <v>623</v>
      </c>
      <c r="G5216" s="21">
        <v>136</v>
      </c>
      <c r="H5216" s="36">
        <v>30.882352941175998</v>
      </c>
      <c r="I5216" s="18">
        <v>27.205882352941</v>
      </c>
      <c r="J5216" s="18">
        <v>6.6176470588239997</v>
      </c>
      <c r="K5216" s="18">
        <v>22.794117647059</v>
      </c>
      <c r="L5216" s="18">
        <v>5.147058823529</v>
      </c>
      <c r="M5216" s="37" t="s">
        <v>160</v>
      </c>
      <c r="N5216" s="18">
        <v>5.8823529411760003</v>
      </c>
      <c r="O5216" s="35">
        <v>1.4705882352940001</v>
      </c>
    </row>
    <row r="5217" spans="2:22" x14ac:dyDescent="0.2">
      <c r="D5217" s="45" t="s">
        <v>625</v>
      </c>
    </row>
    <row r="5218" spans="2:22" x14ac:dyDescent="0.2">
      <c r="B5218" s="24" t="str">
        <f xml:space="preserve"> HYPERLINK("#'目次'!B40", "[34]")</f>
        <v>[34]</v>
      </c>
      <c r="C5218" s="61" t="s">
        <v>450</v>
      </c>
      <c r="D5218" s="62"/>
      <c r="E5218" s="62"/>
      <c r="F5218" s="62"/>
      <c r="G5218" s="62"/>
      <c r="H5218" s="62"/>
      <c r="I5218" s="62"/>
      <c r="J5218" s="62"/>
      <c r="K5218" s="62"/>
      <c r="L5218" s="62"/>
      <c r="M5218" s="62"/>
      <c r="N5218" s="62"/>
      <c r="O5218" s="62"/>
      <c r="P5218" s="62"/>
      <c r="Q5218" s="62"/>
      <c r="R5218" s="62"/>
      <c r="S5218" s="62"/>
      <c r="T5218" s="62"/>
      <c r="U5218" s="62"/>
      <c r="V5218" s="62"/>
    </row>
    <row r="5221" spans="2:22" x14ac:dyDescent="0.2">
      <c r="C5221" s="61" t="s">
        <v>13</v>
      </c>
      <c r="D5221" s="62"/>
      <c r="E5221" s="62"/>
      <c r="F5221" s="62"/>
      <c r="G5221" s="62"/>
      <c r="H5221" s="62"/>
      <c r="I5221" s="62"/>
      <c r="J5221" s="62"/>
      <c r="K5221" s="62"/>
      <c r="L5221" s="62"/>
      <c r="M5221" s="62"/>
      <c r="N5221" s="62"/>
      <c r="O5221" s="62"/>
      <c r="P5221" s="62"/>
      <c r="Q5221" s="62"/>
      <c r="R5221" s="62"/>
      <c r="S5221" s="62"/>
      <c r="T5221" s="62"/>
      <c r="U5221" s="62"/>
      <c r="V5221" s="62"/>
    </row>
    <row r="5222" spans="2:22" ht="39" x14ac:dyDescent="0.2">
      <c r="D5222" s="63"/>
      <c r="E5222" s="64"/>
      <c r="F5222" s="64"/>
      <c r="G5222" s="27" t="s">
        <v>14</v>
      </c>
      <c r="H5222" s="26" t="s">
        <v>451</v>
      </c>
      <c r="I5222" s="11" t="s">
        <v>452</v>
      </c>
      <c r="J5222" s="11" t="s">
        <v>453</v>
      </c>
      <c r="K5222" s="11" t="s">
        <v>454</v>
      </c>
      <c r="L5222" s="11" t="s">
        <v>455</v>
      </c>
      <c r="M5222" s="11" t="s">
        <v>456</v>
      </c>
      <c r="N5222" s="11" t="s">
        <v>457</v>
      </c>
      <c r="O5222" s="11" t="s">
        <v>458</v>
      </c>
      <c r="P5222" s="11" t="s">
        <v>459</v>
      </c>
      <c r="Q5222" s="11" t="s">
        <v>460</v>
      </c>
      <c r="R5222" s="11" t="s">
        <v>36</v>
      </c>
      <c r="S5222" s="11" t="s">
        <v>23</v>
      </c>
      <c r="T5222" s="20" t="s">
        <v>248</v>
      </c>
    </row>
    <row r="5223" spans="2:22" x14ac:dyDescent="0.2">
      <c r="D5223" s="65"/>
      <c r="E5223" s="66"/>
      <c r="F5223" s="66"/>
      <c r="G5223" s="22"/>
      <c r="H5223" s="31"/>
      <c r="I5223" s="12"/>
      <c r="J5223" s="12"/>
      <c r="K5223" s="12"/>
      <c r="L5223" s="12"/>
      <c r="M5223" s="12"/>
      <c r="N5223" s="12"/>
      <c r="O5223" s="12"/>
      <c r="P5223" s="12"/>
      <c r="Q5223" s="12"/>
      <c r="R5223" s="12"/>
      <c r="S5223" s="12"/>
      <c r="T5223" s="29"/>
    </row>
    <row r="5224" spans="2:22" x14ac:dyDescent="0.2">
      <c r="D5224" s="23"/>
      <c r="E5224" s="28" t="s">
        <v>14</v>
      </c>
      <c r="F5224" s="49" t="s">
        <v>623</v>
      </c>
      <c r="G5224" s="25">
        <v>1043</v>
      </c>
      <c r="H5224" s="16">
        <v>61.840843720038002</v>
      </c>
      <c r="I5224" s="16">
        <v>31.927133269414998</v>
      </c>
      <c r="J5224" s="16">
        <v>3.355704697987</v>
      </c>
      <c r="K5224" s="16">
        <v>67.689357622244003</v>
      </c>
      <c r="L5224" s="16">
        <v>26.653883029722</v>
      </c>
      <c r="M5224" s="16">
        <v>28.475551294342999</v>
      </c>
      <c r="N5224" s="16">
        <v>16.011505273249998</v>
      </c>
      <c r="O5224" s="16">
        <v>12.272291466922001</v>
      </c>
      <c r="P5224" s="16">
        <v>0.38350910834099999</v>
      </c>
      <c r="Q5224" s="16">
        <v>1.43815915628</v>
      </c>
      <c r="R5224" s="16">
        <v>1.054650047939</v>
      </c>
      <c r="S5224" s="41" t="s">
        <v>160</v>
      </c>
      <c r="T5224" s="34">
        <v>251.102588686481</v>
      </c>
    </row>
    <row r="5225" spans="2:22" x14ac:dyDescent="0.2">
      <c r="D5225" s="58" t="s">
        <v>18</v>
      </c>
      <c r="E5225" s="7" t="s">
        <v>19</v>
      </c>
      <c r="F5225" s="50" t="s">
        <v>623</v>
      </c>
      <c r="G5225" s="6">
        <v>342</v>
      </c>
      <c r="H5225" s="14">
        <v>64.327485380116997</v>
      </c>
      <c r="I5225" s="3">
        <v>43.567251461988</v>
      </c>
      <c r="J5225" s="3">
        <v>4.6783625730990002</v>
      </c>
      <c r="K5225" s="3">
        <v>78.362573099415002</v>
      </c>
      <c r="L5225" s="3">
        <v>20.760233918129</v>
      </c>
      <c r="M5225" s="3">
        <v>29.239766081871</v>
      </c>
      <c r="N5225" s="3">
        <v>17.543859649123</v>
      </c>
      <c r="O5225" s="3">
        <v>11.403508771929999</v>
      </c>
      <c r="P5225" s="9" t="s">
        <v>160</v>
      </c>
      <c r="Q5225" s="9" t="s">
        <v>160</v>
      </c>
      <c r="R5225" s="3">
        <v>0.58479532163699999</v>
      </c>
      <c r="S5225" s="9" t="s">
        <v>160</v>
      </c>
      <c r="T5225" s="13">
        <v>270.46783625731001</v>
      </c>
    </row>
    <row r="5226" spans="2:22" ht="26" x14ac:dyDescent="0.2">
      <c r="D5226" s="59"/>
      <c r="E5226" s="5" t="s">
        <v>20</v>
      </c>
      <c r="F5226" s="51" t="s">
        <v>623</v>
      </c>
      <c r="G5226" s="4">
        <v>620</v>
      </c>
      <c r="H5226" s="10">
        <v>61.935483870968</v>
      </c>
      <c r="I5226" s="1">
        <v>28.709677419355</v>
      </c>
      <c r="J5226" s="1">
        <v>3.064516129032</v>
      </c>
      <c r="K5226" s="1">
        <v>66.935483870968</v>
      </c>
      <c r="L5226" s="1">
        <v>26.451612903226</v>
      </c>
      <c r="M5226" s="1">
        <v>27.580645161290001</v>
      </c>
      <c r="N5226" s="1">
        <v>15.483870967742</v>
      </c>
      <c r="O5226" s="1">
        <v>11.774193548387</v>
      </c>
      <c r="P5226" s="1">
        <v>0.32258064516099999</v>
      </c>
      <c r="Q5226" s="1">
        <v>1.7741935483869999</v>
      </c>
      <c r="R5226" s="1">
        <v>0.80645161290300005</v>
      </c>
      <c r="S5226" s="2" t="s">
        <v>160</v>
      </c>
      <c r="T5226" s="8">
        <v>244.83870967741899</v>
      </c>
    </row>
    <row r="5227" spans="2:22" ht="26" x14ac:dyDescent="0.2">
      <c r="D5227" s="59"/>
      <c r="E5227" s="5" t="s">
        <v>21</v>
      </c>
      <c r="F5227" s="51" t="s">
        <v>623</v>
      </c>
      <c r="G5227" s="4">
        <v>76</v>
      </c>
      <c r="H5227" s="10">
        <v>52.631578947367998</v>
      </c>
      <c r="I5227" s="1">
        <v>7.8947368421049999</v>
      </c>
      <c r="J5227" s="2" t="s">
        <v>160</v>
      </c>
      <c r="K5227" s="1">
        <v>27.631578947367998</v>
      </c>
      <c r="L5227" s="1">
        <v>53.947368421053</v>
      </c>
      <c r="M5227" s="1">
        <v>32.894736842104997</v>
      </c>
      <c r="N5227" s="1">
        <v>14.473684210526001</v>
      </c>
      <c r="O5227" s="1">
        <v>21.052631578947</v>
      </c>
      <c r="P5227" s="1">
        <v>2.6315789473679998</v>
      </c>
      <c r="Q5227" s="1">
        <v>3.947368421053</v>
      </c>
      <c r="R5227" s="1">
        <v>2.6315789473679998</v>
      </c>
      <c r="S5227" s="2" t="s">
        <v>160</v>
      </c>
      <c r="T5227" s="8">
        <v>219.73684210526301</v>
      </c>
    </row>
    <row r="5228" spans="2:22" x14ac:dyDescent="0.2">
      <c r="D5228" s="59"/>
      <c r="E5228" s="5" t="s">
        <v>22</v>
      </c>
      <c r="F5228" s="51" t="s">
        <v>624</v>
      </c>
      <c r="G5228" s="4">
        <v>2</v>
      </c>
      <c r="H5228" s="17" t="s">
        <v>160</v>
      </c>
      <c r="I5228" s="2" t="s">
        <v>160</v>
      </c>
      <c r="J5228" s="2" t="s">
        <v>160</v>
      </c>
      <c r="K5228" s="1">
        <v>50</v>
      </c>
      <c r="L5228" s="1">
        <v>50</v>
      </c>
      <c r="M5228" s="2" t="s">
        <v>160</v>
      </c>
      <c r="N5228" s="2" t="s">
        <v>160</v>
      </c>
      <c r="O5228" s="2" t="s">
        <v>160</v>
      </c>
      <c r="P5228" s="2" t="s">
        <v>160</v>
      </c>
      <c r="Q5228" s="1">
        <v>50</v>
      </c>
      <c r="R5228" s="2" t="s">
        <v>160</v>
      </c>
      <c r="S5228" s="2" t="s">
        <v>160</v>
      </c>
      <c r="T5228" s="8">
        <v>150</v>
      </c>
    </row>
    <row r="5229" spans="2:22" x14ac:dyDescent="0.2">
      <c r="D5229" s="59"/>
      <c r="E5229" s="5" t="s">
        <v>23</v>
      </c>
      <c r="F5229" s="51" t="s">
        <v>624</v>
      </c>
      <c r="G5229" s="4">
        <v>3</v>
      </c>
      <c r="H5229" s="10">
        <v>33.333333333333002</v>
      </c>
      <c r="I5229" s="2" t="s">
        <v>160</v>
      </c>
      <c r="J5229" s="2" t="s">
        <v>160</v>
      </c>
      <c r="K5229" s="1">
        <v>33.333333333333002</v>
      </c>
      <c r="L5229" s="1">
        <v>33.333333333333002</v>
      </c>
      <c r="M5229" s="1">
        <v>33.333333333333002</v>
      </c>
      <c r="N5229" s="2" t="s">
        <v>160</v>
      </c>
      <c r="O5229" s="2" t="s">
        <v>160</v>
      </c>
      <c r="P5229" s="2" t="s">
        <v>160</v>
      </c>
      <c r="Q5229" s="2" t="s">
        <v>160</v>
      </c>
      <c r="R5229" s="1">
        <v>66.666666666666998</v>
      </c>
      <c r="S5229" s="2" t="s">
        <v>160</v>
      </c>
      <c r="T5229" s="8">
        <v>200</v>
      </c>
    </row>
    <row r="5230" spans="2:22" x14ac:dyDescent="0.2">
      <c r="D5230" s="58" t="s">
        <v>24</v>
      </c>
      <c r="E5230" s="7" t="s">
        <v>25</v>
      </c>
      <c r="F5230" s="50" t="s">
        <v>623</v>
      </c>
      <c r="G5230" s="6">
        <v>765</v>
      </c>
      <c r="H5230" s="14">
        <v>65.490196078430998</v>
      </c>
      <c r="I5230" s="3">
        <v>31.372549019608002</v>
      </c>
      <c r="J5230" s="3">
        <v>2.8758169934639999</v>
      </c>
      <c r="K5230" s="3">
        <v>66.928104575163005</v>
      </c>
      <c r="L5230" s="3">
        <v>27.712418300654001</v>
      </c>
      <c r="M5230" s="3">
        <v>30.588235294118</v>
      </c>
      <c r="N5230" s="3">
        <v>18.823529411765001</v>
      </c>
      <c r="O5230" s="3">
        <v>13.594771241829999</v>
      </c>
      <c r="P5230" s="3">
        <v>0.26143790849699999</v>
      </c>
      <c r="Q5230" s="3">
        <v>1.3071895424840001</v>
      </c>
      <c r="R5230" s="3">
        <v>0.91503267973900004</v>
      </c>
      <c r="S5230" s="9" t="s">
        <v>160</v>
      </c>
      <c r="T5230" s="13">
        <v>259.86928104575202</v>
      </c>
    </row>
    <row r="5231" spans="2:22" x14ac:dyDescent="0.2">
      <c r="D5231" s="59"/>
      <c r="E5231" s="5" t="s">
        <v>26</v>
      </c>
      <c r="F5231" s="51" t="s">
        <v>623</v>
      </c>
      <c r="G5231" s="4">
        <v>796</v>
      </c>
      <c r="H5231" s="10">
        <v>66.959798994975003</v>
      </c>
      <c r="I5231" s="1">
        <v>32.663316582915002</v>
      </c>
      <c r="J5231" s="1">
        <v>2.8894472361810002</v>
      </c>
      <c r="K5231" s="1">
        <v>69.221105527638002</v>
      </c>
      <c r="L5231" s="1">
        <v>25.879396984924998</v>
      </c>
      <c r="M5231" s="1">
        <v>30.778894472362001</v>
      </c>
      <c r="N5231" s="1">
        <v>18.467336683416999</v>
      </c>
      <c r="O5231" s="1">
        <v>12.060301507538</v>
      </c>
      <c r="P5231" s="1">
        <v>0.125628140704</v>
      </c>
      <c r="Q5231" s="1">
        <v>0.628140703518</v>
      </c>
      <c r="R5231" s="1">
        <v>1.0050251256280001</v>
      </c>
      <c r="S5231" s="2" t="s">
        <v>160</v>
      </c>
      <c r="T5231" s="8">
        <v>260.678391959799</v>
      </c>
    </row>
    <row r="5232" spans="2:22" ht="26" x14ac:dyDescent="0.2">
      <c r="D5232" s="59"/>
      <c r="E5232" s="5" t="s">
        <v>27</v>
      </c>
      <c r="F5232" s="51" t="s">
        <v>623</v>
      </c>
      <c r="G5232" s="4">
        <v>683</v>
      </c>
      <c r="H5232" s="10">
        <v>66.910688140556005</v>
      </c>
      <c r="I5232" s="1">
        <v>32.503660322107997</v>
      </c>
      <c r="J5232" s="1">
        <v>2.489019033675</v>
      </c>
      <c r="K5232" s="1">
        <v>68.521229868228005</v>
      </c>
      <c r="L5232" s="1">
        <v>28.404099560761001</v>
      </c>
      <c r="M5232" s="1">
        <v>32.210834553441003</v>
      </c>
      <c r="N5232" s="1">
        <v>18.00878477306</v>
      </c>
      <c r="O5232" s="1">
        <v>13.616398243044999</v>
      </c>
      <c r="P5232" s="1">
        <v>0.43923865300100001</v>
      </c>
      <c r="Q5232" s="1">
        <v>1.171303074671</v>
      </c>
      <c r="R5232" s="1">
        <v>0.878477306003</v>
      </c>
      <c r="S5232" s="2" t="s">
        <v>160</v>
      </c>
      <c r="T5232" s="8">
        <v>265.15373352855102</v>
      </c>
    </row>
    <row r="5233" spans="4:20" x14ac:dyDescent="0.2">
      <c r="D5233" s="59"/>
      <c r="E5233" s="5" t="s">
        <v>28</v>
      </c>
      <c r="F5233" s="51" t="s">
        <v>623</v>
      </c>
      <c r="G5233" s="4">
        <v>438</v>
      </c>
      <c r="H5233" s="10">
        <v>67.808219178081998</v>
      </c>
      <c r="I5233" s="1">
        <v>33.10502283105</v>
      </c>
      <c r="J5233" s="1">
        <v>1.826484018265</v>
      </c>
      <c r="K5233" s="1">
        <v>68.493150684932004</v>
      </c>
      <c r="L5233" s="1">
        <v>29.223744292237001</v>
      </c>
      <c r="M5233" s="1">
        <v>32.191780821918002</v>
      </c>
      <c r="N5233" s="1">
        <v>20.091324200913</v>
      </c>
      <c r="O5233" s="1">
        <v>14.611872146119</v>
      </c>
      <c r="P5233" s="2" t="s">
        <v>160</v>
      </c>
      <c r="Q5233" s="1">
        <v>1.369863013699</v>
      </c>
      <c r="R5233" s="1">
        <v>0.68493150684899995</v>
      </c>
      <c r="S5233" s="2" t="s">
        <v>160</v>
      </c>
      <c r="T5233" s="8">
        <v>269.40639269406398</v>
      </c>
    </row>
    <row r="5234" spans="4:20" ht="26" x14ac:dyDescent="0.2">
      <c r="D5234" s="59"/>
      <c r="E5234" s="5" t="s">
        <v>29</v>
      </c>
      <c r="F5234" s="51" t="s">
        <v>623</v>
      </c>
      <c r="G5234" s="4">
        <v>680</v>
      </c>
      <c r="H5234" s="10">
        <v>63.823529411765001</v>
      </c>
      <c r="I5234" s="1">
        <v>30.294117647059</v>
      </c>
      <c r="J5234" s="1">
        <v>2.9411764705880001</v>
      </c>
      <c r="K5234" s="1">
        <v>68.823529411764994</v>
      </c>
      <c r="L5234" s="1">
        <v>29.264705882352999</v>
      </c>
      <c r="M5234" s="1">
        <v>31.176470588234999</v>
      </c>
      <c r="N5234" s="1">
        <v>16.911764705882</v>
      </c>
      <c r="O5234" s="1">
        <v>13.382352941176</v>
      </c>
      <c r="P5234" s="1">
        <v>0.58823529411800002</v>
      </c>
      <c r="Q5234" s="1">
        <v>1.4705882352940001</v>
      </c>
      <c r="R5234" s="1">
        <v>0.88235294117600005</v>
      </c>
      <c r="S5234" s="2" t="s">
        <v>160</v>
      </c>
      <c r="T5234" s="8">
        <v>259.558823529412</v>
      </c>
    </row>
    <row r="5235" spans="4:20" x14ac:dyDescent="0.2">
      <c r="D5235" s="59"/>
      <c r="E5235" s="5" t="s">
        <v>30</v>
      </c>
      <c r="F5235" s="51" t="s">
        <v>623</v>
      </c>
      <c r="G5235" s="4">
        <v>242</v>
      </c>
      <c r="H5235" s="10">
        <v>68.595041322314003</v>
      </c>
      <c r="I5235" s="1">
        <v>32.644628099174</v>
      </c>
      <c r="J5235" s="1">
        <v>2.4793388429749998</v>
      </c>
      <c r="K5235" s="1">
        <v>73.140495867769005</v>
      </c>
      <c r="L5235" s="1">
        <v>30.578512396693998</v>
      </c>
      <c r="M5235" s="1">
        <v>30.578512396693998</v>
      </c>
      <c r="N5235" s="1">
        <v>23.140495867769001</v>
      </c>
      <c r="O5235" s="1">
        <v>13.636363636364001</v>
      </c>
      <c r="P5235" s="1">
        <v>0.82644628099200002</v>
      </c>
      <c r="Q5235" s="1">
        <v>0.82644628099200002</v>
      </c>
      <c r="R5235" s="2" t="s">
        <v>160</v>
      </c>
      <c r="S5235" s="2" t="s">
        <v>160</v>
      </c>
      <c r="T5235" s="8">
        <v>276.44628099173599</v>
      </c>
    </row>
    <row r="5236" spans="4:20" x14ac:dyDescent="0.2">
      <c r="D5236" s="59"/>
      <c r="E5236" s="5" t="s">
        <v>31</v>
      </c>
      <c r="F5236" s="51" t="s">
        <v>623</v>
      </c>
      <c r="G5236" s="4">
        <v>609</v>
      </c>
      <c r="H5236" s="10">
        <v>72.085385878489006</v>
      </c>
      <c r="I5236" s="1">
        <v>39.573070607552999</v>
      </c>
      <c r="J5236" s="1">
        <v>3.4482758620689999</v>
      </c>
      <c r="K5236" s="1">
        <v>73.234811165845997</v>
      </c>
      <c r="L5236" s="1">
        <v>23.481116584565001</v>
      </c>
      <c r="M5236" s="1">
        <v>31.855500821018001</v>
      </c>
      <c r="N5236" s="1">
        <v>21.182266009852</v>
      </c>
      <c r="O5236" s="1">
        <v>12.807881773399</v>
      </c>
      <c r="P5236" s="2" t="s">
        <v>160</v>
      </c>
      <c r="Q5236" s="1">
        <v>0.16420361247900001</v>
      </c>
      <c r="R5236" s="1">
        <v>0.82101806239700004</v>
      </c>
      <c r="S5236" s="2" t="s">
        <v>160</v>
      </c>
      <c r="T5236" s="8">
        <v>278.65353037766801</v>
      </c>
    </row>
    <row r="5237" spans="4:20" x14ac:dyDescent="0.2">
      <c r="D5237" s="59"/>
      <c r="E5237" s="5" t="s">
        <v>32</v>
      </c>
      <c r="F5237" s="51" t="s">
        <v>623</v>
      </c>
      <c r="G5237" s="4">
        <v>343</v>
      </c>
      <c r="H5237" s="10">
        <v>69.970845481050006</v>
      </c>
      <c r="I5237" s="1">
        <v>39.650145772595003</v>
      </c>
      <c r="J5237" s="1">
        <v>3.7900874635570001</v>
      </c>
      <c r="K5237" s="1">
        <v>76.967930029154999</v>
      </c>
      <c r="L5237" s="1">
        <v>27.113702623906999</v>
      </c>
      <c r="M5237" s="1">
        <v>32.361516034985002</v>
      </c>
      <c r="N5237" s="1">
        <v>21.574344023323999</v>
      </c>
      <c r="O5237" s="1">
        <v>16.618075801749001</v>
      </c>
      <c r="P5237" s="1">
        <v>0.29154518950399999</v>
      </c>
      <c r="Q5237" s="1">
        <v>1.7492711370259999</v>
      </c>
      <c r="R5237" s="1">
        <v>1.1661807580170001</v>
      </c>
      <c r="S5237" s="2" t="s">
        <v>160</v>
      </c>
      <c r="T5237" s="8">
        <v>291.25364431486901</v>
      </c>
    </row>
    <row r="5238" spans="4:20" x14ac:dyDescent="0.2">
      <c r="D5238" s="59"/>
      <c r="E5238" s="5" t="s">
        <v>33</v>
      </c>
      <c r="F5238" s="51" t="s">
        <v>623</v>
      </c>
      <c r="G5238" s="4">
        <v>754</v>
      </c>
      <c r="H5238" s="10">
        <v>66.445623342174997</v>
      </c>
      <c r="I5238" s="1">
        <v>33.554376657825003</v>
      </c>
      <c r="J5238" s="1">
        <v>3.1830238726790001</v>
      </c>
      <c r="K5238" s="1">
        <v>70.689655172414007</v>
      </c>
      <c r="L5238" s="1">
        <v>25.729442970821999</v>
      </c>
      <c r="M5238" s="1">
        <v>30.901856763925998</v>
      </c>
      <c r="N5238" s="1">
        <v>19.230769230768999</v>
      </c>
      <c r="O5238" s="1">
        <v>13.660477453581001</v>
      </c>
      <c r="P5238" s="1">
        <v>0.132625994695</v>
      </c>
      <c r="Q5238" s="1">
        <v>1.06100795756</v>
      </c>
      <c r="R5238" s="1">
        <v>0.92838196286499997</v>
      </c>
      <c r="S5238" s="2" t="s">
        <v>160</v>
      </c>
      <c r="T5238" s="8">
        <v>265.51724137931001</v>
      </c>
    </row>
    <row r="5239" spans="4:20" x14ac:dyDescent="0.2">
      <c r="D5239" s="59"/>
      <c r="E5239" s="5" t="s">
        <v>34</v>
      </c>
      <c r="F5239" s="51" t="s">
        <v>623</v>
      </c>
      <c r="G5239" s="4">
        <v>525</v>
      </c>
      <c r="H5239" s="10">
        <v>68.190476190476005</v>
      </c>
      <c r="I5239" s="1">
        <v>40.571428571429003</v>
      </c>
      <c r="J5239" s="1">
        <v>4.9523809523809996</v>
      </c>
      <c r="K5239" s="1">
        <v>74.095238095238003</v>
      </c>
      <c r="L5239" s="1">
        <v>25.904761904762001</v>
      </c>
      <c r="M5239" s="1">
        <v>31.238095238094999</v>
      </c>
      <c r="N5239" s="1">
        <v>20.761904761905001</v>
      </c>
      <c r="O5239" s="1">
        <v>15.047619047618999</v>
      </c>
      <c r="P5239" s="2" t="s">
        <v>160</v>
      </c>
      <c r="Q5239" s="1">
        <v>0.38095238095200001</v>
      </c>
      <c r="R5239" s="1">
        <v>0.38095238095200001</v>
      </c>
      <c r="S5239" s="2" t="s">
        <v>160</v>
      </c>
      <c r="T5239" s="8">
        <v>281.52380952380997</v>
      </c>
    </row>
    <row r="5240" spans="4:20" x14ac:dyDescent="0.2">
      <c r="D5240" s="59"/>
      <c r="E5240" s="5" t="s">
        <v>35</v>
      </c>
      <c r="F5240" s="51" t="s">
        <v>623</v>
      </c>
      <c r="G5240" s="4">
        <v>142</v>
      </c>
      <c r="H5240" s="10">
        <v>66.197183098592006</v>
      </c>
      <c r="I5240" s="1">
        <v>40.845070422535002</v>
      </c>
      <c r="J5240" s="1">
        <v>6.3380281690139997</v>
      </c>
      <c r="K5240" s="1">
        <v>76.056338028168994</v>
      </c>
      <c r="L5240" s="1">
        <v>23.239436619717999</v>
      </c>
      <c r="M5240" s="1">
        <v>34.507042253521</v>
      </c>
      <c r="N5240" s="1">
        <v>25.352112676055999</v>
      </c>
      <c r="O5240" s="1">
        <v>16.901408450704</v>
      </c>
      <c r="P5240" s="2" t="s">
        <v>160</v>
      </c>
      <c r="Q5240" s="1">
        <v>0.70422535211299997</v>
      </c>
      <c r="R5240" s="2" t="s">
        <v>160</v>
      </c>
      <c r="S5240" s="2" t="s">
        <v>160</v>
      </c>
      <c r="T5240" s="8">
        <v>290.14084507042298</v>
      </c>
    </row>
    <row r="5241" spans="4:20" x14ac:dyDescent="0.2">
      <c r="D5241" s="59"/>
      <c r="E5241" s="5" t="s">
        <v>36</v>
      </c>
      <c r="F5241" s="51" t="s">
        <v>624</v>
      </c>
      <c r="G5241" s="4">
        <v>18</v>
      </c>
      <c r="H5241" s="10">
        <v>72.222222222222001</v>
      </c>
      <c r="I5241" s="1">
        <v>44.444444444444002</v>
      </c>
      <c r="J5241" s="1">
        <v>5.5555555555560003</v>
      </c>
      <c r="K5241" s="1">
        <v>50</v>
      </c>
      <c r="L5241" s="1">
        <v>55.555555555555998</v>
      </c>
      <c r="M5241" s="1">
        <v>55.555555555555998</v>
      </c>
      <c r="N5241" s="1">
        <v>33.333333333333002</v>
      </c>
      <c r="O5241" s="1">
        <v>38.888888888888999</v>
      </c>
      <c r="P5241" s="2" t="s">
        <v>160</v>
      </c>
      <c r="Q5241" s="2" t="s">
        <v>160</v>
      </c>
      <c r="R5241" s="1">
        <v>5.5555555555560003</v>
      </c>
      <c r="S5241" s="2" t="s">
        <v>160</v>
      </c>
      <c r="T5241" s="8">
        <v>361.11111111111097</v>
      </c>
    </row>
    <row r="5242" spans="4:20" x14ac:dyDescent="0.2">
      <c r="D5242" s="59"/>
      <c r="E5242" s="5" t="s">
        <v>37</v>
      </c>
      <c r="F5242" s="51" t="s">
        <v>624</v>
      </c>
      <c r="G5242" s="4">
        <v>39</v>
      </c>
      <c r="H5242" s="10">
        <v>46.153846153845997</v>
      </c>
      <c r="I5242" s="1">
        <v>35.897435897435997</v>
      </c>
      <c r="J5242" s="1">
        <v>7.6923076923079998</v>
      </c>
      <c r="K5242" s="1">
        <v>58.974358974358999</v>
      </c>
      <c r="L5242" s="1">
        <v>28.205128205127998</v>
      </c>
      <c r="M5242" s="1">
        <v>20.512820512821001</v>
      </c>
      <c r="N5242" s="1">
        <v>5.1282051282049999</v>
      </c>
      <c r="O5242" s="1">
        <v>12.820512820513001</v>
      </c>
      <c r="P5242" s="2" t="s">
        <v>160</v>
      </c>
      <c r="Q5242" s="1">
        <v>2.564102564103</v>
      </c>
      <c r="R5242" s="2" t="s">
        <v>160</v>
      </c>
      <c r="S5242" s="2" t="s">
        <v>160</v>
      </c>
      <c r="T5242" s="8">
        <v>217.94871794871801</v>
      </c>
    </row>
    <row r="5243" spans="4:20" x14ac:dyDescent="0.2">
      <c r="D5243" s="59"/>
      <c r="E5243" s="5" t="s">
        <v>23</v>
      </c>
      <c r="F5243" s="51" t="s">
        <v>624</v>
      </c>
      <c r="G5243" s="4">
        <v>4</v>
      </c>
      <c r="H5243" s="10">
        <v>25</v>
      </c>
      <c r="I5243" s="1">
        <v>50</v>
      </c>
      <c r="J5243" s="2" t="s">
        <v>160</v>
      </c>
      <c r="K5243" s="1">
        <v>75</v>
      </c>
      <c r="L5243" s="2" t="s">
        <v>160</v>
      </c>
      <c r="M5243" s="1">
        <v>25</v>
      </c>
      <c r="N5243" s="2" t="s">
        <v>160</v>
      </c>
      <c r="O5243" s="2" t="s">
        <v>160</v>
      </c>
      <c r="P5243" s="2" t="s">
        <v>160</v>
      </c>
      <c r="Q5243" s="2" t="s">
        <v>160</v>
      </c>
      <c r="R5243" s="1">
        <v>25</v>
      </c>
      <c r="S5243" s="2" t="s">
        <v>160</v>
      </c>
      <c r="T5243" s="8">
        <v>200</v>
      </c>
    </row>
    <row r="5244" spans="4:20" ht="26" x14ac:dyDescent="0.2">
      <c r="D5244" s="59"/>
      <c r="E5244" s="5" t="s">
        <v>38</v>
      </c>
      <c r="F5244" s="51" t="s">
        <v>623</v>
      </c>
      <c r="G5244" s="4">
        <v>1000</v>
      </c>
      <c r="H5244" s="10">
        <v>62.6</v>
      </c>
      <c r="I5244" s="1">
        <v>31.7</v>
      </c>
      <c r="J5244" s="1">
        <v>3.2</v>
      </c>
      <c r="K5244" s="1">
        <v>68</v>
      </c>
      <c r="L5244" s="1">
        <v>26.7</v>
      </c>
      <c r="M5244" s="1">
        <v>28.8</v>
      </c>
      <c r="N5244" s="1">
        <v>16.5</v>
      </c>
      <c r="O5244" s="1">
        <v>12.3</v>
      </c>
      <c r="P5244" s="1">
        <v>0.4</v>
      </c>
      <c r="Q5244" s="1">
        <v>1.4</v>
      </c>
      <c r="R5244" s="1">
        <v>1</v>
      </c>
      <c r="S5244" s="2" t="s">
        <v>160</v>
      </c>
      <c r="T5244" s="8">
        <v>252.6</v>
      </c>
    </row>
    <row r="5245" spans="4:20" ht="26" x14ac:dyDescent="0.2">
      <c r="D5245" s="58" t="s">
        <v>39</v>
      </c>
      <c r="E5245" s="7" t="s">
        <v>40</v>
      </c>
      <c r="F5245" s="50" t="s">
        <v>624</v>
      </c>
      <c r="G5245" s="6">
        <v>4</v>
      </c>
      <c r="H5245" s="14">
        <v>75</v>
      </c>
      <c r="I5245" s="9" t="s">
        <v>160</v>
      </c>
      <c r="J5245" s="9" t="s">
        <v>160</v>
      </c>
      <c r="K5245" s="3">
        <v>75</v>
      </c>
      <c r="L5245" s="3">
        <v>50</v>
      </c>
      <c r="M5245" s="3">
        <v>75</v>
      </c>
      <c r="N5245" s="3">
        <v>25</v>
      </c>
      <c r="O5245" s="9" t="s">
        <v>160</v>
      </c>
      <c r="P5245" s="9" t="s">
        <v>160</v>
      </c>
      <c r="Q5245" s="9" t="s">
        <v>160</v>
      </c>
      <c r="R5245" s="9" t="s">
        <v>160</v>
      </c>
      <c r="S5245" s="9" t="s">
        <v>160</v>
      </c>
      <c r="T5245" s="13">
        <v>300</v>
      </c>
    </row>
    <row r="5246" spans="4:20" ht="26" x14ac:dyDescent="0.2">
      <c r="D5246" s="59"/>
      <c r="E5246" s="5" t="s">
        <v>41</v>
      </c>
      <c r="F5246" s="51" t="s">
        <v>624</v>
      </c>
      <c r="G5246" s="4">
        <v>45</v>
      </c>
      <c r="H5246" s="10">
        <v>57.777777777777999</v>
      </c>
      <c r="I5246" s="1">
        <v>33.333333333333002</v>
      </c>
      <c r="J5246" s="1">
        <v>6.666666666667</v>
      </c>
      <c r="K5246" s="1">
        <v>46.666666666666998</v>
      </c>
      <c r="L5246" s="1">
        <v>33.333333333333002</v>
      </c>
      <c r="M5246" s="1">
        <v>40</v>
      </c>
      <c r="N5246" s="1">
        <v>13.333333333333</v>
      </c>
      <c r="O5246" s="1">
        <v>11.111111111111001</v>
      </c>
      <c r="P5246" s="2" t="s">
        <v>160</v>
      </c>
      <c r="Q5246" s="1">
        <v>2.2222222222219998</v>
      </c>
      <c r="R5246" s="2" t="s">
        <v>160</v>
      </c>
      <c r="S5246" s="2" t="s">
        <v>160</v>
      </c>
      <c r="T5246" s="8">
        <v>244.444444444444</v>
      </c>
    </row>
    <row r="5247" spans="4:20" ht="26" x14ac:dyDescent="0.2">
      <c r="D5247" s="59"/>
      <c r="E5247" s="5" t="s">
        <v>42</v>
      </c>
      <c r="F5247" s="51" t="s">
        <v>623</v>
      </c>
      <c r="G5247" s="4">
        <v>275</v>
      </c>
      <c r="H5247" s="10">
        <v>65.454545454544999</v>
      </c>
      <c r="I5247" s="1">
        <v>26.545454545455001</v>
      </c>
      <c r="J5247" s="1">
        <v>1.4545454545450001</v>
      </c>
      <c r="K5247" s="1">
        <v>52</v>
      </c>
      <c r="L5247" s="1">
        <v>31.636363636363999</v>
      </c>
      <c r="M5247" s="1">
        <v>34.545454545455001</v>
      </c>
      <c r="N5247" s="1">
        <v>20.363636363636001</v>
      </c>
      <c r="O5247" s="1">
        <v>11.636363636364001</v>
      </c>
      <c r="P5247" s="1">
        <v>0.72727272727299996</v>
      </c>
      <c r="Q5247" s="1">
        <v>0.36363636363599999</v>
      </c>
      <c r="R5247" s="1">
        <v>0.72727272727299996</v>
      </c>
      <c r="S5247" s="2" t="s">
        <v>160</v>
      </c>
      <c r="T5247" s="8">
        <v>245.45454545454501</v>
      </c>
    </row>
    <row r="5248" spans="4:20" ht="26" x14ac:dyDescent="0.2">
      <c r="D5248" s="59"/>
      <c r="E5248" s="5" t="s">
        <v>43</v>
      </c>
      <c r="F5248" s="51" t="s">
        <v>623</v>
      </c>
      <c r="G5248" s="4">
        <v>245</v>
      </c>
      <c r="H5248" s="10">
        <v>64.897959183672995</v>
      </c>
      <c r="I5248" s="1">
        <v>28.979591836735</v>
      </c>
      <c r="J5248" s="1">
        <v>4.4897959183670002</v>
      </c>
      <c r="K5248" s="1">
        <v>69.387755102040998</v>
      </c>
      <c r="L5248" s="1">
        <v>17.959183673468999</v>
      </c>
      <c r="M5248" s="1">
        <v>28.163265306122</v>
      </c>
      <c r="N5248" s="1">
        <v>13.469387755102</v>
      </c>
      <c r="O5248" s="1">
        <v>8.5714285714289993</v>
      </c>
      <c r="P5248" s="2" t="s">
        <v>160</v>
      </c>
      <c r="Q5248" s="1">
        <v>2.040816326531</v>
      </c>
      <c r="R5248" s="1">
        <v>1.2244897959179999</v>
      </c>
      <c r="S5248" s="2" t="s">
        <v>160</v>
      </c>
      <c r="T5248" s="8">
        <v>239.183673469388</v>
      </c>
    </row>
    <row r="5249" spans="4:20" ht="26" x14ac:dyDescent="0.2">
      <c r="D5249" s="59"/>
      <c r="E5249" s="5" t="s">
        <v>44</v>
      </c>
      <c r="F5249" s="51" t="s">
        <v>623</v>
      </c>
      <c r="G5249" s="4">
        <v>167</v>
      </c>
      <c r="H5249" s="10">
        <v>62.275449101795999</v>
      </c>
      <c r="I5249" s="1">
        <v>37.724550898204001</v>
      </c>
      <c r="J5249" s="1">
        <v>3.592814371257</v>
      </c>
      <c r="K5249" s="1">
        <v>73.652694610777999</v>
      </c>
      <c r="L5249" s="1">
        <v>22.155688622753999</v>
      </c>
      <c r="M5249" s="1">
        <v>19.760479041916</v>
      </c>
      <c r="N5249" s="1">
        <v>13.173652694611</v>
      </c>
      <c r="O5249" s="1">
        <v>12.574850299401</v>
      </c>
      <c r="P5249" s="1">
        <v>0.59880239521</v>
      </c>
      <c r="Q5249" s="1">
        <v>0.59880239521</v>
      </c>
      <c r="R5249" s="1">
        <v>1.1976047904189999</v>
      </c>
      <c r="S5249" s="2" t="s">
        <v>160</v>
      </c>
      <c r="T5249" s="8">
        <v>247.30538922155699</v>
      </c>
    </row>
    <row r="5250" spans="4:20" ht="26" x14ac:dyDescent="0.2">
      <c r="D5250" s="59"/>
      <c r="E5250" s="5" t="s">
        <v>45</v>
      </c>
      <c r="F5250" s="51" t="s">
        <v>623</v>
      </c>
      <c r="G5250" s="4">
        <v>90</v>
      </c>
      <c r="H5250" s="10">
        <v>60</v>
      </c>
      <c r="I5250" s="1">
        <v>32.222222222222001</v>
      </c>
      <c r="J5250" s="1">
        <v>2.2222222222219998</v>
      </c>
      <c r="K5250" s="1">
        <v>78.888888888888999</v>
      </c>
      <c r="L5250" s="1">
        <v>32.222222222222001</v>
      </c>
      <c r="M5250" s="1">
        <v>26.666666666666998</v>
      </c>
      <c r="N5250" s="1">
        <v>17.777777777777999</v>
      </c>
      <c r="O5250" s="1">
        <v>11.111111111111001</v>
      </c>
      <c r="P5250" s="1">
        <v>1.1111111111109999</v>
      </c>
      <c r="Q5250" s="1">
        <v>1.1111111111109999</v>
      </c>
      <c r="R5250" s="2" t="s">
        <v>160</v>
      </c>
      <c r="S5250" s="2" t="s">
        <v>160</v>
      </c>
      <c r="T5250" s="8">
        <v>263.33333333333297</v>
      </c>
    </row>
    <row r="5251" spans="4:20" ht="26" x14ac:dyDescent="0.2">
      <c r="D5251" s="59"/>
      <c r="E5251" s="5" t="s">
        <v>46</v>
      </c>
      <c r="F5251" s="51" t="s">
        <v>624</v>
      </c>
      <c r="G5251" s="4">
        <v>46</v>
      </c>
      <c r="H5251" s="10">
        <v>60.869565217390999</v>
      </c>
      <c r="I5251" s="1">
        <v>34.782608695652002</v>
      </c>
      <c r="J5251" s="1">
        <v>2.1739130434780001</v>
      </c>
      <c r="K5251" s="1">
        <v>93.478260869565005</v>
      </c>
      <c r="L5251" s="1">
        <v>26.086956521739001</v>
      </c>
      <c r="M5251" s="1">
        <v>10.869565217390999</v>
      </c>
      <c r="N5251" s="1">
        <v>10.869565217390999</v>
      </c>
      <c r="O5251" s="1">
        <v>6.5217391304349999</v>
      </c>
      <c r="P5251" s="2" t="s">
        <v>160</v>
      </c>
      <c r="Q5251" s="2" t="s">
        <v>160</v>
      </c>
      <c r="R5251" s="2" t="s">
        <v>160</v>
      </c>
      <c r="S5251" s="2" t="s">
        <v>160</v>
      </c>
      <c r="T5251" s="8">
        <v>245.65217391304299</v>
      </c>
    </row>
    <row r="5252" spans="4:20" ht="26" x14ac:dyDescent="0.2">
      <c r="D5252" s="59"/>
      <c r="E5252" s="5" t="s">
        <v>47</v>
      </c>
      <c r="F5252" s="51" t="s">
        <v>623</v>
      </c>
      <c r="G5252" s="4">
        <v>68</v>
      </c>
      <c r="H5252" s="10">
        <v>64.705882352941003</v>
      </c>
      <c r="I5252" s="1">
        <v>52.941176470587997</v>
      </c>
      <c r="J5252" s="1">
        <v>8.8235294117649996</v>
      </c>
      <c r="K5252" s="1">
        <v>80.882352941175995</v>
      </c>
      <c r="L5252" s="1">
        <v>32.352941176470999</v>
      </c>
      <c r="M5252" s="1">
        <v>32.352941176470999</v>
      </c>
      <c r="N5252" s="1">
        <v>17.647058823529001</v>
      </c>
      <c r="O5252" s="1">
        <v>29.411764705882</v>
      </c>
      <c r="P5252" s="2" t="s">
        <v>160</v>
      </c>
      <c r="Q5252" s="2" t="s">
        <v>160</v>
      </c>
      <c r="R5252" s="1">
        <v>2.9411764705880001</v>
      </c>
      <c r="S5252" s="2" t="s">
        <v>160</v>
      </c>
      <c r="T5252" s="8">
        <v>322.058823529412</v>
      </c>
    </row>
    <row r="5253" spans="4:20" x14ac:dyDescent="0.2">
      <c r="D5253" s="59"/>
      <c r="E5253" s="5" t="s">
        <v>48</v>
      </c>
      <c r="F5253" s="51" t="s">
        <v>624</v>
      </c>
      <c r="G5253" s="4">
        <v>4</v>
      </c>
      <c r="H5253" s="10">
        <v>75</v>
      </c>
      <c r="I5253" s="1">
        <v>25</v>
      </c>
      <c r="J5253" s="2" t="s">
        <v>160</v>
      </c>
      <c r="K5253" s="1">
        <v>75</v>
      </c>
      <c r="L5253" s="1">
        <v>25</v>
      </c>
      <c r="M5253" s="1">
        <v>50</v>
      </c>
      <c r="N5253" s="1">
        <v>25</v>
      </c>
      <c r="O5253" s="2" t="s">
        <v>160</v>
      </c>
      <c r="P5253" s="2" t="s">
        <v>160</v>
      </c>
      <c r="Q5253" s="2" t="s">
        <v>160</v>
      </c>
      <c r="R5253" s="2" t="s">
        <v>160</v>
      </c>
      <c r="S5253" s="2" t="s">
        <v>160</v>
      </c>
      <c r="T5253" s="8">
        <v>275</v>
      </c>
    </row>
    <row r="5254" spans="4:20" x14ac:dyDescent="0.2">
      <c r="D5254" s="59"/>
      <c r="E5254" s="5" t="s">
        <v>23</v>
      </c>
      <c r="F5254" s="51" t="s">
        <v>623</v>
      </c>
      <c r="G5254" s="4">
        <v>99</v>
      </c>
      <c r="H5254" s="10">
        <v>44.444444444444002</v>
      </c>
      <c r="I5254" s="1">
        <v>29.292929292928999</v>
      </c>
      <c r="J5254" s="1">
        <v>2.0202020202019999</v>
      </c>
      <c r="K5254" s="1">
        <v>74.747474747474996</v>
      </c>
      <c r="L5254" s="1">
        <v>29.292929292928999</v>
      </c>
      <c r="M5254" s="1">
        <v>26.262626262626</v>
      </c>
      <c r="N5254" s="1">
        <v>15.151515151515</v>
      </c>
      <c r="O5254" s="1">
        <v>16.161616161615999</v>
      </c>
      <c r="P5254" s="2" t="s">
        <v>160</v>
      </c>
      <c r="Q5254" s="1">
        <v>6.0606060606060002</v>
      </c>
      <c r="R5254" s="1">
        <v>2.0202020202019999</v>
      </c>
      <c r="S5254" s="2" t="s">
        <v>160</v>
      </c>
      <c r="T5254" s="8">
        <v>245.45454545454501</v>
      </c>
    </row>
    <row r="5255" spans="4:20" x14ac:dyDescent="0.2">
      <c r="D5255" s="58" t="s">
        <v>49</v>
      </c>
      <c r="E5255" s="7" t="s">
        <v>50</v>
      </c>
      <c r="F5255" s="50" t="s">
        <v>624</v>
      </c>
      <c r="G5255" s="6">
        <v>39</v>
      </c>
      <c r="H5255" s="14">
        <v>69.230769230768999</v>
      </c>
      <c r="I5255" s="3">
        <v>35.897435897435997</v>
      </c>
      <c r="J5255" s="3">
        <v>2.564102564103</v>
      </c>
      <c r="K5255" s="3">
        <v>41.025641025641001</v>
      </c>
      <c r="L5255" s="3">
        <v>25.641025641026001</v>
      </c>
      <c r="M5255" s="3">
        <v>43.589743589744003</v>
      </c>
      <c r="N5255" s="3">
        <v>23.076923076922998</v>
      </c>
      <c r="O5255" s="3">
        <v>12.820512820513001</v>
      </c>
      <c r="P5255" s="9" t="s">
        <v>160</v>
      </c>
      <c r="Q5255" s="3">
        <v>2.564102564103</v>
      </c>
      <c r="R5255" s="9" t="s">
        <v>160</v>
      </c>
      <c r="S5255" s="9" t="s">
        <v>160</v>
      </c>
      <c r="T5255" s="13">
        <v>256.41025641025601</v>
      </c>
    </row>
    <row r="5256" spans="4:20" x14ac:dyDescent="0.2">
      <c r="D5256" s="59"/>
      <c r="E5256" s="5" t="s">
        <v>51</v>
      </c>
      <c r="F5256" s="51" t="s">
        <v>623</v>
      </c>
      <c r="G5256" s="4">
        <v>185</v>
      </c>
      <c r="H5256" s="10">
        <v>60</v>
      </c>
      <c r="I5256" s="1">
        <v>28.108108108107999</v>
      </c>
      <c r="J5256" s="1">
        <v>2.1621621621620002</v>
      </c>
      <c r="K5256" s="1">
        <v>55.675675675675997</v>
      </c>
      <c r="L5256" s="1">
        <v>32.432432432432002</v>
      </c>
      <c r="M5256" s="1">
        <v>37.297297297297</v>
      </c>
      <c r="N5256" s="1">
        <v>12.432432432432</v>
      </c>
      <c r="O5256" s="1">
        <v>13.513513513514001</v>
      </c>
      <c r="P5256" s="1">
        <v>1.0810810810810001</v>
      </c>
      <c r="Q5256" s="1">
        <v>1.0810810810810001</v>
      </c>
      <c r="R5256" s="1">
        <v>1.0810810810810001</v>
      </c>
      <c r="S5256" s="2" t="s">
        <v>160</v>
      </c>
      <c r="T5256" s="8">
        <v>244.86486486486501</v>
      </c>
    </row>
    <row r="5257" spans="4:20" x14ac:dyDescent="0.2">
      <c r="D5257" s="59"/>
      <c r="E5257" s="5" t="s">
        <v>52</v>
      </c>
      <c r="F5257" s="51" t="s">
        <v>623</v>
      </c>
      <c r="G5257" s="4">
        <v>324</v>
      </c>
      <c r="H5257" s="10">
        <v>60.802469135801999</v>
      </c>
      <c r="I5257" s="1">
        <v>32.716049382716001</v>
      </c>
      <c r="J5257" s="1">
        <v>3.395061728395</v>
      </c>
      <c r="K5257" s="1">
        <v>68.209876543210001</v>
      </c>
      <c r="L5257" s="1">
        <v>29.320987654321002</v>
      </c>
      <c r="M5257" s="1">
        <v>26.851851851852</v>
      </c>
      <c r="N5257" s="1">
        <v>15.432098765432</v>
      </c>
      <c r="O5257" s="1">
        <v>8.6419753086419995</v>
      </c>
      <c r="P5257" s="2" t="s">
        <v>160</v>
      </c>
      <c r="Q5257" s="1">
        <v>1.851851851852</v>
      </c>
      <c r="R5257" s="1">
        <v>0.92592592592599998</v>
      </c>
      <c r="S5257" s="2" t="s">
        <v>160</v>
      </c>
      <c r="T5257" s="8">
        <v>248.14814814814801</v>
      </c>
    </row>
    <row r="5258" spans="4:20" x14ac:dyDescent="0.2">
      <c r="D5258" s="59"/>
      <c r="E5258" s="5" t="s">
        <v>53</v>
      </c>
      <c r="F5258" s="51" t="s">
        <v>623</v>
      </c>
      <c r="G5258" s="4">
        <v>491</v>
      </c>
      <c r="H5258" s="10">
        <v>62.525458248473001</v>
      </c>
      <c r="I5258" s="1">
        <v>32.586558044806999</v>
      </c>
      <c r="J5258" s="1">
        <v>3.8696537678210001</v>
      </c>
      <c r="K5258" s="1">
        <v>73.930753564154998</v>
      </c>
      <c r="L5258" s="1">
        <v>22.403258655803999</v>
      </c>
      <c r="M5258" s="1">
        <v>25.050916496945</v>
      </c>
      <c r="N5258" s="1">
        <v>17.107942973522999</v>
      </c>
      <c r="O5258" s="1">
        <v>14.256619144603</v>
      </c>
      <c r="P5258" s="1">
        <v>0.40733197556</v>
      </c>
      <c r="Q5258" s="1">
        <v>1.22199592668</v>
      </c>
      <c r="R5258" s="1">
        <v>1.0183299389</v>
      </c>
      <c r="S5258" s="2" t="s">
        <v>160</v>
      </c>
      <c r="T5258" s="8">
        <v>254.37881873727099</v>
      </c>
    </row>
    <row r="5259" spans="4:20" x14ac:dyDescent="0.2">
      <c r="D5259" s="59"/>
      <c r="E5259" s="5" t="s">
        <v>23</v>
      </c>
      <c r="F5259" s="51" t="s">
        <v>624</v>
      </c>
      <c r="G5259" s="4">
        <v>4</v>
      </c>
      <c r="H5259" s="10">
        <v>75</v>
      </c>
      <c r="I5259" s="1">
        <v>25</v>
      </c>
      <c r="J5259" s="2" t="s">
        <v>160</v>
      </c>
      <c r="K5259" s="1">
        <v>75</v>
      </c>
      <c r="L5259" s="1">
        <v>75</v>
      </c>
      <c r="M5259" s="1">
        <v>25</v>
      </c>
      <c r="N5259" s="1">
        <v>25</v>
      </c>
      <c r="O5259" s="2" t="s">
        <v>160</v>
      </c>
      <c r="P5259" s="2" t="s">
        <v>160</v>
      </c>
      <c r="Q5259" s="2" t="s">
        <v>160</v>
      </c>
      <c r="R5259" s="1">
        <v>25</v>
      </c>
      <c r="S5259" s="2" t="s">
        <v>160</v>
      </c>
      <c r="T5259" s="8">
        <v>325</v>
      </c>
    </row>
    <row r="5260" spans="4:20" x14ac:dyDescent="0.2">
      <c r="D5260" s="59"/>
      <c r="E5260" s="5" t="s">
        <v>54</v>
      </c>
      <c r="F5260" s="51" t="s">
        <v>623</v>
      </c>
      <c r="G5260" s="4">
        <v>224</v>
      </c>
      <c r="H5260" s="10">
        <v>61.607142857143003</v>
      </c>
      <c r="I5260" s="1">
        <v>29.464285714286</v>
      </c>
      <c r="J5260" s="1">
        <v>2.2321428571430002</v>
      </c>
      <c r="K5260" s="1">
        <v>53.125</v>
      </c>
      <c r="L5260" s="1">
        <v>31.25</v>
      </c>
      <c r="M5260" s="1">
        <v>38.392857142856997</v>
      </c>
      <c r="N5260" s="1">
        <v>14.285714285714</v>
      </c>
      <c r="O5260" s="1">
        <v>13.392857142857</v>
      </c>
      <c r="P5260" s="1">
        <v>0.89285714285700002</v>
      </c>
      <c r="Q5260" s="1">
        <v>1.339285714286</v>
      </c>
      <c r="R5260" s="1">
        <v>0.89285714285700002</v>
      </c>
      <c r="S5260" s="2" t="s">
        <v>160</v>
      </c>
      <c r="T5260" s="8">
        <v>246.875</v>
      </c>
    </row>
    <row r="5261" spans="4:20" x14ac:dyDescent="0.2">
      <c r="D5261" s="59"/>
      <c r="E5261" s="5" t="s">
        <v>55</v>
      </c>
      <c r="F5261" s="51" t="s">
        <v>623</v>
      </c>
      <c r="G5261" s="4">
        <v>815</v>
      </c>
      <c r="H5261" s="10">
        <v>61.840490797546003</v>
      </c>
      <c r="I5261" s="1">
        <v>32.638036809816001</v>
      </c>
      <c r="J5261" s="1">
        <v>3.6809815950920002</v>
      </c>
      <c r="K5261" s="1">
        <v>71.656441717790997</v>
      </c>
      <c r="L5261" s="1">
        <v>25.153374233129</v>
      </c>
      <c r="M5261" s="1">
        <v>25.766871165644002</v>
      </c>
      <c r="N5261" s="1">
        <v>16.441717791411001</v>
      </c>
      <c r="O5261" s="1">
        <v>12.024539877301001</v>
      </c>
      <c r="P5261" s="1">
        <v>0.24539877300599999</v>
      </c>
      <c r="Q5261" s="1">
        <v>1.472392638037</v>
      </c>
      <c r="R5261" s="1">
        <v>0.98159509202499995</v>
      </c>
      <c r="S5261" s="2" t="s">
        <v>160</v>
      </c>
      <c r="T5261" s="8">
        <v>251.90184049079801</v>
      </c>
    </row>
    <row r="5262" spans="4:20" ht="26" x14ac:dyDescent="0.2">
      <c r="D5262" s="58" t="s">
        <v>56</v>
      </c>
      <c r="E5262" s="7" t="s">
        <v>57</v>
      </c>
      <c r="F5262" s="50" t="s">
        <v>624</v>
      </c>
      <c r="G5262" s="6">
        <v>8</v>
      </c>
      <c r="H5262" s="14">
        <v>12.5</v>
      </c>
      <c r="I5262" s="3">
        <v>12.5</v>
      </c>
      <c r="J5262" s="3">
        <v>12.5</v>
      </c>
      <c r="K5262" s="3">
        <v>75</v>
      </c>
      <c r="L5262" s="3">
        <v>25</v>
      </c>
      <c r="M5262" s="3">
        <v>25</v>
      </c>
      <c r="N5262" s="9" t="s">
        <v>160</v>
      </c>
      <c r="O5262" s="3">
        <v>12.5</v>
      </c>
      <c r="P5262" s="9" t="s">
        <v>160</v>
      </c>
      <c r="Q5262" s="9" t="s">
        <v>160</v>
      </c>
      <c r="R5262" s="9" t="s">
        <v>160</v>
      </c>
      <c r="S5262" s="9" t="s">
        <v>160</v>
      </c>
      <c r="T5262" s="13">
        <v>175</v>
      </c>
    </row>
    <row r="5263" spans="4:20" ht="26" x14ac:dyDescent="0.2">
      <c r="D5263" s="59"/>
      <c r="E5263" s="5" t="s">
        <v>58</v>
      </c>
      <c r="F5263" s="51" t="s">
        <v>623</v>
      </c>
      <c r="G5263" s="4">
        <v>61</v>
      </c>
      <c r="H5263" s="10">
        <v>59.016393442622999</v>
      </c>
      <c r="I5263" s="1">
        <v>40.983606557377001</v>
      </c>
      <c r="J5263" s="1">
        <v>6.5573770491800003</v>
      </c>
      <c r="K5263" s="1">
        <v>86.885245901638996</v>
      </c>
      <c r="L5263" s="1">
        <v>19.672131147540998</v>
      </c>
      <c r="M5263" s="1">
        <v>27.868852459016001</v>
      </c>
      <c r="N5263" s="1">
        <v>16.393442622951</v>
      </c>
      <c r="O5263" s="1">
        <v>19.672131147540998</v>
      </c>
      <c r="P5263" s="2" t="s">
        <v>160</v>
      </c>
      <c r="Q5263" s="2" t="s">
        <v>160</v>
      </c>
      <c r="R5263" s="1">
        <v>1.6393442622950001</v>
      </c>
      <c r="S5263" s="2" t="s">
        <v>160</v>
      </c>
      <c r="T5263" s="8">
        <v>278.68852459016398</v>
      </c>
    </row>
    <row r="5264" spans="4:20" x14ac:dyDescent="0.2">
      <c r="D5264" s="59"/>
      <c r="E5264" s="5" t="s">
        <v>59</v>
      </c>
      <c r="F5264" s="51" t="s">
        <v>624</v>
      </c>
      <c r="G5264" s="4">
        <v>18</v>
      </c>
      <c r="H5264" s="10">
        <v>72.222222222222001</v>
      </c>
      <c r="I5264" s="1">
        <v>44.444444444444002</v>
      </c>
      <c r="J5264" s="1">
        <v>11.111111111111001</v>
      </c>
      <c r="K5264" s="1">
        <v>100</v>
      </c>
      <c r="L5264" s="1">
        <v>27.777777777777999</v>
      </c>
      <c r="M5264" s="1">
        <v>16.666666666666998</v>
      </c>
      <c r="N5264" s="1">
        <v>33.333333333333002</v>
      </c>
      <c r="O5264" s="1">
        <v>22.222222222222001</v>
      </c>
      <c r="P5264" s="2" t="s">
        <v>160</v>
      </c>
      <c r="Q5264" s="2" t="s">
        <v>160</v>
      </c>
      <c r="R5264" s="2" t="s">
        <v>160</v>
      </c>
      <c r="S5264" s="2" t="s">
        <v>160</v>
      </c>
      <c r="T5264" s="8">
        <v>327.777777777778</v>
      </c>
    </row>
    <row r="5265" spans="4:20" x14ac:dyDescent="0.2">
      <c r="D5265" s="59"/>
      <c r="E5265" s="5" t="s">
        <v>60</v>
      </c>
      <c r="F5265" s="51" t="s">
        <v>623</v>
      </c>
      <c r="G5265" s="4">
        <v>147</v>
      </c>
      <c r="H5265" s="10">
        <v>58.503401360543997</v>
      </c>
      <c r="I5265" s="1">
        <v>34.693877551020002</v>
      </c>
      <c r="J5265" s="1">
        <v>6.8027210884349998</v>
      </c>
      <c r="K5265" s="1">
        <v>80.952380952381006</v>
      </c>
      <c r="L5265" s="1">
        <v>14.965986394558</v>
      </c>
      <c r="M5265" s="1">
        <v>23.809523809523998</v>
      </c>
      <c r="N5265" s="1">
        <v>12.244897959184</v>
      </c>
      <c r="O5265" s="1">
        <v>8.8435374149660007</v>
      </c>
      <c r="P5265" s="2" t="s">
        <v>160</v>
      </c>
      <c r="Q5265" s="2" t="s">
        <v>160</v>
      </c>
      <c r="R5265" s="1">
        <v>1.360544217687</v>
      </c>
      <c r="S5265" s="2" t="s">
        <v>160</v>
      </c>
      <c r="T5265" s="8">
        <v>242.176870748299</v>
      </c>
    </row>
    <row r="5266" spans="4:20" ht="26" x14ac:dyDescent="0.2">
      <c r="D5266" s="59"/>
      <c r="E5266" s="5" t="s">
        <v>61</v>
      </c>
      <c r="F5266" s="51" t="s">
        <v>623</v>
      </c>
      <c r="G5266" s="4">
        <v>85</v>
      </c>
      <c r="H5266" s="10">
        <v>65.882352941175995</v>
      </c>
      <c r="I5266" s="1">
        <v>47.058823529412003</v>
      </c>
      <c r="J5266" s="1">
        <v>2.352941176471</v>
      </c>
      <c r="K5266" s="1">
        <v>72.941176470588005</v>
      </c>
      <c r="L5266" s="1">
        <v>21.176470588234999</v>
      </c>
      <c r="M5266" s="1">
        <v>27.058823529411999</v>
      </c>
      <c r="N5266" s="1">
        <v>20</v>
      </c>
      <c r="O5266" s="1">
        <v>15.294117647059</v>
      </c>
      <c r="P5266" s="2" t="s">
        <v>160</v>
      </c>
      <c r="Q5266" s="2" t="s">
        <v>160</v>
      </c>
      <c r="R5266" s="1">
        <v>1.1764705882349999</v>
      </c>
      <c r="S5266" s="2" t="s">
        <v>160</v>
      </c>
      <c r="T5266" s="8">
        <v>272.941176470588</v>
      </c>
    </row>
    <row r="5267" spans="4:20" x14ac:dyDescent="0.2">
      <c r="D5267" s="59"/>
      <c r="E5267" s="5" t="s">
        <v>62</v>
      </c>
      <c r="F5267" s="51" t="s">
        <v>623</v>
      </c>
      <c r="G5267" s="4">
        <v>722</v>
      </c>
      <c r="H5267" s="10">
        <v>62.603878116342997</v>
      </c>
      <c r="I5267" s="1">
        <v>28.670360110802999</v>
      </c>
      <c r="J5267" s="1">
        <v>2.2160664819939999</v>
      </c>
      <c r="K5267" s="1">
        <v>61.772853185595999</v>
      </c>
      <c r="L5267" s="1">
        <v>30.332409972299001</v>
      </c>
      <c r="M5267" s="1">
        <v>30.055401662049999</v>
      </c>
      <c r="N5267" s="1">
        <v>16.066481994459998</v>
      </c>
      <c r="O5267" s="1">
        <v>11.772853185596</v>
      </c>
      <c r="P5267" s="1">
        <v>0.55401662049900002</v>
      </c>
      <c r="Q5267" s="1">
        <v>2.0775623268699999</v>
      </c>
      <c r="R5267" s="1">
        <v>0.96952908587300002</v>
      </c>
      <c r="S5267" s="2" t="s">
        <v>160</v>
      </c>
      <c r="T5267" s="8">
        <v>247.091412742382</v>
      </c>
    </row>
    <row r="5268" spans="4:20" x14ac:dyDescent="0.2">
      <c r="D5268" s="59"/>
      <c r="E5268" s="5" t="s">
        <v>23</v>
      </c>
      <c r="F5268" s="51" t="s">
        <v>624</v>
      </c>
      <c r="G5268" s="4">
        <v>2</v>
      </c>
      <c r="H5268" s="10">
        <v>50</v>
      </c>
      <c r="I5268" s="1">
        <v>50</v>
      </c>
      <c r="J5268" s="2" t="s">
        <v>160</v>
      </c>
      <c r="K5268" s="1">
        <v>100</v>
      </c>
      <c r="L5268" s="2" t="s">
        <v>160</v>
      </c>
      <c r="M5268" s="2" t="s">
        <v>160</v>
      </c>
      <c r="N5268" s="2" t="s">
        <v>160</v>
      </c>
      <c r="O5268" s="2" t="s">
        <v>160</v>
      </c>
      <c r="P5268" s="2" t="s">
        <v>160</v>
      </c>
      <c r="Q5268" s="2" t="s">
        <v>160</v>
      </c>
      <c r="R5268" s="2" t="s">
        <v>160</v>
      </c>
      <c r="S5268" s="2" t="s">
        <v>160</v>
      </c>
      <c r="T5268" s="8">
        <v>200</v>
      </c>
    </row>
    <row r="5269" spans="4:20" ht="26" x14ac:dyDescent="0.2">
      <c r="D5269" s="59"/>
      <c r="E5269" s="5" t="s">
        <v>63</v>
      </c>
      <c r="F5269" s="51" t="s">
        <v>623</v>
      </c>
      <c r="G5269" s="4">
        <v>319</v>
      </c>
      <c r="H5269" s="10">
        <v>60.188087774294999</v>
      </c>
      <c r="I5269" s="1">
        <v>39.184952978056003</v>
      </c>
      <c r="J5269" s="1">
        <v>5.956112852665</v>
      </c>
      <c r="K5269" s="1">
        <v>80.877742946707997</v>
      </c>
      <c r="L5269" s="1">
        <v>18.495297805642998</v>
      </c>
      <c r="M5269" s="1">
        <v>25.078369905955999</v>
      </c>
      <c r="N5269" s="1">
        <v>15.987460815046999</v>
      </c>
      <c r="O5269" s="1">
        <v>13.479623824451</v>
      </c>
      <c r="P5269" s="2" t="s">
        <v>160</v>
      </c>
      <c r="Q5269" s="2" t="s">
        <v>160</v>
      </c>
      <c r="R5269" s="1">
        <v>1.253918495298</v>
      </c>
      <c r="S5269" s="2" t="s">
        <v>160</v>
      </c>
      <c r="T5269" s="8">
        <v>260.50156739811899</v>
      </c>
    </row>
    <row r="5270" spans="4:20" ht="26" x14ac:dyDescent="0.2">
      <c r="D5270" s="58" t="s">
        <v>64</v>
      </c>
      <c r="E5270" s="7" t="s">
        <v>57</v>
      </c>
      <c r="F5270" s="50" t="s">
        <v>624</v>
      </c>
      <c r="G5270" s="6">
        <v>21</v>
      </c>
      <c r="H5270" s="14">
        <v>38.095238095238003</v>
      </c>
      <c r="I5270" s="3">
        <v>23.809523809523998</v>
      </c>
      <c r="J5270" s="3">
        <v>4.7619047619049999</v>
      </c>
      <c r="K5270" s="3">
        <v>76.190476190476005</v>
      </c>
      <c r="L5270" s="3">
        <v>33.333333333333002</v>
      </c>
      <c r="M5270" s="3">
        <v>14.285714285714</v>
      </c>
      <c r="N5270" s="3">
        <v>9.5238095238099998</v>
      </c>
      <c r="O5270" s="3">
        <v>9.5238095238099998</v>
      </c>
      <c r="P5270" s="9" t="s">
        <v>160</v>
      </c>
      <c r="Q5270" s="3">
        <v>4.7619047619049999</v>
      </c>
      <c r="R5270" s="9" t="s">
        <v>160</v>
      </c>
      <c r="S5270" s="9" t="s">
        <v>160</v>
      </c>
      <c r="T5270" s="13">
        <v>214.28571428571399</v>
      </c>
    </row>
    <row r="5271" spans="4:20" ht="26" x14ac:dyDescent="0.2">
      <c r="D5271" s="59"/>
      <c r="E5271" s="5" t="s">
        <v>58</v>
      </c>
      <c r="F5271" s="51" t="s">
        <v>623</v>
      </c>
      <c r="G5271" s="4">
        <v>103</v>
      </c>
      <c r="H5271" s="10">
        <v>50.485436893204003</v>
      </c>
      <c r="I5271" s="1">
        <v>30.097087378641</v>
      </c>
      <c r="J5271" s="1">
        <v>4.8543689320389998</v>
      </c>
      <c r="K5271" s="1">
        <v>76.699029126214</v>
      </c>
      <c r="L5271" s="1">
        <v>22.330097087378999</v>
      </c>
      <c r="M5271" s="1">
        <v>21.359223300970999</v>
      </c>
      <c r="N5271" s="1">
        <v>11.650485436893</v>
      </c>
      <c r="O5271" s="1">
        <v>16.504854368932001</v>
      </c>
      <c r="P5271" s="2" t="s">
        <v>160</v>
      </c>
      <c r="Q5271" s="1">
        <v>1.9417475728160001</v>
      </c>
      <c r="R5271" s="1">
        <v>2.9126213592229999</v>
      </c>
      <c r="S5271" s="2" t="s">
        <v>160</v>
      </c>
      <c r="T5271" s="8">
        <v>238.83495145631099</v>
      </c>
    </row>
    <row r="5272" spans="4:20" x14ac:dyDescent="0.2">
      <c r="D5272" s="59"/>
      <c r="E5272" s="5" t="s">
        <v>59</v>
      </c>
      <c r="F5272" s="51" t="s">
        <v>624</v>
      </c>
      <c r="G5272" s="4">
        <v>43</v>
      </c>
      <c r="H5272" s="10">
        <v>44.186046511628</v>
      </c>
      <c r="I5272" s="1">
        <v>30.232558139535001</v>
      </c>
      <c r="J5272" s="1">
        <v>9.3023255813949994</v>
      </c>
      <c r="K5272" s="1">
        <v>74.418604651162994</v>
      </c>
      <c r="L5272" s="1">
        <v>23.255813953488001</v>
      </c>
      <c r="M5272" s="1">
        <v>16.279069767442</v>
      </c>
      <c r="N5272" s="1">
        <v>11.627906976744001</v>
      </c>
      <c r="O5272" s="1">
        <v>18.604651162791001</v>
      </c>
      <c r="P5272" s="2" t="s">
        <v>160</v>
      </c>
      <c r="Q5272" s="1">
        <v>4.6511627906979998</v>
      </c>
      <c r="R5272" s="2" t="s">
        <v>160</v>
      </c>
      <c r="S5272" s="2" t="s">
        <v>160</v>
      </c>
      <c r="T5272" s="8">
        <v>232.55813953488399</v>
      </c>
    </row>
    <row r="5273" spans="4:20" x14ac:dyDescent="0.2">
      <c r="D5273" s="59"/>
      <c r="E5273" s="5" t="s">
        <v>60</v>
      </c>
      <c r="F5273" s="51" t="s">
        <v>623</v>
      </c>
      <c r="G5273" s="4">
        <v>697</v>
      </c>
      <c r="H5273" s="10">
        <v>65.997130559541006</v>
      </c>
      <c r="I5273" s="1">
        <v>33.428981348637002</v>
      </c>
      <c r="J5273" s="1">
        <v>3.299856527977</v>
      </c>
      <c r="K5273" s="1">
        <v>68.292682926829002</v>
      </c>
      <c r="L5273" s="1">
        <v>26.542324246772001</v>
      </c>
      <c r="M5273" s="1">
        <v>31.994261119082001</v>
      </c>
      <c r="N5273" s="1">
        <v>17.93400286944</v>
      </c>
      <c r="O5273" s="1">
        <v>12.482065997131</v>
      </c>
      <c r="P5273" s="1">
        <v>0.43041606886700001</v>
      </c>
      <c r="Q5273" s="1">
        <v>0.86083213773300005</v>
      </c>
      <c r="R5273" s="1">
        <v>0.86083213773300005</v>
      </c>
      <c r="S5273" s="2" t="s">
        <v>160</v>
      </c>
      <c r="T5273" s="8">
        <v>262.12338593974198</v>
      </c>
    </row>
    <row r="5274" spans="4:20" ht="26" x14ac:dyDescent="0.2">
      <c r="D5274" s="59"/>
      <c r="E5274" s="5" t="s">
        <v>61</v>
      </c>
      <c r="F5274" s="51" t="s">
        <v>623</v>
      </c>
      <c r="G5274" s="4">
        <v>160</v>
      </c>
      <c r="H5274" s="10">
        <v>60</v>
      </c>
      <c r="I5274" s="1">
        <v>30.625</v>
      </c>
      <c r="J5274" s="1">
        <v>1.25</v>
      </c>
      <c r="K5274" s="1">
        <v>59.375</v>
      </c>
      <c r="L5274" s="1">
        <v>28.125</v>
      </c>
      <c r="M5274" s="1">
        <v>25</v>
      </c>
      <c r="N5274" s="1">
        <v>13.125</v>
      </c>
      <c r="O5274" s="1">
        <v>6.875</v>
      </c>
      <c r="P5274" s="1">
        <v>0.625</v>
      </c>
      <c r="Q5274" s="1">
        <v>1.875</v>
      </c>
      <c r="R5274" s="1">
        <v>0.625</v>
      </c>
      <c r="S5274" s="2" t="s">
        <v>160</v>
      </c>
      <c r="T5274" s="8">
        <v>227.5</v>
      </c>
    </row>
    <row r="5275" spans="4:20" ht="26" x14ac:dyDescent="0.2">
      <c r="D5275" s="59"/>
      <c r="E5275" s="5" t="s">
        <v>65</v>
      </c>
      <c r="F5275" s="51" t="s">
        <v>624</v>
      </c>
      <c r="G5275" s="4">
        <v>16</v>
      </c>
      <c r="H5275" s="10">
        <v>56.25</v>
      </c>
      <c r="I5275" s="1">
        <v>6.25</v>
      </c>
      <c r="J5275" s="2" t="s">
        <v>160</v>
      </c>
      <c r="K5275" s="1">
        <v>31.25</v>
      </c>
      <c r="L5275" s="1">
        <v>50</v>
      </c>
      <c r="M5275" s="1">
        <v>6.25</v>
      </c>
      <c r="N5275" s="1">
        <v>6.25</v>
      </c>
      <c r="O5275" s="1">
        <v>12.5</v>
      </c>
      <c r="P5275" s="2" t="s">
        <v>160</v>
      </c>
      <c r="Q5275" s="1">
        <v>6.25</v>
      </c>
      <c r="R5275" s="1">
        <v>6.25</v>
      </c>
      <c r="S5275" s="2" t="s">
        <v>160</v>
      </c>
      <c r="T5275" s="8">
        <v>181.25</v>
      </c>
    </row>
    <row r="5276" spans="4:20" x14ac:dyDescent="0.2">
      <c r="D5276" s="59"/>
      <c r="E5276" s="5" t="s">
        <v>23</v>
      </c>
      <c r="F5276" s="51" t="s">
        <v>624</v>
      </c>
      <c r="G5276" s="4">
        <v>3</v>
      </c>
      <c r="H5276" s="10">
        <v>33.333333333333002</v>
      </c>
      <c r="I5276" s="1">
        <v>33.333333333333002</v>
      </c>
      <c r="J5276" s="2" t="s">
        <v>160</v>
      </c>
      <c r="K5276" s="1">
        <v>100</v>
      </c>
      <c r="L5276" s="2" t="s">
        <v>160</v>
      </c>
      <c r="M5276" s="1">
        <v>33.333333333333002</v>
      </c>
      <c r="N5276" s="1">
        <v>33.333333333333002</v>
      </c>
      <c r="O5276" s="1">
        <v>33.333333333333002</v>
      </c>
      <c r="P5276" s="2" t="s">
        <v>160</v>
      </c>
      <c r="Q5276" s="2" t="s">
        <v>160</v>
      </c>
      <c r="R5276" s="2" t="s">
        <v>160</v>
      </c>
      <c r="S5276" s="2" t="s">
        <v>160</v>
      </c>
      <c r="T5276" s="8">
        <v>266.66666666666703</v>
      </c>
    </row>
    <row r="5277" spans="4:20" ht="26" x14ac:dyDescent="0.2">
      <c r="D5277" s="59"/>
      <c r="E5277" s="5" t="s">
        <v>66</v>
      </c>
      <c r="F5277" s="51" t="s">
        <v>623</v>
      </c>
      <c r="G5277" s="4">
        <v>1024</v>
      </c>
      <c r="H5277" s="10">
        <v>62.01171875</v>
      </c>
      <c r="I5277" s="1">
        <v>32.32421875</v>
      </c>
      <c r="J5277" s="1">
        <v>3.41796875</v>
      </c>
      <c r="K5277" s="1">
        <v>68.1640625</v>
      </c>
      <c r="L5277" s="1">
        <v>26.3671875</v>
      </c>
      <c r="M5277" s="1">
        <v>28.80859375</v>
      </c>
      <c r="N5277" s="1">
        <v>16.11328125</v>
      </c>
      <c r="O5277" s="1">
        <v>12.20703125</v>
      </c>
      <c r="P5277" s="1">
        <v>0.390625</v>
      </c>
      <c r="Q5277" s="1">
        <v>1.3671875</v>
      </c>
      <c r="R5277" s="1">
        <v>0.9765625</v>
      </c>
      <c r="S5277" s="2" t="s">
        <v>160</v>
      </c>
      <c r="T5277" s="8">
        <v>252.1484375</v>
      </c>
    </row>
    <row r="5278" spans="4:20" x14ac:dyDescent="0.2">
      <c r="D5278" s="58" t="s">
        <v>67</v>
      </c>
      <c r="E5278" s="7" t="s">
        <v>68</v>
      </c>
      <c r="F5278" s="50" t="s">
        <v>623</v>
      </c>
      <c r="G5278" s="6">
        <v>483</v>
      </c>
      <c r="H5278" s="14">
        <v>61.697722567287997</v>
      </c>
      <c r="I5278" s="3">
        <v>36.853002070393003</v>
      </c>
      <c r="J5278" s="3">
        <v>3.7267080745340002</v>
      </c>
      <c r="K5278" s="3">
        <v>73.084886128364005</v>
      </c>
      <c r="L5278" s="3">
        <v>26.293995859212998</v>
      </c>
      <c r="M5278" s="3">
        <v>28.15734989648</v>
      </c>
      <c r="N5278" s="3">
        <v>17.805383022773999</v>
      </c>
      <c r="O5278" s="3">
        <v>13.871635610766001</v>
      </c>
      <c r="P5278" s="3">
        <v>0.41407867494799999</v>
      </c>
      <c r="Q5278" s="3">
        <v>1.449275362319</v>
      </c>
      <c r="R5278" s="3">
        <v>0.62111801242200004</v>
      </c>
      <c r="S5278" s="9" t="s">
        <v>160</v>
      </c>
      <c r="T5278" s="13">
        <v>263.97515527950299</v>
      </c>
    </row>
    <row r="5279" spans="4:20" x14ac:dyDescent="0.2">
      <c r="D5279" s="59"/>
      <c r="E5279" s="5" t="s">
        <v>69</v>
      </c>
      <c r="F5279" s="51" t="s">
        <v>623</v>
      </c>
      <c r="G5279" s="4">
        <v>168</v>
      </c>
      <c r="H5279" s="10">
        <v>70.833333333333002</v>
      </c>
      <c r="I5279" s="1">
        <v>45.833333333333002</v>
      </c>
      <c r="J5279" s="1">
        <v>7.1428571428570002</v>
      </c>
      <c r="K5279" s="1">
        <v>75.595238095238003</v>
      </c>
      <c r="L5279" s="1">
        <v>23.809523809523998</v>
      </c>
      <c r="M5279" s="1">
        <v>29.761904761905001</v>
      </c>
      <c r="N5279" s="1">
        <v>24.404761904762001</v>
      </c>
      <c r="O5279" s="1">
        <v>17.261904761905001</v>
      </c>
      <c r="P5279" s="1">
        <v>0.59523809523799998</v>
      </c>
      <c r="Q5279" s="2" t="s">
        <v>160</v>
      </c>
      <c r="R5279" s="1">
        <v>0.59523809523799998</v>
      </c>
      <c r="S5279" s="2" t="s">
        <v>160</v>
      </c>
      <c r="T5279" s="8">
        <v>295.83333333333297</v>
      </c>
    </row>
    <row r="5280" spans="4:20" ht="26" x14ac:dyDescent="0.2">
      <c r="D5280" s="59"/>
      <c r="E5280" s="5" t="s">
        <v>70</v>
      </c>
      <c r="F5280" s="51" t="s">
        <v>623</v>
      </c>
      <c r="G5280" s="4">
        <v>470</v>
      </c>
      <c r="H5280" s="10">
        <v>67.446808510637993</v>
      </c>
      <c r="I5280" s="1">
        <v>35.744680851063997</v>
      </c>
      <c r="J5280" s="1">
        <v>3.4042553191490001</v>
      </c>
      <c r="K5280" s="1">
        <v>73.617021276596006</v>
      </c>
      <c r="L5280" s="1">
        <v>31.702127659574</v>
      </c>
      <c r="M5280" s="1">
        <v>28.936170212766001</v>
      </c>
      <c r="N5280" s="1">
        <v>18.936170212766001</v>
      </c>
      <c r="O5280" s="1">
        <v>14.255319148936</v>
      </c>
      <c r="P5280" s="1">
        <v>0.63829787234000002</v>
      </c>
      <c r="Q5280" s="1">
        <v>0.63829787234000002</v>
      </c>
      <c r="R5280" s="1">
        <v>0.85106382978700001</v>
      </c>
      <c r="S5280" s="2" t="s">
        <v>160</v>
      </c>
      <c r="T5280" s="8">
        <v>276.17021276595699</v>
      </c>
    </row>
    <row r="5281" spans="4:20" ht="26" x14ac:dyDescent="0.2">
      <c r="D5281" s="59"/>
      <c r="E5281" s="5" t="s">
        <v>71</v>
      </c>
      <c r="F5281" s="51" t="s">
        <v>623</v>
      </c>
      <c r="G5281" s="4">
        <v>67</v>
      </c>
      <c r="H5281" s="10">
        <v>67.164179104477995</v>
      </c>
      <c r="I5281" s="1">
        <v>35.820895522388</v>
      </c>
      <c r="J5281" s="1">
        <v>7.4626865671639999</v>
      </c>
      <c r="K5281" s="1">
        <v>67.164179104477995</v>
      </c>
      <c r="L5281" s="1">
        <v>28.358208955224001</v>
      </c>
      <c r="M5281" s="1">
        <v>29.850746268657002</v>
      </c>
      <c r="N5281" s="1">
        <v>19.402985074627001</v>
      </c>
      <c r="O5281" s="1">
        <v>10.447761194030001</v>
      </c>
      <c r="P5281" s="1">
        <v>1.492537313433</v>
      </c>
      <c r="Q5281" s="2" t="s">
        <v>160</v>
      </c>
      <c r="R5281" s="2" t="s">
        <v>160</v>
      </c>
      <c r="S5281" s="2" t="s">
        <v>160</v>
      </c>
      <c r="T5281" s="8">
        <v>267.16417910447802</v>
      </c>
    </row>
    <row r="5282" spans="4:20" x14ac:dyDescent="0.2">
      <c r="D5282" s="59"/>
      <c r="E5282" s="5" t="s">
        <v>72</v>
      </c>
      <c r="F5282" s="51" t="s">
        <v>623</v>
      </c>
      <c r="G5282" s="4">
        <v>314</v>
      </c>
      <c r="H5282" s="10">
        <v>67.515923566878996</v>
      </c>
      <c r="I5282" s="1">
        <v>35.668789808916998</v>
      </c>
      <c r="J5282" s="1">
        <v>4.4585987261150004</v>
      </c>
      <c r="K5282" s="1">
        <v>70.063694267515999</v>
      </c>
      <c r="L5282" s="1">
        <v>31.210191082803</v>
      </c>
      <c r="M5282" s="1">
        <v>32.802547770700997</v>
      </c>
      <c r="N5282" s="1">
        <v>22.292993630573001</v>
      </c>
      <c r="O5282" s="1">
        <v>14.968152866242001</v>
      </c>
      <c r="P5282" s="1">
        <v>0.31847133758000001</v>
      </c>
      <c r="Q5282" s="1">
        <v>0.63694267515900005</v>
      </c>
      <c r="R5282" s="1">
        <v>0.95541401273899995</v>
      </c>
      <c r="S5282" s="2" t="s">
        <v>160</v>
      </c>
      <c r="T5282" s="8">
        <v>280.89171974522299</v>
      </c>
    </row>
    <row r="5283" spans="4:20" x14ac:dyDescent="0.2">
      <c r="D5283" s="59"/>
      <c r="E5283" s="5" t="s">
        <v>73</v>
      </c>
      <c r="F5283" s="51" t="s">
        <v>623</v>
      </c>
      <c r="G5283" s="4">
        <v>187</v>
      </c>
      <c r="H5283" s="10">
        <v>65.775401069519006</v>
      </c>
      <c r="I5283" s="1">
        <v>32.620320855614999</v>
      </c>
      <c r="J5283" s="1">
        <v>5.8823529411760003</v>
      </c>
      <c r="K5283" s="1">
        <v>69.518716577540005</v>
      </c>
      <c r="L5283" s="1">
        <v>32.085561497325997</v>
      </c>
      <c r="M5283" s="1">
        <v>32.620320855614999</v>
      </c>
      <c r="N5283" s="1">
        <v>21.390374331551001</v>
      </c>
      <c r="O5283" s="1">
        <v>16.042780748662999</v>
      </c>
      <c r="P5283" s="2" t="s">
        <v>160</v>
      </c>
      <c r="Q5283" s="2" t="s">
        <v>160</v>
      </c>
      <c r="R5283" s="1">
        <v>0.53475935828900001</v>
      </c>
      <c r="S5283" s="2" t="s">
        <v>160</v>
      </c>
      <c r="T5283" s="8">
        <v>276.47058823529397</v>
      </c>
    </row>
    <row r="5284" spans="4:20" ht="26" x14ac:dyDescent="0.2">
      <c r="D5284" s="59"/>
      <c r="E5284" s="5" t="s">
        <v>74</v>
      </c>
      <c r="F5284" s="51" t="s">
        <v>623</v>
      </c>
      <c r="G5284" s="4">
        <v>472</v>
      </c>
      <c r="H5284" s="10">
        <v>59.957627118643998</v>
      </c>
      <c r="I5284" s="1">
        <v>30.508474576270999</v>
      </c>
      <c r="J5284" s="1">
        <v>3.3898305084749998</v>
      </c>
      <c r="K5284" s="1">
        <v>65.254237288135997</v>
      </c>
      <c r="L5284" s="1">
        <v>23.305084745763001</v>
      </c>
      <c r="M5284" s="1">
        <v>29.661016949153002</v>
      </c>
      <c r="N5284" s="1">
        <v>14.618644067797</v>
      </c>
      <c r="O5284" s="1">
        <v>9.7457627118639998</v>
      </c>
      <c r="P5284" s="1">
        <v>0.42372881355899999</v>
      </c>
      <c r="Q5284" s="1">
        <v>0.84745762711899997</v>
      </c>
      <c r="R5284" s="1">
        <v>0.84745762711899997</v>
      </c>
      <c r="S5284" s="2" t="s">
        <v>160</v>
      </c>
      <c r="T5284" s="8">
        <v>238.55932203389801</v>
      </c>
    </row>
    <row r="5285" spans="4:20" x14ac:dyDescent="0.2">
      <c r="D5285" s="59"/>
      <c r="E5285" s="5" t="s">
        <v>36</v>
      </c>
      <c r="F5285" s="51" t="s">
        <v>624</v>
      </c>
      <c r="G5285" s="4">
        <v>28</v>
      </c>
      <c r="H5285" s="10">
        <v>46.428571428570997</v>
      </c>
      <c r="I5285" s="1">
        <v>32.142857142856997</v>
      </c>
      <c r="J5285" s="2" t="s">
        <v>160</v>
      </c>
      <c r="K5285" s="1">
        <v>57.142857142856997</v>
      </c>
      <c r="L5285" s="1">
        <v>21.428571428571001</v>
      </c>
      <c r="M5285" s="1">
        <v>35.714285714286</v>
      </c>
      <c r="N5285" s="1">
        <v>21.428571428571001</v>
      </c>
      <c r="O5285" s="1">
        <v>7.1428571428570002</v>
      </c>
      <c r="P5285" s="2" t="s">
        <v>160</v>
      </c>
      <c r="Q5285" s="1">
        <v>7.1428571428570002</v>
      </c>
      <c r="R5285" s="1">
        <v>10.714285714286</v>
      </c>
      <c r="S5285" s="2" t="s">
        <v>160</v>
      </c>
      <c r="T5285" s="8">
        <v>239.28571428571399</v>
      </c>
    </row>
    <row r="5286" spans="4:20" x14ac:dyDescent="0.2">
      <c r="D5286" s="59"/>
      <c r="E5286" s="5" t="s">
        <v>23</v>
      </c>
      <c r="F5286" s="51" t="s">
        <v>624</v>
      </c>
      <c r="G5286" s="4">
        <v>6</v>
      </c>
      <c r="H5286" s="10">
        <v>33.333333333333002</v>
      </c>
      <c r="I5286" s="2" t="s">
        <v>160</v>
      </c>
      <c r="J5286" s="2" t="s">
        <v>160</v>
      </c>
      <c r="K5286" s="1">
        <v>66.666666666666998</v>
      </c>
      <c r="L5286" s="1">
        <v>33.333333333333002</v>
      </c>
      <c r="M5286" s="1">
        <v>16.666666666666998</v>
      </c>
      <c r="N5286" s="2" t="s">
        <v>160</v>
      </c>
      <c r="O5286" s="2" t="s">
        <v>160</v>
      </c>
      <c r="P5286" s="2" t="s">
        <v>160</v>
      </c>
      <c r="Q5286" s="1">
        <v>33.333333333333002</v>
      </c>
      <c r="R5286" s="2" t="s">
        <v>160</v>
      </c>
      <c r="S5286" s="2" t="s">
        <v>160</v>
      </c>
      <c r="T5286" s="8">
        <v>183.333333333333</v>
      </c>
    </row>
    <row r="5287" spans="4:20" ht="26" x14ac:dyDescent="0.2">
      <c r="D5287" s="58" t="s">
        <v>75</v>
      </c>
      <c r="E5287" s="7" t="s">
        <v>76</v>
      </c>
      <c r="F5287" s="50" t="s">
        <v>624</v>
      </c>
      <c r="G5287" s="6">
        <v>32</v>
      </c>
      <c r="H5287" s="14">
        <v>68.75</v>
      </c>
      <c r="I5287" s="3">
        <v>43.75</v>
      </c>
      <c r="J5287" s="3">
        <v>3.125</v>
      </c>
      <c r="K5287" s="3">
        <v>75</v>
      </c>
      <c r="L5287" s="3">
        <v>37.5</v>
      </c>
      <c r="M5287" s="3">
        <v>31.25</v>
      </c>
      <c r="N5287" s="3">
        <v>12.5</v>
      </c>
      <c r="O5287" s="3">
        <v>21.875</v>
      </c>
      <c r="P5287" s="9" t="s">
        <v>160</v>
      </c>
      <c r="Q5287" s="9" t="s">
        <v>160</v>
      </c>
      <c r="R5287" s="9" t="s">
        <v>160</v>
      </c>
      <c r="S5287" s="9" t="s">
        <v>160</v>
      </c>
      <c r="T5287" s="13">
        <v>293.75</v>
      </c>
    </row>
    <row r="5288" spans="4:20" x14ac:dyDescent="0.2">
      <c r="D5288" s="59"/>
      <c r="E5288" s="5" t="s">
        <v>77</v>
      </c>
      <c r="F5288" s="51" t="s">
        <v>623</v>
      </c>
      <c r="G5288" s="4">
        <v>60</v>
      </c>
      <c r="H5288" s="10">
        <v>61.666666666666998</v>
      </c>
      <c r="I5288" s="1">
        <v>46.666666666666998</v>
      </c>
      <c r="J5288" s="1">
        <v>5</v>
      </c>
      <c r="K5288" s="1">
        <v>81.666666666666998</v>
      </c>
      <c r="L5288" s="1">
        <v>26.666666666666998</v>
      </c>
      <c r="M5288" s="1">
        <v>16.666666666666998</v>
      </c>
      <c r="N5288" s="1">
        <v>18.333333333333002</v>
      </c>
      <c r="O5288" s="1">
        <v>10</v>
      </c>
      <c r="P5288" s="2" t="s">
        <v>160</v>
      </c>
      <c r="Q5288" s="2" t="s">
        <v>160</v>
      </c>
      <c r="R5288" s="2" t="s">
        <v>160</v>
      </c>
      <c r="S5288" s="2" t="s">
        <v>160</v>
      </c>
      <c r="T5288" s="8">
        <v>266.66666666666703</v>
      </c>
    </row>
    <row r="5289" spans="4:20" x14ac:dyDescent="0.2">
      <c r="D5289" s="59"/>
      <c r="E5289" s="5" t="s">
        <v>78</v>
      </c>
      <c r="F5289" s="51" t="s">
        <v>623</v>
      </c>
      <c r="G5289" s="4">
        <v>82</v>
      </c>
      <c r="H5289" s="10">
        <v>63.414634146341001</v>
      </c>
      <c r="I5289" s="1">
        <v>47.560975609755999</v>
      </c>
      <c r="J5289" s="1">
        <v>4.8780487804880002</v>
      </c>
      <c r="K5289" s="1">
        <v>78.048780487805004</v>
      </c>
      <c r="L5289" s="1">
        <v>26.829268292683</v>
      </c>
      <c r="M5289" s="1">
        <v>32.926829268292998</v>
      </c>
      <c r="N5289" s="1">
        <v>15.853658536585</v>
      </c>
      <c r="O5289" s="1">
        <v>15.853658536585</v>
      </c>
      <c r="P5289" s="2" t="s">
        <v>160</v>
      </c>
      <c r="Q5289" s="2" t="s">
        <v>160</v>
      </c>
      <c r="R5289" s="2" t="s">
        <v>160</v>
      </c>
      <c r="S5289" s="2" t="s">
        <v>160</v>
      </c>
      <c r="T5289" s="8">
        <v>285.36585365853699</v>
      </c>
    </row>
    <row r="5290" spans="4:20" ht="26" x14ac:dyDescent="0.2">
      <c r="D5290" s="59"/>
      <c r="E5290" s="5" t="s">
        <v>79</v>
      </c>
      <c r="F5290" s="51" t="s">
        <v>624</v>
      </c>
      <c r="G5290" s="4">
        <v>11</v>
      </c>
      <c r="H5290" s="10">
        <v>45.454545454544999</v>
      </c>
      <c r="I5290" s="1">
        <v>36.363636363635997</v>
      </c>
      <c r="J5290" s="1">
        <v>18.181818181817999</v>
      </c>
      <c r="K5290" s="1">
        <v>72.727272727273004</v>
      </c>
      <c r="L5290" s="1">
        <v>27.272727272727</v>
      </c>
      <c r="M5290" s="1">
        <v>27.272727272727</v>
      </c>
      <c r="N5290" s="1">
        <v>27.272727272727</v>
      </c>
      <c r="O5290" s="2" t="s">
        <v>160</v>
      </c>
      <c r="P5290" s="2" t="s">
        <v>160</v>
      </c>
      <c r="Q5290" s="2" t="s">
        <v>160</v>
      </c>
      <c r="R5290" s="2" t="s">
        <v>160</v>
      </c>
      <c r="S5290" s="2" t="s">
        <v>160</v>
      </c>
      <c r="T5290" s="8">
        <v>254.54545454545499</v>
      </c>
    </row>
    <row r="5291" spans="4:20" ht="26" x14ac:dyDescent="0.2">
      <c r="D5291" s="59"/>
      <c r="E5291" s="5" t="s">
        <v>80</v>
      </c>
      <c r="F5291" s="51" t="s">
        <v>624</v>
      </c>
      <c r="G5291" s="4">
        <v>35</v>
      </c>
      <c r="H5291" s="10">
        <v>60</v>
      </c>
      <c r="I5291" s="1">
        <v>57.142857142856997</v>
      </c>
      <c r="J5291" s="1">
        <v>11.428571428571001</v>
      </c>
      <c r="K5291" s="1">
        <v>82.857142857143003</v>
      </c>
      <c r="L5291" s="1">
        <v>25.714285714286</v>
      </c>
      <c r="M5291" s="1">
        <v>28.571428571428999</v>
      </c>
      <c r="N5291" s="1">
        <v>20</v>
      </c>
      <c r="O5291" s="1">
        <v>2.8571428571430002</v>
      </c>
      <c r="P5291" s="2" t="s">
        <v>160</v>
      </c>
      <c r="Q5291" s="2" t="s">
        <v>160</v>
      </c>
      <c r="R5291" s="2" t="s">
        <v>160</v>
      </c>
      <c r="S5291" s="2" t="s">
        <v>160</v>
      </c>
      <c r="T5291" s="8">
        <v>288.57142857142901</v>
      </c>
    </row>
    <row r="5292" spans="4:20" ht="26" x14ac:dyDescent="0.2">
      <c r="D5292" s="59"/>
      <c r="E5292" s="5" t="s">
        <v>81</v>
      </c>
      <c r="F5292" s="51" t="s">
        <v>624</v>
      </c>
      <c r="G5292" s="4">
        <v>48</v>
      </c>
      <c r="H5292" s="10">
        <v>70.833333333333002</v>
      </c>
      <c r="I5292" s="1">
        <v>62.5</v>
      </c>
      <c r="J5292" s="1">
        <v>8.333333333333</v>
      </c>
      <c r="K5292" s="1">
        <v>87.5</v>
      </c>
      <c r="L5292" s="1">
        <v>16.666666666666998</v>
      </c>
      <c r="M5292" s="1">
        <v>33.333333333333002</v>
      </c>
      <c r="N5292" s="1">
        <v>20.833333333333002</v>
      </c>
      <c r="O5292" s="1">
        <v>8.333333333333</v>
      </c>
      <c r="P5292" s="2" t="s">
        <v>160</v>
      </c>
      <c r="Q5292" s="2" t="s">
        <v>160</v>
      </c>
      <c r="R5292" s="2" t="s">
        <v>160</v>
      </c>
      <c r="S5292" s="2" t="s">
        <v>160</v>
      </c>
      <c r="T5292" s="8">
        <v>308.33333333333297</v>
      </c>
    </row>
    <row r="5293" spans="4:20" ht="26" x14ac:dyDescent="0.2">
      <c r="D5293" s="59"/>
      <c r="E5293" s="5" t="s">
        <v>82</v>
      </c>
      <c r="F5293" s="51" t="s">
        <v>624</v>
      </c>
      <c r="G5293" s="4">
        <v>39</v>
      </c>
      <c r="H5293" s="10">
        <v>74.358974358973995</v>
      </c>
      <c r="I5293" s="1">
        <v>53.846153846154003</v>
      </c>
      <c r="J5293" s="1">
        <v>5.1282051282049999</v>
      </c>
      <c r="K5293" s="1">
        <v>87.179487179486998</v>
      </c>
      <c r="L5293" s="1">
        <v>30.769230769231001</v>
      </c>
      <c r="M5293" s="1">
        <v>23.076923076922998</v>
      </c>
      <c r="N5293" s="1">
        <v>25.641025641026001</v>
      </c>
      <c r="O5293" s="1">
        <v>10.25641025641</v>
      </c>
      <c r="P5293" s="2" t="s">
        <v>160</v>
      </c>
      <c r="Q5293" s="2" t="s">
        <v>160</v>
      </c>
      <c r="R5293" s="2" t="s">
        <v>160</v>
      </c>
      <c r="S5293" s="2" t="s">
        <v>160</v>
      </c>
      <c r="T5293" s="8">
        <v>310.25641025640999</v>
      </c>
    </row>
    <row r="5294" spans="4:20" ht="26" x14ac:dyDescent="0.2">
      <c r="D5294" s="59"/>
      <c r="E5294" s="5" t="s">
        <v>83</v>
      </c>
      <c r="F5294" s="51" t="s">
        <v>624</v>
      </c>
      <c r="G5294" s="4">
        <v>12</v>
      </c>
      <c r="H5294" s="10">
        <v>58.333333333333002</v>
      </c>
      <c r="I5294" s="1">
        <v>33.333333333333002</v>
      </c>
      <c r="J5294" s="2" t="s">
        <v>160</v>
      </c>
      <c r="K5294" s="1">
        <v>83.333333333333002</v>
      </c>
      <c r="L5294" s="1">
        <v>41.666666666666998</v>
      </c>
      <c r="M5294" s="1">
        <v>41.666666666666998</v>
      </c>
      <c r="N5294" s="1">
        <v>25</v>
      </c>
      <c r="O5294" s="1">
        <v>16.666666666666998</v>
      </c>
      <c r="P5294" s="2" t="s">
        <v>160</v>
      </c>
      <c r="Q5294" s="2" t="s">
        <v>160</v>
      </c>
      <c r="R5294" s="2" t="s">
        <v>160</v>
      </c>
      <c r="S5294" s="2" t="s">
        <v>160</v>
      </c>
      <c r="T5294" s="8">
        <v>300</v>
      </c>
    </row>
    <row r="5295" spans="4:20" x14ac:dyDescent="0.2">
      <c r="D5295" s="59"/>
      <c r="E5295" s="5" t="s">
        <v>84</v>
      </c>
      <c r="F5295" s="51" t="s">
        <v>624</v>
      </c>
      <c r="G5295" s="4">
        <v>15</v>
      </c>
      <c r="H5295" s="10">
        <v>80</v>
      </c>
      <c r="I5295" s="1">
        <v>53.333333333333002</v>
      </c>
      <c r="J5295" s="1">
        <v>6.666666666667</v>
      </c>
      <c r="K5295" s="1">
        <v>86.666666666666998</v>
      </c>
      <c r="L5295" s="1">
        <v>13.333333333333</v>
      </c>
      <c r="M5295" s="1">
        <v>33.333333333333002</v>
      </c>
      <c r="N5295" s="1">
        <v>26.666666666666998</v>
      </c>
      <c r="O5295" s="1">
        <v>13.333333333333</v>
      </c>
      <c r="P5295" s="2" t="s">
        <v>160</v>
      </c>
      <c r="Q5295" s="2" t="s">
        <v>160</v>
      </c>
      <c r="R5295" s="2" t="s">
        <v>160</v>
      </c>
      <c r="S5295" s="2" t="s">
        <v>160</v>
      </c>
      <c r="T5295" s="8">
        <v>313.33333333333297</v>
      </c>
    </row>
    <row r="5296" spans="4:20" x14ac:dyDescent="0.2">
      <c r="D5296" s="59"/>
      <c r="E5296" s="5" t="s">
        <v>85</v>
      </c>
      <c r="F5296" s="51" t="s">
        <v>624</v>
      </c>
      <c r="G5296" s="4">
        <v>5</v>
      </c>
      <c r="H5296" s="17" t="s">
        <v>160</v>
      </c>
      <c r="I5296" s="2" t="s">
        <v>160</v>
      </c>
      <c r="J5296" s="2" t="s">
        <v>160</v>
      </c>
      <c r="K5296" s="1">
        <v>60</v>
      </c>
      <c r="L5296" s="1">
        <v>60</v>
      </c>
      <c r="M5296" s="1">
        <v>20</v>
      </c>
      <c r="N5296" s="1">
        <v>40</v>
      </c>
      <c r="O5296" s="1">
        <v>40</v>
      </c>
      <c r="P5296" s="2" t="s">
        <v>160</v>
      </c>
      <c r="Q5296" s="2" t="s">
        <v>160</v>
      </c>
      <c r="R5296" s="2" t="s">
        <v>160</v>
      </c>
      <c r="S5296" s="2" t="s">
        <v>160</v>
      </c>
      <c r="T5296" s="8">
        <v>220</v>
      </c>
    </row>
    <row r="5297" spans="4:20" x14ac:dyDescent="0.2">
      <c r="D5297" s="59"/>
      <c r="E5297" s="5" t="s">
        <v>86</v>
      </c>
      <c r="F5297" s="51" t="s">
        <v>623</v>
      </c>
      <c r="G5297" s="4">
        <v>87</v>
      </c>
      <c r="H5297" s="10">
        <v>60.919540229885001</v>
      </c>
      <c r="I5297" s="1">
        <v>41.379310344827999</v>
      </c>
      <c r="J5297" s="1">
        <v>2.2988505747130001</v>
      </c>
      <c r="K5297" s="1">
        <v>68.965517241379004</v>
      </c>
      <c r="L5297" s="1">
        <v>17.241379310345</v>
      </c>
      <c r="M5297" s="1">
        <v>34.482758620689999</v>
      </c>
      <c r="N5297" s="1">
        <v>24.137931034483</v>
      </c>
      <c r="O5297" s="1">
        <v>11.494252873562999</v>
      </c>
      <c r="P5297" s="2" t="s">
        <v>160</v>
      </c>
      <c r="Q5297" s="2" t="s">
        <v>160</v>
      </c>
      <c r="R5297" s="1">
        <v>1.149425287356</v>
      </c>
      <c r="S5297" s="2" t="s">
        <v>160</v>
      </c>
      <c r="T5297" s="8">
        <v>262.068965517241</v>
      </c>
    </row>
    <row r="5298" spans="4:20" ht="26" x14ac:dyDescent="0.2">
      <c r="D5298" s="59"/>
      <c r="E5298" s="5" t="s">
        <v>87</v>
      </c>
      <c r="F5298" s="51" t="s">
        <v>623</v>
      </c>
      <c r="G5298" s="4">
        <v>118</v>
      </c>
      <c r="H5298" s="10">
        <v>65.254237288135997</v>
      </c>
      <c r="I5298" s="1">
        <v>46.610169491524999</v>
      </c>
      <c r="J5298" s="1">
        <v>5.9322033898309998</v>
      </c>
      <c r="K5298" s="1">
        <v>82.203389830508002</v>
      </c>
      <c r="L5298" s="1">
        <v>29.661016949153002</v>
      </c>
      <c r="M5298" s="1">
        <v>24.576271186441002</v>
      </c>
      <c r="N5298" s="1">
        <v>16.949152542373</v>
      </c>
      <c r="O5298" s="1">
        <v>15.254237288136</v>
      </c>
      <c r="P5298" s="2" t="s">
        <v>160</v>
      </c>
      <c r="Q5298" s="2" t="s">
        <v>160</v>
      </c>
      <c r="R5298" s="2" t="s">
        <v>160</v>
      </c>
      <c r="S5298" s="2" t="s">
        <v>160</v>
      </c>
      <c r="T5298" s="8">
        <v>286.44067796610199</v>
      </c>
    </row>
    <row r="5299" spans="4:20" x14ac:dyDescent="0.2">
      <c r="D5299" s="59"/>
      <c r="E5299" s="5" t="s">
        <v>36</v>
      </c>
      <c r="F5299" s="51" t="s">
        <v>624</v>
      </c>
      <c r="G5299" s="4">
        <v>47</v>
      </c>
      <c r="H5299" s="10">
        <v>55.319148936170002</v>
      </c>
      <c r="I5299" s="1">
        <v>42.553191489362</v>
      </c>
      <c r="J5299" s="1">
        <v>10.638297872340001</v>
      </c>
      <c r="K5299" s="1">
        <v>76.595744680850999</v>
      </c>
      <c r="L5299" s="1">
        <v>21.276595744681</v>
      </c>
      <c r="M5299" s="1">
        <v>36.170212765956997</v>
      </c>
      <c r="N5299" s="1">
        <v>23.404255319149001</v>
      </c>
      <c r="O5299" s="1">
        <v>2.1276595744679998</v>
      </c>
      <c r="P5299" s="2" t="s">
        <v>160</v>
      </c>
      <c r="Q5299" s="2" t="s">
        <v>160</v>
      </c>
      <c r="R5299" s="1">
        <v>2.1276595744679998</v>
      </c>
      <c r="S5299" s="2" t="s">
        <v>160</v>
      </c>
      <c r="T5299" s="8">
        <v>270.212765957447</v>
      </c>
    </row>
    <row r="5300" spans="4:20" ht="26" x14ac:dyDescent="0.2">
      <c r="D5300" s="59"/>
      <c r="E5300" s="5" t="s">
        <v>88</v>
      </c>
      <c r="F5300" s="51" t="s">
        <v>623</v>
      </c>
      <c r="G5300" s="4">
        <v>255</v>
      </c>
      <c r="H5300" s="10">
        <v>63.529411764705998</v>
      </c>
      <c r="I5300" s="1">
        <v>29.019607843136999</v>
      </c>
      <c r="J5300" s="1">
        <v>3.1372549019610001</v>
      </c>
      <c r="K5300" s="1">
        <v>69.019607843136995</v>
      </c>
      <c r="L5300" s="1">
        <v>30.196078431373</v>
      </c>
      <c r="M5300" s="1">
        <v>26.274509803922001</v>
      </c>
      <c r="N5300" s="1">
        <v>15.294117647059</v>
      </c>
      <c r="O5300" s="1">
        <v>12.156862745098</v>
      </c>
      <c r="P5300" s="1">
        <v>0.392156862745</v>
      </c>
      <c r="Q5300" s="1">
        <v>1.9607843137250001</v>
      </c>
      <c r="R5300" s="1">
        <v>1.1764705882349999</v>
      </c>
      <c r="S5300" s="2" t="s">
        <v>160</v>
      </c>
      <c r="T5300" s="8">
        <v>252.15686274509801</v>
      </c>
    </row>
    <row r="5301" spans="4:20" x14ac:dyDescent="0.2">
      <c r="D5301" s="59"/>
      <c r="E5301" s="5" t="s">
        <v>89</v>
      </c>
      <c r="F5301" s="51" t="s">
        <v>623</v>
      </c>
      <c r="G5301" s="4">
        <v>434</v>
      </c>
      <c r="H5301" s="10">
        <v>59.907834101382001</v>
      </c>
      <c r="I5301" s="1">
        <v>24.423963133640999</v>
      </c>
      <c r="J5301" s="1">
        <v>2.5345622119820002</v>
      </c>
      <c r="K5301" s="1">
        <v>58.064516129032</v>
      </c>
      <c r="L5301" s="1">
        <v>27.880184331797</v>
      </c>
      <c r="M5301" s="1">
        <v>28.571428571428999</v>
      </c>
      <c r="N5301" s="1">
        <v>14.055299539170999</v>
      </c>
      <c r="O5301" s="1">
        <v>13.133640552995001</v>
      </c>
      <c r="P5301" s="1">
        <v>0.69124423963100001</v>
      </c>
      <c r="Q5301" s="1">
        <v>2.073732718894</v>
      </c>
      <c r="R5301" s="1">
        <v>1.3824884792629999</v>
      </c>
      <c r="S5301" s="2" t="s">
        <v>160</v>
      </c>
      <c r="T5301" s="8">
        <v>232.718894009217</v>
      </c>
    </row>
    <row r="5302" spans="4:20" x14ac:dyDescent="0.2">
      <c r="D5302" s="59"/>
      <c r="E5302" s="5" t="s">
        <v>23</v>
      </c>
      <c r="F5302" s="51" t="s">
        <v>624</v>
      </c>
      <c r="G5302" s="4">
        <v>9</v>
      </c>
      <c r="H5302" s="10">
        <v>66.666666666666998</v>
      </c>
      <c r="I5302" s="1">
        <v>11.111111111111001</v>
      </c>
      <c r="J5302" s="2" t="s">
        <v>160</v>
      </c>
      <c r="K5302" s="1">
        <v>44.444444444444002</v>
      </c>
      <c r="L5302" s="1">
        <v>11.111111111111001</v>
      </c>
      <c r="M5302" s="1">
        <v>44.444444444444002</v>
      </c>
      <c r="N5302" s="1">
        <v>22.222222222222001</v>
      </c>
      <c r="O5302" s="2" t="s">
        <v>160</v>
      </c>
      <c r="P5302" s="2" t="s">
        <v>160</v>
      </c>
      <c r="Q5302" s="1">
        <v>11.111111111111001</v>
      </c>
      <c r="R5302" s="2" t="s">
        <v>160</v>
      </c>
      <c r="S5302" s="2" t="s">
        <v>160</v>
      </c>
      <c r="T5302" s="8">
        <v>211.111111111111</v>
      </c>
    </row>
    <row r="5303" spans="4:20" ht="26" x14ac:dyDescent="0.2">
      <c r="D5303" s="59"/>
      <c r="E5303" s="5" t="s">
        <v>90</v>
      </c>
      <c r="F5303" s="51" t="s">
        <v>623</v>
      </c>
      <c r="G5303" s="4">
        <v>345</v>
      </c>
      <c r="H5303" s="10">
        <v>62.898550724638</v>
      </c>
      <c r="I5303" s="1">
        <v>44.057971014492999</v>
      </c>
      <c r="J5303" s="1">
        <v>4.6376811594199996</v>
      </c>
      <c r="K5303" s="1">
        <v>79.420289855071999</v>
      </c>
      <c r="L5303" s="1">
        <v>22.898550724638</v>
      </c>
      <c r="M5303" s="1">
        <v>29.565217391304</v>
      </c>
      <c r="N5303" s="1">
        <v>18.840579710145001</v>
      </c>
      <c r="O5303" s="1">
        <v>11.594202898551</v>
      </c>
      <c r="P5303" s="2" t="s">
        <v>160</v>
      </c>
      <c r="Q5303" s="2" t="s">
        <v>160</v>
      </c>
      <c r="R5303" s="1">
        <v>0.57971014492799999</v>
      </c>
      <c r="S5303" s="2" t="s">
        <v>160</v>
      </c>
      <c r="T5303" s="8">
        <v>274.49275362318798</v>
      </c>
    </row>
    <row r="5304" spans="4:20" ht="26" x14ac:dyDescent="0.2">
      <c r="D5304" s="58" t="s">
        <v>91</v>
      </c>
      <c r="E5304" s="7" t="s">
        <v>92</v>
      </c>
      <c r="F5304" s="50" t="s">
        <v>623</v>
      </c>
      <c r="G5304" s="6">
        <v>70</v>
      </c>
      <c r="H5304" s="14">
        <v>61.428571428570997</v>
      </c>
      <c r="I5304" s="3">
        <v>42.857142857143003</v>
      </c>
      <c r="J5304" s="3">
        <v>2.8571428571430002</v>
      </c>
      <c r="K5304" s="3">
        <v>74.285714285713993</v>
      </c>
      <c r="L5304" s="3">
        <v>24.285714285714</v>
      </c>
      <c r="M5304" s="3">
        <v>28.571428571428999</v>
      </c>
      <c r="N5304" s="3">
        <v>21.428571428571001</v>
      </c>
      <c r="O5304" s="3">
        <v>12.857142857143</v>
      </c>
      <c r="P5304" s="9" t="s">
        <v>160</v>
      </c>
      <c r="Q5304" s="3">
        <v>1.4285714285710001</v>
      </c>
      <c r="R5304" s="9" t="s">
        <v>160</v>
      </c>
      <c r="S5304" s="9" t="s">
        <v>160</v>
      </c>
      <c r="T5304" s="13">
        <v>270</v>
      </c>
    </row>
    <row r="5305" spans="4:20" ht="39" x14ac:dyDescent="0.2">
      <c r="D5305" s="59"/>
      <c r="E5305" s="5" t="s">
        <v>93</v>
      </c>
      <c r="F5305" s="51" t="s">
        <v>623</v>
      </c>
      <c r="G5305" s="4">
        <v>430</v>
      </c>
      <c r="H5305" s="10">
        <v>64.883720930232997</v>
      </c>
      <c r="I5305" s="1">
        <v>40.697674418604997</v>
      </c>
      <c r="J5305" s="1">
        <v>4.4186046511630002</v>
      </c>
      <c r="K5305" s="1">
        <v>82.790697674418993</v>
      </c>
      <c r="L5305" s="1">
        <v>21.627906976744001</v>
      </c>
      <c r="M5305" s="1">
        <v>29.069767441860002</v>
      </c>
      <c r="N5305" s="1">
        <v>20.930232558139998</v>
      </c>
      <c r="O5305" s="1">
        <v>13.023255813953</v>
      </c>
      <c r="P5305" s="1">
        <v>0.23255813953500001</v>
      </c>
      <c r="Q5305" s="2" t="s">
        <v>160</v>
      </c>
      <c r="R5305" s="1">
        <v>0.46511627907000003</v>
      </c>
      <c r="S5305" s="2" t="s">
        <v>160</v>
      </c>
      <c r="T5305" s="8">
        <v>278.13953488372101</v>
      </c>
    </row>
    <row r="5306" spans="4:20" ht="39" x14ac:dyDescent="0.2">
      <c r="D5306" s="59"/>
      <c r="E5306" s="5" t="s">
        <v>94</v>
      </c>
      <c r="F5306" s="51" t="s">
        <v>623</v>
      </c>
      <c r="G5306" s="4">
        <v>824</v>
      </c>
      <c r="H5306" s="10">
        <v>63.713592233009997</v>
      </c>
      <c r="I5306" s="1">
        <v>35.072815533981</v>
      </c>
      <c r="J5306" s="1">
        <v>3.7621359223300002</v>
      </c>
      <c r="K5306" s="1">
        <v>73.179611650485</v>
      </c>
      <c r="L5306" s="1">
        <v>24.393203883495001</v>
      </c>
      <c r="M5306" s="1">
        <v>28.519417475728002</v>
      </c>
      <c r="N5306" s="1">
        <v>17.475728155340001</v>
      </c>
      <c r="O5306" s="1">
        <v>13.106796116505</v>
      </c>
      <c r="P5306" s="1">
        <v>0.121359223301</v>
      </c>
      <c r="Q5306" s="1">
        <v>0.48543689320400002</v>
      </c>
      <c r="R5306" s="1">
        <v>0.728155339806</v>
      </c>
      <c r="S5306" s="2" t="s">
        <v>160</v>
      </c>
      <c r="T5306" s="8">
        <v>260.55825242718402</v>
      </c>
    </row>
    <row r="5307" spans="4:20" ht="39" x14ac:dyDescent="0.2">
      <c r="D5307" s="59"/>
      <c r="E5307" s="5" t="s">
        <v>95</v>
      </c>
      <c r="F5307" s="51" t="s">
        <v>623</v>
      </c>
      <c r="G5307" s="4">
        <v>593</v>
      </c>
      <c r="H5307" s="10">
        <v>63.069139966272999</v>
      </c>
      <c r="I5307" s="1">
        <v>38.785834738616998</v>
      </c>
      <c r="J5307" s="1">
        <v>4.0472175379430002</v>
      </c>
      <c r="K5307" s="1">
        <v>79.426644182125003</v>
      </c>
      <c r="L5307" s="1">
        <v>24.789207419899</v>
      </c>
      <c r="M5307" s="1">
        <v>28.330522765599</v>
      </c>
      <c r="N5307" s="1">
        <v>19.055649241147002</v>
      </c>
      <c r="O5307" s="1">
        <v>14.671163575042</v>
      </c>
      <c r="P5307" s="1">
        <v>0.33726812816200002</v>
      </c>
      <c r="Q5307" s="2" t="s">
        <v>160</v>
      </c>
      <c r="R5307" s="1">
        <v>0.84317032040499995</v>
      </c>
      <c r="S5307" s="2" t="s">
        <v>160</v>
      </c>
      <c r="T5307" s="8">
        <v>273.35581787521102</v>
      </c>
    </row>
    <row r="5308" spans="4:20" ht="39" x14ac:dyDescent="0.2">
      <c r="D5308" s="59"/>
      <c r="E5308" s="5" t="s">
        <v>96</v>
      </c>
      <c r="F5308" s="51" t="s">
        <v>623</v>
      </c>
      <c r="G5308" s="4">
        <v>261</v>
      </c>
      <c r="H5308" s="10">
        <v>63.218390804598002</v>
      </c>
      <c r="I5308" s="1">
        <v>35.632183908046002</v>
      </c>
      <c r="J5308" s="1">
        <v>6.130268199234</v>
      </c>
      <c r="K5308" s="1">
        <v>79.693486590038006</v>
      </c>
      <c r="L5308" s="1">
        <v>25.287356321838999</v>
      </c>
      <c r="M5308" s="1">
        <v>26.436781609194998</v>
      </c>
      <c r="N5308" s="1">
        <v>16.858237547893001</v>
      </c>
      <c r="O5308" s="1">
        <v>16.091954022989</v>
      </c>
      <c r="P5308" s="2" t="s">
        <v>160</v>
      </c>
      <c r="Q5308" s="2" t="s">
        <v>160</v>
      </c>
      <c r="R5308" s="1">
        <v>0.76628352490399998</v>
      </c>
      <c r="S5308" s="2" t="s">
        <v>160</v>
      </c>
      <c r="T5308" s="8">
        <v>270.11494252873598</v>
      </c>
    </row>
    <row r="5309" spans="4:20" ht="39" x14ac:dyDescent="0.2">
      <c r="D5309" s="59"/>
      <c r="E5309" s="5" t="s">
        <v>97</v>
      </c>
      <c r="F5309" s="51" t="s">
        <v>623</v>
      </c>
      <c r="G5309" s="4">
        <v>63</v>
      </c>
      <c r="H5309" s="10">
        <v>66.666666666666998</v>
      </c>
      <c r="I5309" s="1">
        <v>47.619047619047997</v>
      </c>
      <c r="J5309" s="1">
        <v>6.3492063492059998</v>
      </c>
      <c r="K5309" s="1">
        <v>85.714285714286007</v>
      </c>
      <c r="L5309" s="1">
        <v>15.873015873016</v>
      </c>
      <c r="M5309" s="1">
        <v>25.396825396825001</v>
      </c>
      <c r="N5309" s="1">
        <v>25.396825396825001</v>
      </c>
      <c r="O5309" s="1">
        <v>15.873015873016</v>
      </c>
      <c r="P5309" s="2" t="s">
        <v>160</v>
      </c>
      <c r="Q5309" s="2" t="s">
        <v>160</v>
      </c>
      <c r="R5309" s="1">
        <v>1.587301587302</v>
      </c>
      <c r="S5309" s="2" t="s">
        <v>160</v>
      </c>
      <c r="T5309" s="8">
        <v>290.47619047619003</v>
      </c>
    </row>
    <row r="5310" spans="4:20" ht="39" x14ac:dyDescent="0.2">
      <c r="D5310" s="59"/>
      <c r="E5310" s="5" t="s">
        <v>98</v>
      </c>
      <c r="F5310" s="51" t="s">
        <v>623</v>
      </c>
      <c r="G5310" s="4">
        <v>345</v>
      </c>
      <c r="H5310" s="10">
        <v>63.768115942028999</v>
      </c>
      <c r="I5310" s="1">
        <v>40.869565217390999</v>
      </c>
      <c r="J5310" s="1">
        <v>5.7971014492749999</v>
      </c>
      <c r="K5310" s="1">
        <v>85.217391304347998</v>
      </c>
      <c r="L5310" s="1">
        <v>20.869565217390999</v>
      </c>
      <c r="M5310" s="1">
        <v>28.695652173913</v>
      </c>
      <c r="N5310" s="1">
        <v>18.550724637681</v>
      </c>
      <c r="O5310" s="1">
        <v>14.782608695652</v>
      </c>
      <c r="P5310" s="1">
        <v>0.57971014492799999</v>
      </c>
      <c r="Q5310" s="2" t="s">
        <v>160</v>
      </c>
      <c r="R5310" s="1">
        <v>0.86956521739100001</v>
      </c>
      <c r="S5310" s="2" t="s">
        <v>160</v>
      </c>
      <c r="T5310" s="8">
        <v>280</v>
      </c>
    </row>
    <row r="5311" spans="4:20" ht="39" x14ac:dyDescent="0.2">
      <c r="D5311" s="59"/>
      <c r="E5311" s="5" t="s">
        <v>99</v>
      </c>
      <c r="F5311" s="51" t="s">
        <v>623</v>
      </c>
      <c r="G5311" s="4">
        <v>202</v>
      </c>
      <c r="H5311" s="10">
        <v>62.376237623762002</v>
      </c>
      <c r="I5311" s="1">
        <v>44.059405940593997</v>
      </c>
      <c r="J5311" s="1">
        <v>8.9108910891090005</v>
      </c>
      <c r="K5311" s="1">
        <v>82.673267326732997</v>
      </c>
      <c r="L5311" s="1">
        <v>19.801980198020001</v>
      </c>
      <c r="M5311" s="1">
        <v>28.217821782178</v>
      </c>
      <c r="N5311" s="1">
        <v>22.277227722772</v>
      </c>
      <c r="O5311" s="1">
        <v>16.336633663366001</v>
      </c>
      <c r="P5311" s="2" t="s">
        <v>160</v>
      </c>
      <c r="Q5311" s="2" t="s">
        <v>160</v>
      </c>
      <c r="R5311" s="1">
        <v>0.99009900990099997</v>
      </c>
      <c r="S5311" s="2" t="s">
        <v>160</v>
      </c>
      <c r="T5311" s="8">
        <v>285.643564356436</v>
      </c>
    </row>
    <row r="5312" spans="4:20" x14ac:dyDescent="0.2">
      <c r="D5312" s="59"/>
      <c r="E5312" s="5" t="s">
        <v>100</v>
      </c>
      <c r="F5312" s="51" t="s">
        <v>623</v>
      </c>
      <c r="G5312" s="4">
        <v>143</v>
      </c>
      <c r="H5312" s="10">
        <v>51.748251748252002</v>
      </c>
      <c r="I5312" s="1">
        <v>17.482517482517</v>
      </c>
      <c r="J5312" s="1">
        <v>1.398601398601</v>
      </c>
      <c r="K5312" s="1">
        <v>37.762237762238001</v>
      </c>
      <c r="L5312" s="1">
        <v>42.657342657343001</v>
      </c>
      <c r="M5312" s="1">
        <v>25.174825174824999</v>
      </c>
      <c r="N5312" s="1">
        <v>10.48951048951</v>
      </c>
      <c r="O5312" s="1">
        <v>10.48951048951</v>
      </c>
      <c r="P5312" s="1">
        <v>1.398601398601</v>
      </c>
      <c r="Q5312" s="1">
        <v>7.6923076923079998</v>
      </c>
      <c r="R5312" s="1">
        <v>2.797202797203</v>
      </c>
      <c r="S5312" s="2" t="s">
        <v>160</v>
      </c>
      <c r="T5312" s="8">
        <v>209.09090909090901</v>
      </c>
    </row>
    <row r="5313" spans="4:20" x14ac:dyDescent="0.2">
      <c r="D5313" s="59"/>
      <c r="E5313" s="5" t="s">
        <v>23</v>
      </c>
      <c r="F5313" s="51" t="s">
        <v>624</v>
      </c>
      <c r="G5313" s="4">
        <v>5</v>
      </c>
      <c r="H5313" s="10">
        <v>40</v>
      </c>
      <c r="I5313" s="1">
        <v>20</v>
      </c>
      <c r="J5313" s="2" t="s">
        <v>160</v>
      </c>
      <c r="K5313" s="1">
        <v>60</v>
      </c>
      <c r="L5313" s="1">
        <v>40</v>
      </c>
      <c r="M5313" s="1">
        <v>40</v>
      </c>
      <c r="N5313" s="2" t="s">
        <v>160</v>
      </c>
      <c r="O5313" s="2" t="s">
        <v>160</v>
      </c>
      <c r="P5313" s="2" t="s">
        <v>160</v>
      </c>
      <c r="Q5313" s="2" t="s">
        <v>160</v>
      </c>
      <c r="R5313" s="2" t="s">
        <v>160</v>
      </c>
      <c r="S5313" s="2" t="s">
        <v>160</v>
      </c>
      <c r="T5313" s="8">
        <v>200</v>
      </c>
    </row>
    <row r="5314" spans="4:20" ht="26" x14ac:dyDescent="0.2">
      <c r="D5314" s="59"/>
      <c r="E5314" s="5" t="s">
        <v>101</v>
      </c>
      <c r="F5314" s="51" t="s">
        <v>623</v>
      </c>
      <c r="G5314" s="4">
        <v>883</v>
      </c>
      <c r="H5314" s="10">
        <v>63.306908267270998</v>
      </c>
      <c r="I5314" s="1">
        <v>34.654586636467002</v>
      </c>
      <c r="J5314" s="1">
        <v>3.7372593431480001</v>
      </c>
      <c r="K5314" s="1">
        <v>73.046432616082001</v>
      </c>
      <c r="L5314" s="1">
        <v>24.122310305776001</v>
      </c>
      <c r="M5314" s="1">
        <v>28.76557191393</v>
      </c>
      <c r="N5314" s="1">
        <v>17.100792751981999</v>
      </c>
      <c r="O5314" s="1">
        <v>12.684031710078999</v>
      </c>
      <c r="P5314" s="1">
        <v>0.22650056625100001</v>
      </c>
      <c r="Q5314" s="1">
        <v>0.453001132503</v>
      </c>
      <c r="R5314" s="1">
        <v>0.79275198187999996</v>
      </c>
      <c r="S5314" s="2" t="s">
        <v>160</v>
      </c>
      <c r="T5314" s="8">
        <v>258.89014722536803</v>
      </c>
    </row>
    <row r="5315" spans="4:20" ht="26" x14ac:dyDescent="0.2">
      <c r="D5315" s="59"/>
      <c r="E5315" s="5" t="s">
        <v>102</v>
      </c>
      <c r="F5315" s="51" t="s">
        <v>623</v>
      </c>
      <c r="G5315" s="4">
        <v>453</v>
      </c>
      <c r="H5315" s="10">
        <v>62.913907284768001</v>
      </c>
      <c r="I5315" s="1">
        <v>38.410596026489998</v>
      </c>
      <c r="J5315" s="1">
        <v>5.518763796909</v>
      </c>
      <c r="K5315" s="1">
        <v>81.456953642383993</v>
      </c>
      <c r="L5315" s="1">
        <v>22.516556291391002</v>
      </c>
      <c r="M5315" s="1">
        <v>27.593818984546999</v>
      </c>
      <c r="N5315" s="1">
        <v>17.880794701987</v>
      </c>
      <c r="O5315" s="1">
        <v>14.128035320087999</v>
      </c>
      <c r="P5315" s="1">
        <v>0.441501103753</v>
      </c>
      <c r="Q5315" s="2" t="s">
        <v>160</v>
      </c>
      <c r="R5315" s="1">
        <v>0.66225165562900001</v>
      </c>
      <c r="S5315" s="2" t="s">
        <v>160</v>
      </c>
      <c r="T5315" s="8">
        <v>271.52317880794698</v>
      </c>
    </row>
    <row r="5316" spans="4:20" x14ac:dyDescent="0.2">
      <c r="D5316" s="58" t="s">
        <v>103</v>
      </c>
      <c r="E5316" s="7" t="s">
        <v>104</v>
      </c>
      <c r="F5316" s="50" t="s">
        <v>623</v>
      </c>
      <c r="G5316" s="6">
        <v>265</v>
      </c>
      <c r="H5316" s="14">
        <v>66.037735849057</v>
      </c>
      <c r="I5316" s="3">
        <v>38.113207547169999</v>
      </c>
      <c r="J5316" s="3">
        <v>3.396226415094</v>
      </c>
      <c r="K5316" s="3">
        <v>75.849056603774002</v>
      </c>
      <c r="L5316" s="3">
        <v>21.509433962264001</v>
      </c>
      <c r="M5316" s="3">
        <v>31.698113207546999</v>
      </c>
      <c r="N5316" s="3">
        <v>19.245283018868001</v>
      </c>
      <c r="O5316" s="3">
        <v>12.830188679245</v>
      </c>
      <c r="P5316" s="3">
        <v>0.75471698113200003</v>
      </c>
      <c r="Q5316" s="9" t="s">
        <v>160</v>
      </c>
      <c r="R5316" s="3">
        <v>1.1320754716979999</v>
      </c>
      <c r="S5316" s="9" t="s">
        <v>160</v>
      </c>
      <c r="T5316" s="13">
        <v>270.56603773584902</v>
      </c>
    </row>
    <row r="5317" spans="4:20" x14ac:dyDescent="0.2">
      <c r="D5317" s="59"/>
      <c r="E5317" s="5" t="s">
        <v>105</v>
      </c>
      <c r="F5317" s="51" t="s">
        <v>623</v>
      </c>
      <c r="G5317" s="4">
        <v>314</v>
      </c>
      <c r="H5317" s="10">
        <v>64.331210191083002</v>
      </c>
      <c r="I5317" s="1">
        <v>31.847133757961998</v>
      </c>
      <c r="J5317" s="1">
        <v>4.7770700636939996</v>
      </c>
      <c r="K5317" s="1">
        <v>70.700636942675004</v>
      </c>
      <c r="L5317" s="1">
        <v>28.662420382166001</v>
      </c>
      <c r="M5317" s="1">
        <v>26.751592356688001</v>
      </c>
      <c r="N5317" s="1">
        <v>14.331210191083001</v>
      </c>
      <c r="O5317" s="1">
        <v>11.146496815287</v>
      </c>
      <c r="P5317" s="2" t="s">
        <v>160</v>
      </c>
      <c r="Q5317" s="1">
        <v>0.63694267515900005</v>
      </c>
      <c r="R5317" s="1">
        <v>0.95541401273899995</v>
      </c>
      <c r="S5317" s="2" t="s">
        <v>160</v>
      </c>
      <c r="T5317" s="8">
        <v>254.14012738853501</v>
      </c>
    </row>
    <row r="5318" spans="4:20" x14ac:dyDescent="0.2">
      <c r="D5318" s="59"/>
      <c r="E5318" s="5" t="s">
        <v>106</v>
      </c>
      <c r="F5318" s="51" t="s">
        <v>623</v>
      </c>
      <c r="G5318" s="4">
        <v>333</v>
      </c>
      <c r="H5318" s="10">
        <v>58.258258258258003</v>
      </c>
      <c r="I5318" s="1">
        <v>30.630630630631</v>
      </c>
      <c r="J5318" s="1">
        <v>1.8018018018019999</v>
      </c>
      <c r="K5318" s="1">
        <v>66.966966966966993</v>
      </c>
      <c r="L5318" s="1">
        <v>25.825825825826001</v>
      </c>
      <c r="M5318" s="1">
        <v>27.627627627628002</v>
      </c>
      <c r="N5318" s="1">
        <v>15.315315315315001</v>
      </c>
      <c r="O5318" s="1">
        <v>12.312312312312001</v>
      </c>
      <c r="P5318" s="1">
        <v>0.30030030029999999</v>
      </c>
      <c r="Q5318" s="1">
        <v>1.5015015015019999</v>
      </c>
      <c r="R5318" s="1">
        <v>0.60060060060099996</v>
      </c>
      <c r="S5318" s="2" t="s">
        <v>160</v>
      </c>
      <c r="T5318" s="8">
        <v>241.14114114114099</v>
      </c>
    </row>
    <row r="5319" spans="4:20" x14ac:dyDescent="0.2">
      <c r="D5319" s="59"/>
      <c r="E5319" s="5" t="s">
        <v>107</v>
      </c>
      <c r="F5319" s="51" t="s">
        <v>623</v>
      </c>
      <c r="G5319" s="4">
        <v>108</v>
      </c>
      <c r="H5319" s="10">
        <v>60.185185185184999</v>
      </c>
      <c r="I5319" s="1">
        <v>24.074074074074002</v>
      </c>
      <c r="J5319" s="1">
        <v>4.6296296296300001</v>
      </c>
      <c r="K5319" s="1">
        <v>46.296296296295999</v>
      </c>
      <c r="L5319" s="1">
        <v>37.037037037037003</v>
      </c>
      <c r="M5319" s="1">
        <v>28.703703703704001</v>
      </c>
      <c r="N5319" s="1">
        <v>17.592592592593</v>
      </c>
      <c r="O5319" s="1">
        <v>12.037037037037001</v>
      </c>
      <c r="P5319" s="1">
        <v>0.92592592592599998</v>
      </c>
      <c r="Q5319" s="1">
        <v>4.6296296296300001</v>
      </c>
      <c r="R5319" s="1">
        <v>1.851851851852</v>
      </c>
      <c r="S5319" s="2" t="s">
        <v>160</v>
      </c>
      <c r="T5319" s="8">
        <v>237.96296296296299</v>
      </c>
    </row>
    <row r="5320" spans="4:20" x14ac:dyDescent="0.2">
      <c r="D5320" s="59"/>
      <c r="E5320" s="5" t="s">
        <v>108</v>
      </c>
      <c r="F5320" s="51" t="s">
        <v>624</v>
      </c>
      <c r="G5320" s="4">
        <v>21</v>
      </c>
      <c r="H5320" s="10">
        <v>42.857142857143003</v>
      </c>
      <c r="I5320" s="1">
        <v>19.047619047619001</v>
      </c>
      <c r="J5320" s="2" t="s">
        <v>160</v>
      </c>
      <c r="K5320" s="1">
        <v>42.857142857143003</v>
      </c>
      <c r="L5320" s="1">
        <v>23.809523809523998</v>
      </c>
      <c r="M5320" s="1">
        <v>28.571428571428999</v>
      </c>
      <c r="N5320" s="2" t="s">
        <v>160</v>
      </c>
      <c r="O5320" s="1">
        <v>23.809523809523998</v>
      </c>
      <c r="P5320" s="2" t="s">
        <v>160</v>
      </c>
      <c r="Q5320" s="1">
        <v>14.285714285714</v>
      </c>
      <c r="R5320" s="2" t="s">
        <v>160</v>
      </c>
      <c r="S5320" s="2" t="s">
        <v>160</v>
      </c>
      <c r="T5320" s="8">
        <v>195.23809523809501</v>
      </c>
    </row>
    <row r="5321" spans="4:20" x14ac:dyDescent="0.2">
      <c r="D5321" s="59"/>
      <c r="E5321" s="5" t="s">
        <v>23</v>
      </c>
      <c r="F5321" s="51" t="s">
        <v>624</v>
      </c>
      <c r="G5321" s="4">
        <v>2</v>
      </c>
      <c r="H5321" s="17" t="s">
        <v>160</v>
      </c>
      <c r="I5321" s="2" t="s">
        <v>160</v>
      </c>
      <c r="J5321" s="2" t="s">
        <v>160</v>
      </c>
      <c r="K5321" s="1">
        <v>50</v>
      </c>
      <c r="L5321" s="2" t="s">
        <v>160</v>
      </c>
      <c r="M5321" s="2" t="s">
        <v>160</v>
      </c>
      <c r="N5321" s="1">
        <v>50</v>
      </c>
      <c r="O5321" s="2" t="s">
        <v>160</v>
      </c>
      <c r="P5321" s="2" t="s">
        <v>160</v>
      </c>
      <c r="Q5321" s="2" t="s">
        <v>160</v>
      </c>
      <c r="R5321" s="1">
        <v>50</v>
      </c>
      <c r="S5321" s="2" t="s">
        <v>160</v>
      </c>
      <c r="T5321" s="8">
        <v>150</v>
      </c>
    </row>
    <row r="5322" spans="4:20" x14ac:dyDescent="0.2">
      <c r="D5322" s="59"/>
      <c r="E5322" s="5" t="s">
        <v>109</v>
      </c>
      <c r="F5322" s="51" t="s">
        <v>623</v>
      </c>
      <c r="G5322" s="4">
        <v>579</v>
      </c>
      <c r="H5322" s="10">
        <v>65.112262521589003</v>
      </c>
      <c r="I5322" s="1">
        <v>34.715025906736003</v>
      </c>
      <c r="J5322" s="1">
        <v>4.1450777202070004</v>
      </c>
      <c r="K5322" s="1">
        <v>73.056994818652996</v>
      </c>
      <c r="L5322" s="1">
        <v>25.388601036269002</v>
      </c>
      <c r="M5322" s="1">
        <v>29.015544041451001</v>
      </c>
      <c r="N5322" s="1">
        <v>16.580310880829</v>
      </c>
      <c r="O5322" s="1">
        <v>11.917098445596</v>
      </c>
      <c r="P5322" s="1">
        <v>0.34542314335099999</v>
      </c>
      <c r="Q5322" s="1">
        <v>0.34542314335099999</v>
      </c>
      <c r="R5322" s="1">
        <v>1.0362694300519999</v>
      </c>
      <c r="S5322" s="2" t="s">
        <v>160</v>
      </c>
      <c r="T5322" s="8">
        <v>261.65803108808302</v>
      </c>
    </row>
    <row r="5323" spans="4:20" x14ac:dyDescent="0.2">
      <c r="D5323" s="59"/>
      <c r="E5323" s="5" t="s">
        <v>110</v>
      </c>
      <c r="F5323" s="51" t="s">
        <v>623</v>
      </c>
      <c r="G5323" s="4">
        <v>129</v>
      </c>
      <c r="H5323" s="10">
        <v>57.364341085271001</v>
      </c>
      <c r="I5323" s="1">
        <v>23.255813953488001</v>
      </c>
      <c r="J5323" s="1">
        <v>3.8759689922480001</v>
      </c>
      <c r="K5323" s="1">
        <v>45.736434108527</v>
      </c>
      <c r="L5323" s="1">
        <v>34.883720930232997</v>
      </c>
      <c r="M5323" s="1">
        <v>28.682170542636001</v>
      </c>
      <c r="N5323" s="1">
        <v>14.728682170542999</v>
      </c>
      <c r="O5323" s="1">
        <v>13.953488372093</v>
      </c>
      <c r="P5323" s="1">
        <v>0.77519379845000003</v>
      </c>
      <c r="Q5323" s="1">
        <v>6.2015503875969999</v>
      </c>
      <c r="R5323" s="1">
        <v>1.550387596899</v>
      </c>
      <c r="S5323" s="2" t="s">
        <v>160</v>
      </c>
      <c r="T5323" s="8">
        <v>231.00775193798401</v>
      </c>
    </row>
    <row r="5324" spans="4:20" x14ac:dyDescent="0.2">
      <c r="D5324" s="58" t="s">
        <v>111</v>
      </c>
      <c r="E5324" s="7" t="s">
        <v>112</v>
      </c>
      <c r="F5324" s="50" t="s">
        <v>623</v>
      </c>
      <c r="G5324" s="6">
        <v>192</v>
      </c>
      <c r="H5324" s="14">
        <v>60.9375</v>
      </c>
      <c r="I5324" s="3">
        <v>46.354166666666998</v>
      </c>
      <c r="J5324" s="3">
        <v>7.291666666667</v>
      </c>
      <c r="K5324" s="3">
        <v>81.25</v>
      </c>
      <c r="L5324" s="3">
        <v>17.708333333333002</v>
      </c>
      <c r="M5324" s="3">
        <v>26.5625</v>
      </c>
      <c r="N5324" s="3">
        <v>20.833333333333002</v>
      </c>
      <c r="O5324" s="3">
        <v>11.458333333333</v>
      </c>
      <c r="P5324" s="9" t="s">
        <v>160</v>
      </c>
      <c r="Q5324" s="9" t="s">
        <v>160</v>
      </c>
      <c r="R5324" s="3">
        <v>1.041666666667</v>
      </c>
      <c r="S5324" s="9" t="s">
        <v>160</v>
      </c>
      <c r="T5324" s="13">
        <v>273.4375</v>
      </c>
    </row>
    <row r="5325" spans="4:20" ht="26" x14ac:dyDescent="0.2">
      <c r="D5325" s="59"/>
      <c r="E5325" s="5" t="s">
        <v>113</v>
      </c>
      <c r="F5325" s="51" t="s">
        <v>623</v>
      </c>
      <c r="G5325" s="4">
        <v>149</v>
      </c>
      <c r="H5325" s="10">
        <v>73.825503355704996</v>
      </c>
      <c r="I5325" s="1">
        <v>49.664429530200998</v>
      </c>
      <c r="J5325" s="1">
        <v>4.0268456375839996</v>
      </c>
      <c r="K5325" s="1">
        <v>77.181208053690995</v>
      </c>
      <c r="L5325" s="1">
        <v>23.489932885906001</v>
      </c>
      <c r="M5325" s="1">
        <v>34.228187919462997</v>
      </c>
      <c r="N5325" s="1">
        <v>30.201342281879</v>
      </c>
      <c r="O5325" s="1">
        <v>16.107382550335998</v>
      </c>
      <c r="P5325" s="2" t="s">
        <v>160</v>
      </c>
      <c r="Q5325" s="2" t="s">
        <v>160</v>
      </c>
      <c r="R5325" s="2" t="s">
        <v>160</v>
      </c>
      <c r="S5325" s="2" t="s">
        <v>160</v>
      </c>
      <c r="T5325" s="8">
        <v>308.724832214765</v>
      </c>
    </row>
    <row r="5326" spans="4:20" x14ac:dyDescent="0.2">
      <c r="D5326" s="59"/>
      <c r="E5326" s="5" t="s">
        <v>114</v>
      </c>
      <c r="F5326" s="51" t="s">
        <v>623</v>
      </c>
      <c r="G5326" s="4">
        <v>530</v>
      </c>
      <c r="H5326" s="10">
        <v>64.716981132075006</v>
      </c>
      <c r="I5326" s="1">
        <v>37.735849056604003</v>
      </c>
      <c r="J5326" s="1">
        <v>4.9056603773580001</v>
      </c>
      <c r="K5326" s="1">
        <v>75.471698113208006</v>
      </c>
      <c r="L5326" s="1">
        <v>24.150943396226001</v>
      </c>
      <c r="M5326" s="1">
        <v>30</v>
      </c>
      <c r="N5326" s="1">
        <v>19.622641509434001</v>
      </c>
      <c r="O5326" s="1">
        <v>13.396226415094</v>
      </c>
      <c r="P5326" s="1">
        <v>0.37735849056600002</v>
      </c>
      <c r="Q5326" s="1">
        <v>0.37735849056600002</v>
      </c>
      <c r="R5326" s="1">
        <v>1.1320754716979999</v>
      </c>
      <c r="S5326" s="2" t="s">
        <v>160</v>
      </c>
      <c r="T5326" s="8">
        <v>271.88679245282998</v>
      </c>
    </row>
    <row r="5327" spans="4:20" x14ac:dyDescent="0.2">
      <c r="D5327" s="59"/>
      <c r="E5327" s="5" t="s">
        <v>115</v>
      </c>
      <c r="F5327" s="51" t="s">
        <v>623</v>
      </c>
      <c r="G5327" s="4">
        <v>225</v>
      </c>
      <c r="H5327" s="10">
        <v>77.777777777777999</v>
      </c>
      <c r="I5327" s="1">
        <v>60</v>
      </c>
      <c r="J5327" s="1">
        <v>6.2222222222220003</v>
      </c>
      <c r="K5327" s="1">
        <v>81.777777777777999</v>
      </c>
      <c r="L5327" s="1">
        <v>20</v>
      </c>
      <c r="M5327" s="1">
        <v>32.444444444444002</v>
      </c>
      <c r="N5327" s="1">
        <v>21.333333333333002</v>
      </c>
      <c r="O5327" s="1">
        <v>12.444444444444001</v>
      </c>
      <c r="P5327" s="2" t="s">
        <v>160</v>
      </c>
      <c r="Q5327" s="2" t="s">
        <v>160</v>
      </c>
      <c r="R5327" s="2" t="s">
        <v>160</v>
      </c>
      <c r="S5327" s="2" t="s">
        <v>160</v>
      </c>
      <c r="T5327" s="8">
        <v>312</v>
      </c>
    </row>
    <row r="5328" spans="4:20" x14ac:dyDescent="0.2">
      <c r="D5328" s="59"/>
      <c r="E5328" s="5" t="s">
        <v>116</v>
      </c>
      <c r="F5328" s="51" t="s">
        <v>623</v>
      </c>
      <c r="G5328" s="4">
        <v>467</v>
      </c>
      <c r="H5328" s="10">
        <v>63.597430406851998</v>
      </c>
      <c r="I5328" s="1">
        <v>37.044967880085999</v>
      </c>
      <c r="J5328" s="1">
        <v>3.6402569593149998</v>
      </c>
      <c r="K5328" s="1">
        <v>78.372591006424003</v>
      </c>
      <c r="L5328" s="1">
        <v>26.980728051391999</v>
      </c>
      <c r="M5328" s="1">
        <v>24.625267665953</v>
      </c>
      <c r="N5328" s="1">
        <v>16.274089935759999</v>
      </c>
      <c r="O5328" s="1">
        <v>12.20556745182</v>
      </c>
      <c r="P5328" s="2" t="s">
        <v>160</v>
      </c>
      <c r="Q5328" s="1">
        <v>0.64239828693800005</v>
      </c>
      <c r="R5328" s="1">
        <v>0.85653104925099999</v>
      </c>
      <c r="S5328" s="2" t="s">
        <v>160</v>
      </c>
      <c r="T5328" s="8">
        <v>264.23982869379</v>
      </c>
    </row>
    <row r="5329" spans="4:20" ht="26" x14ac:dyDescent="0.2">
      <c r="D5329" s="59"/>
      <c r="E5329" s="5" t="s">
        <v>117</v>
      </c>
      <c r="F5329" s="51" t="s">
        <v>623</v>
      </c>
      <c r="G5329" s="4">
        <v>732</v>
      </c>
      <c r="H5329" s="10">
        <v>64.344262295082004</v>
      </c>
      <c r="I5329" s="1">
        <v>33.743169398907</v>
      </c>
      <c r="J5329" s="1">
        <v>3.2786885245900002</v>
      </c>
      <c r="K5329" s="1">
        <v>68.306010928961996</v>
      </c>
      <c r="L5329" s="1">
        <v>31.147540983607001</v>
      </c>
      <c r="M5329" s="1">
        <v>28.961748633879999</v>
      </c>
      <c r="N5329" s="1">
        <v>16.393442622951</v>
      </c>
      <c r="O5329" s="1">
        <v>12.568306010929</v>
      </c>
      <c r="P5329" s="1">
        <v>0.27322404371600001</v>
      </c>
      <c r="Q5329" s="1">
        <v>1.9125683060109999</v>
      </c>
      <c r="R5329" s="1">
        <v>0.95628415300500003</v>
      </c>
      <c r="S5329" s="2" t="s">
        <v>160</v>
      </c>
      <c r="T5329" s="8">
        <v>261.885245901639</v>
      </c>
    </row>
    <row r="5330" spans="4:20" ht="26" x14ac:dyDescent="0.2">
      <c r="D5330" s="59"/>
      <c r="E5330" s="5" t="s">
        <v>118</v>
      </c>
      <c r="F5330" s="51" t="s">
        <v>623</v>
      </c>
      <c r="G5330" s="4">
        <v>662</v>
      </c>
      <c r="H5330" s="10">
        <v>65.407854984894001</v>
      </c>
      <c r="I5330" s="1">
        <v>35.649546827795</v>
      </c>
      <c r="J5330" s="1">
        <v>3.9274924471300001</v>
      </c>
      <c r="K5330" s="1">
        <v>72.356495468277998</v>
      </c>
      <c r="L5330" s="1">
        <v>28.247734138973001</v>
      </c>
      <c r="M5330" s="1">
        <v>30.513595166163</v>
      </c>
      <c r="N5330" s="1">
        <v>20.392749244712999</v>
      </c>
      <c r="O5330" s="1">
        <v>15.256797583081999</v>
      </c>
      <c r="P5330" s="1">
        <v>0.45317220543800002</v>
      </c>
      <c r="Q5330" s="1">
        <v>0.90634441087600004</v>
      </c>
      <c r="R5330" s="1">
        <v>1.2084592145019999</v>
      </c>
      <c r="S5330" s="2" t="s">
        <v>160</v>
      </c>
      <c r="T5330" s="8">
        <v>274.32024169184302</v>
      </c>
    </row>
    <row r="5331" spans="4:20" ht="26" x14ac:dyDescent="0.2">
      <c r="D5331" s="59"/>
      <c r="E5331" s="5" t="s">
        <v>119</v>
      </c>
      <c r="F5331" s="51" t="s">
        <v>623</v>
      </c>
      <c r="G5331" s="4">
        <v>471</v>
      </c>
      <c r="H5331" s="10">
        <v>64.118895966029996</v>
      </c>
      <c r="I5331" s="1">
        <v>31.210191082803</v>
      </c>
      <c r="J5331" s="1">
        <v>2.123142250531</v>
      </c>
      <c r="K5331" s="1">
        <v>65.180467091295</v>
      </c>
      <c r="L5331" s="1">
        <v>28.874734607219001</v>
      </c>
      <c r="M5331" s="1">
        <v>34.394904458599001</v>
      </c>
      <c r="N5331" s="1">
        <v>20.169851380042001</v>
      </c>
      <c r="O5331" s="1">
        <v>15.074309978769</v>
      </c>
      <c r="P5331" s="1">
        <v>0.84925690021199995</v>
      </c>
      <c r="Q5331" s="1">
        <v>1.4861995753720001</v>
      </c>
      <c r="R5331" s="1">
        <v>1.2738853503180001</v>
      </c>
      <c r="S5331" s="2" t="s">
        <v>160</v>
      </c>
      <c r="T5331" s="8">
        <v>264.75583864118897</v>
      </c>
    </row>
    <row r="5332" spans="4:20" ht="26" x14ac:dyDescent="0.2">
      <c r="D5332" s="59"/>
      <c r="E5332" s="5" t="s">
        <v>120</v>
      </c>
      <c r="F5332" s="51" t="s">
        <v>623</v>
      </c>
      <c r="G5332" s="4">
        <v>165</v>
      </c>
      <c r="H5332" s="10">
        <v>63.030303030303003</v>
      </c>
      <c r="I5332" s="1">
        <v>48.484848484848001</v>
      </c>
      <c r="J5332" s="1">
        <v>4.8484848484849996</v>
      </c>
      <c r="K5332" s="1">
        <v>84.848484848485</v>
      </c>
      <c r="L5332" s="1">
        <v>23.636363636363999</v>
      </c>
      <c r="M5332" s="1">
        <v>32.121212121211997</v>
      </c>
      <c r="N5332" s="1">
        <v>24.848484848485</v>
      </c>
      <c r="O5332" s="1">
        <v>10.303030303030001</v>
      </c>
      <c r="P5332" s="2" t="s">
        <v>160</v>
      </c>
      <c r="Q5332" s="2" t="s">
        <v>160</v>
      </c>
      <c r="R5332" s="1">
        <v>0.60606060606099998</v>
      </c>
      <c r="S5332" s="2" t="s">
        <v>160</v>
      </c>
      <c r="T5332" s="8">
        <v>292.72727272727298</v>
      </c>
    </row>
    <row r="5333" spans="4:20" x14ac:dyDescent="0.2">
      <c r="D5333" s="59"/>
      <c r="E5333" s="5" t="s">
        <v>121</v>
      </c>
      <c r="F5333" s="51" t="s">
        <v>623</v>
      </c>
      <c r="G5333" s="4">
        <v>553</v>
      </c>
      <c r="H5333" s="10">
        <v>65.099457504520998</v>
      </c>
      <c r="I5333" s="1">
        <v>39.421338155515002</v>
      </c>
      <c r="J5333" s="1">
        <v>4.5207956600359998</v>
      </c>
      <c r="K5333" s="1">
        <v>78.300180831825998</v>
      </c>
      <c r="L5333" s="1">
        <v>24.773960216997999</v>
      </c>
      <c r="M5333" s="1">
        <v>30.379746835443001</v>
      </c>
      <c r="N5333" s="1">
        <v>20.976491862568</v>
      </c>
      <c r="O5333" s="1">
        <v>13.562386980108</v>
      </c>
      <c r="P5333" s="1">
        <v>0.18083182640100001</v>
      </c>
      <c r="Q5333" s="1">
        <v>0.361663652803</v>
      </c>
      <c r="R5333" s="1">
        <v>0.90415913200700004</v>
      </c>
      <c r="S5333" s="2" t="s">
        <v>160</v>
      </c>
      <c r="T5333" s="8">
        <v>278.481012658228</v>
      </c>
    </row>
    <row r="5334" spans="4:20" x14ac:dyDescent="0.2">
      <c r="D5334" s="59"/>
      <c r="E5334" s="5" t="s">
        <v>122</v>
      </c>
      <c r="F5334" s="51" t="s">
        <v>623</v>
      </c>
      <c r="G5334" s="4">
        <v>471</v>
      </c>
      <c r="H5334" s="10">
        <v>66.242038216560999</v>
      </c>
      <c r="I5334" s="1">
        <v>39.278131634819999</v>
      </c>
      <c r="J5334" s="1">
        <v>4.6709129511679999</v>
      </c>
      <c r="K5334" s="1">
        <v>71.337579617833995</v>
      </c>
      <c r="L5334" s="1">
        <v>29.723991507430998</v>
      </c>
      <c r="M5334" s="1">
        <v>30.997876857748999</v>
      </c>
      <c r="N5334" s="1">
        <v>21.019108280255001</v>
      </c>
      <c r="O5334" s="1">
        <v>15.074309978769</v>
      </c>
      <c r="P5334" s="1">
        <v>0.21231422505299999</v>
      </c>
      <c r="Q5334" s="1">
        <v>0.42462845010599998</v>
      </c>
      <c r="R5334" s="1">
        <v>0.84925690021199995</v>
      </c>
      <c r="S5334" s="2" t="s">
        <v>160</v>
      </c>
      <c r="T5334" s="8">
        <v>279.83014861995798</v>
      </c>
    </row>
    <row r="5335" spans="4:20" x14ac:dyDescent="0.2">
      <c r="D5335" s="59"/>
      <c r="E5335" s="5" t="s">
        <v>123</v>
      </c>
      <c r="F5335" s="51" t="s">
        <v>623</v>
      </c>
      <c r="G5335" s="4">
        <v>275</v>
      </c>
      <c r="H5335" s="10">
        <v>64.727272727273004</v>
      </c>
      <c r="I5335" s="1">
        <v>40</v>
      </c>
      <c r="J5335" s="1">
        <v>5.0909090909090002</v>
      </c>
      <c r="K5335" s="1">
        <v>79.272727272726996</v>
      </c>
      <c r="L5335" s="1">
        <v>26.909090909090999</v>
      </c>
      <c r="M5335" s="1">
        <v>29.090909090909001</v>
      </c>
      <c r="N5335" s="1">
        <v>20.727272727273</v>
      </c>
      <c r="O5335" s="1">
        <v>15.636363636364001</v>
      </c>
      <c r="P5335" s="1">
        <v>0.72727272727299996</v>
      </c>
      <c r="Q5335" s="1">
        <v>0.36363636363599999</v>
      </c>
      <c r="R5335" s="1">
        <v>1.090909090909</v>
      </c>
      <c r="S5335" s="2" t="s">
        <v>160</v>
      </c>
      <c r="T5335" s="8">
        <v>283.63636363636402</v>
      </c>
    </row>
    <row r="5336" spans="4:20" x14ac:dyDescent="0.2">
      <c r="D5336" s="59"/>
      <c r="E5336" s="5" t="s">
        <v>124</v>
      </c>
      <c r="F5336" s="51" t="s">
        <v>623</v>
      </c>
      <c r="G5336" s="4">
        <v>647</v>
      </c>
      <c r="H5336" s="10">
        <v>61.823802163833001</v>
      </c>
      <c r="I5336" s="1">
        <v>33.384853168470002</v>
      </c>
      <c r="J5336" s="1">
        <v>4.1731066460589998</v>
      </c>
      <c r="K5336" s="1">
        <v>70.479134466770006</v>
      </c>
      <c r="L5336" s="1">
        <v>29.057187017002001</v>
      </c>
      <c r="M5336" s="1">
        <v>30.911901081917001</v>
      </c>
      <c r="N5336" s="1">
        <v>19.319938176198001</v>
      </c>
      <c r="O5336" s="1">
        <v>15.455950540958</v>
      </c>
      <c r="P5336" s="1">
        <v>0.61823802163800001</v>
      </c>
      <c r="Q5336" s="1">
        <v>1.0819165378669999</v>
      </c>
      <c r="R5336" s="1">
        <v>0.92735703245699996</v>
      </c>
      <c r="S5336" s="2" t="s">
        <v>160</v>
      </c>
      <c r="T5336" s="8">
        <v>267.23338485316799</v>
      </c>
    </row>
    <row r="5337" spans="4:20" x14ac:dyDescent="0.2">
      <c r="D5337" s="59"/>
      <c r="E5337" s="5" t="s">
        <v>125</v>
      </c>
      <c r="F5337" s="51" t="s">
        <v>623</v>
      </c>
      <c r="G5337" s="4">
        <v>249</v>
      </c>
      <c r="H5337" s="10">
        <v>68.273092369477993</v>
      </c>
      <c r="I5337" s="1">
        <v>44.176706827308998</v>
      </c>
      <c r="J5337" s="1">
        <v>4.819277108434</v>
      </c>
      <c r="K5337" s="1">
        <v>77.510040160643001</v>
      </c>
      <c r="L5337" s="1">
        <v>25.301204819277</v>
      </c>
      <c r="M5337" s="1">
        <v>29.317269076304999</v>
      </c>
      <c r="N5337" s="1">
        <v>22.89156626506</v>
      </c>
      <c r="O5337" s="1">
        <v>14.056224899598</v>
      </c>
      <c r="P5337" s="2" t="s">
        <v>160</v>
      </c>
      <c r="Q5337" s="1">
        <v>0.80321285140599996</v>
      </c>
      <c r="R5337" s="1">
        <v>0.80321285140599996</v>
      </c>
      <c r="S5337" s="2" t="s">
        <v>160</v>
      </c>
      <c r="T5337" s="8">
        <v>287.95180722891598</v>
      </c>
    </row>
    <row r="5338" spans="4:20" x14ac:dyDescent="0.2">
      <c r="D5338" s="59"/>
      <c r="E5338" s="5" t="s">
        <v>126</v>
      </c>
      <c r="F5338" s="51" t="s">
        <v>623</v>
      </c>
      <c r="G5338" s="4">
        <v>279</v>
      </c>
      <c r="H5338" s="10">
        <v>65.591397849461998</v>
      </c>
      <c r="I5338" s="1">
        <v>37.275985663081997</v>
      </c>
      <c r="J5338" s="1">
        <v>1.7921146953410001</v>
      </c>
      <c r="K5338" s="1">
        <v>71.326164874552006</v>
      </c>
      <c r="L5338" s="1">
        <v>28.315412186380001</v>
      </c>
      <c r="M5338" s="1">
        <v>32.974910394265002</v>
      </c>
      <c r="N5338" s="1">
        <v>24.372759856630999</v>
      </c>
      <c r="O5338" s="1">
        <v>15.412186379928</v>
      </c>
      <c r="P5338" s="2" t="s">
        <v>160</v>
      </c>
      <c r="Q5338" s="2" t="s">
        <v>160</v>
      </c>
      <c r="R5338" s="1">
        <v>0.71684587813599998</v>
      </c>
      <c r="S5338" s="2" t="s">
        <v>160</v>
      </c>
      <c r="T5338" s="8">
        <v>277.777777777778</v>
      </c>
    </row>
    <row r="5339" spans="4:20" ht="26" x14ac:dyDescent="0.2">
      <c r="D5339" s="59"/>
      <c r="E5339" s="5" t="s">
        <v>127</v>
      </c>
      <c r="F5339" s="51" t="s">
        <v>623</v>
      </c>
      <c r="G5339" s="4">
        <v>195</v>
      </c>
      <c r="H5339" s="10">
        <v>58.974358974358999</v>
      </c>
      <c r="I5339" s="1">
        <v>33.333333333333002</v>
      </c>
      <c r="J5339" s="1">
        <v>3.0769230769229998</v>
      </c>
      <c r="K5339" s="1">
        <v>74.358974358973995</v>
      </c>
      <c r="L5339" s="1">
        <v>26.666666666666998</v>
      </c>
      <c r="M5339" s="1">
        <v>25.128205128205</v>
      </c>
      <c r="N5339" s="1">
        <v>15.384615384615</v>
      </c>
      <c r="O5339" s="1">
        <v>10.769230769230999</v>
      </c>
      <c r="P5339" s="2" t="s">
        <v>160</v>
      </c>
      <c r="Q5339" s="1">
        <v>1.025641025641</v>
      </c>
      <c r="R5339" s="1">
        <v>2.051282051282</v>
      </c>
      <c r="S5339" s="2" t="s">
        <v>160</v>
      </c>
      <c r="T5339" s="8">
        <v>250.769230769231</v>
      </c>
    </row>
    <row r="5340" spans="4:20" x14ac:dyDescent="0.2">
      <c r="D5340" s="59"/>
      <c r="E5340" s="5" t="s">
        <v>36</v>
      </c>
      <c r="F5340" s="51" t="s">
        <v>624</v>
      </c>
      <c r="G5340" s="4">
        <v>24</v>
      </c>
      <c r="H5340" s="10">
        <v>58.333333333333002</v>
      </c>
      <c r="I5340" s="1">
        <v>25</v>
      </c>
      <c r="J5340" s="1">
        <v>8.333333333333</v>
      </c>
      <c r="K5340" s="1">
        <v>58.333333333333002</v>
      </c>
      <c r="L5340" s="1">
        <v>20.833333333333002</v>
      </c>
      <c r="M5340" s="1">
        <v>41.666666666666998</v>
      </c>
      <c r="N5340" s="1">
        <v>16.666666666666998</v>
      </c>
      <c r="O5340" s="1">
        <v>8.333333333333</v>
      </c>
      <c r="P5340" s="2" t="s">
        <v>160</v>
      </c>
      <c r="Q5340" s="2" t="s">
        <v>160</v>
      </c>
      <c r="R5340" s="1">
        <v>4.166666666667</v>
      </c>
      <c r="S5340" s="2" t="s">
        <v>160</v>
      </c>
      <c r="T5340" s="8">
        <v>241.666666666667</v>
      </c>
    </row>
    <row r="5341" spans="4:20" x14ac:dyDescent="0.2">
      <c r="D5341" s="59"/>
      <c r="E5341" s="5" t="s">
        <v>128</v>
      </c>
      <c r="F5341" s="51" t="s">
        <v>624</v>
      </c>
      <c r="G5341" s="4">
        <v>14</v>
      </c>
      <c r="H5341" s="10">
        <v>57.142857142856997</v>
      </c>
      <c r="I5341" s="2" t="s">
        <v>160</v>
      </c>
      <c r="J5341" s="2" t="s">
        <v>160</v>
      </c>
      <c r="K5341" s="1">
        <v>50</v>
      </c>
      <c r="L5341" s="1">
        <v>14.285714285714</v>
      </c>
      <c r="M5341" s="1">
        <v>28.571428571428999</v>
      </c>
      <c r="N5341" s="2" t="s">
        <v>160</v>
      </c>
      <c r="O5341" s="1">
        <v>7.1428571428570002</v>
      </c>
      <c r="P5341" s="2" t="s">
        <v>160</v>
      </c>
      <c r="Q5341" s="2" t="s">
        <v>160</v>
      </c>
      <c r="R5341" s="2" t="s">
        <v>160</v>
      </c>
      <c r="S5341" s="2" t="s">
        <v>160</v>
      </c>
      <c r="T5341" s="8">
        <v>157.142857142857</v>
      </c>
    </row>
    <row r="5342" spans="4:20" x14ac:dyDescent="0.2">
      <c r="D5342" s="59"/>
      <c r="E5342" s="5" t="s">
        <v>23</v>
      </c>
      <c r="F5342" s="51" t="s">
        <v>624</v>
      </c>
      <c r="G5342" s="4">
        <v>4</v>
      </c>
      <c r="H5342" s="10">
        <v>50</v>
      </c>
      <c r="I5342" s="2" t="s">
        <v>160</v>
      </c>
      <c r="J5342" s="2" t="s">
        <v>160</v>
      </c>
      <c r="K5342" s="1">
        <v>75</v>
      </c>
      <c r="L5342" s="1">
        <v>75</v>
      </c>
      <c r="M5342" s="1">
        <v>25</v>
      </c>
      <c r="N5342" s="2" t="s">
        <v>160</v>
      </c>
      <c r="O5342" s="2" t="s">
        <v>160</v>
      </c>
      <c r="P5342" s="2" t="s">
        <v>160</v>
      </c>
      <c r="Q5342" s="2" t="s">
        <v>160</v>
      </c>
      <c r="R5342" s="2" t="s">
        <v>160</v>
      </c>
      <c r="S5342" s="2" t="s">
        <v>160</v>
      </c>
      <c r="T5342" s="8">
        <v>225</v>
      </c>
    </row>
    <row r="5343" spans="4:20" x14ac:dyDescent="0.2">
      <c r="D5343" s="58" t="s">
        <v>129</v>
      </c>
      <c r="E5343" s="7" t="s">
        <v>130</v>
      </c>
      <c r="F5343" s="50" t="s">
        <v>623</v>
      </c>
      <c r="G5343" s="6">
        <v>544</v>
      </c>
      <c r="H5343" s="14">
        <v>63.419117647058997</v>
      </c>
      <c r="I5343" s="3">
        <v>37.683823529412003</v>
      </c>
      <c r="J5343" s="3">
        <v>4.0441176470590001</v>
      </c>
      <c r="K5343" s="3">
        <v>76.470588235294002</v>
      </c>
      <c r="L5343" s="3">
        <v>22.058823529411999</v>
      </c>
      <c r="M5343" s="3">
        <v>27.573529411765001</v>
      </c>
      <c r="N5343" s="3">
        <v>16.360294117647001</v>
      </c>
      <c r="O5343" s="3">
        <v>12.316176470587999</v>
      </c>
      <c r="P5343" s="3">
        <v>0.183823529412</v>
      </c>
      <c r="Q5343" s="3">
        <v>0.36764705882400001</v>
      </c>
      <c r="R5343" s="3">
        <v>0.91911764705900001</v>
      </c>
      <c r="S5343" s="9" t="s">
        <v>160</v>
      </c>
      <c r="T5343" s="13">
        <v>261.39705882352899</v>
      </c>
    </row>
    <row r="5344" spans="4:20" x14ac:dyDescent="0.2">
      <c r="D5344" s="59"/>
      <c r="E5344" s="5" t="s">
        <v>131</v>
      </c>
      <c r="F5344" s="51" t="s">
        <v>623</v>
      </c>
      <c r="G5344" s="4">
        <v>411</v>
      </c>
      <c r="H5344" s="10">
        <v>63.746958637470001</v>
      </c>
      <c r="I5344" s="1">
        <v>26.520681265206999</v>
      </c>
      <c r="J5344" s="1">
        <v>2.1897810218979998</v>
      </c>
      <c r="K5344" s="1">
        <v>61.800486618005003</v>
      </c>
      <c r="L5344" s="1">
        <v>30.170316301703</v>
      </c>
      <c r="M5344" s="1">
        <v>29.197080291971002</v>
      </c>
      <c r="N5344" s="1">
        <v>15.815085158151</v>
      </c>
      <c r="O5344" s="1">
        <v>12.165450121655001</v>
      </c>
      <c r="P5344" s="1">
        <v>0.24330900243299999</v>
      </c>
      <c r="Q5344" s="1">
        <v>1.2165450121650001</v>
      </c>
      <c r="R5344" s="1">
        <v>1.2165450121650001</v>
      </c>
      <c r="S5344" s="2" t="s">
        <v>160</v>
      </c>
      <c r="T5344" s="8">
        <v>244.28223844282201</v>
      </c>
    </row>
    <row r="5345" spans="4:20" x14ac:dyDescent="0.2">
      <c r="D5345" s="59"/>
      <c r="E5345" s="5" t="s">
        <v>132</v>
      </c>
      <c r="F5345" s="51" t="s">
        <v>623</v>
      </c>
      <c r="G5345" s="4">
        <v>65</v>
      </c>
      <c r="H5345" s="10">
        <v>44.615384615384997</v>
      </c>
      <c r="I5345" s="1">
        <v>23.076923076922998</v>
      </c>
      <c r="J5345" s="1">
        <v>3.0769230769229998</v>
      </c>
      <c r="K5345" s="1">
        <v>47.692307692307999</v>
      </c>
      <c r="L5345" s="1">
        <v>41.538461538462002</v>
      </c>
      <c r="M5345" s="1">
        <v>27.692307692307999</v>
      </c>
      <c r="N5345" s="1">
        <v>13.846153846153999</v>
      </c>
      <c r="O5345" s="1">
        <v>13.846153846153999</v>
      </c>
      <c r="P5345" s="1">
        <v>3.0769230769229998</v>
      </c>
      <c r="Q5345" s="1">
        <v>6.1538461538459996</v>
      </c>
      <c r="R5345" s="1">
        <v>1.538461538462</v>
      </c>
      <c r="S5345" s="2" t="s">
        <v>160</v>
      </c>
      <c r="T5345" s="8">
        <v>226.15384615384599</v>
      </c>
    </row>
    <row r="5346" spans="4:20" x14ac:dyDescent="0.2">
      <c r="D5346" s="59"/>
      <c r="E5346" s="5" t="s">
        <v>133</v>
      </c>
      <c r="F5346" s="51" t="s">
        <v>624</v>
      </c>
      <c r="G5346" s="4">
        <v>21</v>
      </c>
      <c r="H5346" s="10">
        <v>42.857142857143003</v>
      </c>
      <c r="I5346" s="1">
        <v>19.047619047619001</v>
      </c>
      <c r="J5346" s="1">
        <v>9.5238095238099998</v>
      </c>
      <c r="K5346" s="1">
        <v>19.047619047619001</v>
      </c>
      <c r="L5346" s="1">
        <v>33.333333333333002</v>
      </c>
      <c r="M5346" s="1">
        <v>38.095238095238003</v>
      </c>
      <c r="N5346" s="1">
        <v>19.047619047619001</v>
      </c>
      <c r="O5346" s="1">
        <v>9.5238095238099998</v>
      </c>
      <c r="P5346" s="2" t="s">
        <v>160</v>
      </c>
      <c r="Q5346" s="1">
        <v>19.047619047619001</v>
      </c>
      <c r="R5346" s="2" t="s">
        <v>160</v>
      </c>
      <c r="S5346" s="2" t="s">
        <v>160</v>
      </c>
      <c r="T5346" s="8">
        <v>209.52380952381</v>
      </c>
    </row>
    <row r="5347" spans="4:20" x14ac:dyDescent="0.2">
      <c r="D5347" s="59"/>
      <c r="E5347" s="5" t="s">
        <v>23</v>
      </c>
      <c r="F5347" s="51" t="s">
        <v>624</v>
      </c>
      <c r="G5347" s="4">
        <v>2</v>
      </c>
      <c r="H5347" s="17" t="s">
        <v>160</v>
      </c>
      <c r="I5347" s="2" t="s">
        <v>160</v>
      </c>
      <c r="J5347" s="2" t="s">
        <v>160</v>
      </c>
      <c r="K5347" s="1">
        <v>50</v>
      </c>
      <c r="L5347" s="2" t="s">
        <v>160</v>
      </c>
      <c r="M5347" s="1">
        <v>50</v>
      </c>
      <c r="N5347" s="2" t="s">
        <v>160</v>
      </c>
      <c r="O5347" s="2" t="s">
        <v>160</v>
      </c>
      <c r="P5347" s="2" t="s">
        <v>160</v>
      </c>
      <c r="Q5347" s="2" t="s">
        <v>160</v>
      </c>
      <c r="R5347" s="2" t="s">
        <v>160</v>
      </c>
      <c r="S5347" s="2" t="s">
        <v>160</v>
      </c>
      <c r="T5347" s="8">
        <v>100</v>
      </c>
    </row>
    <row r="5348" spans="4:20" x14ac:dyDescent="0.2">
      <c r="D5348" s="59"/>
      <c r="E5348" s="5" t="s">
        <v>134</v>
      </c>
      <c r="F5348" s="51" t="s">
        <v>623</v>
      </c>
      <c r="G5348" s="4">
        <v>955</v>
      </c>
      <c r="H5348" s="10">
        <v>63.560209424084</v>
      </c>
      <c r="I5348" s="1">
        <v>32.879581151831999</v>
      </c>
      <c r="J5348" s="1">
        <v>3.2460732984290002</v>
      </c>
      <c r="K5348" s="1">
        <v>70.157068062826994</v>
      </c>
      <c r="L5348" s="1">
        <v>25.549738219895001</v>
      </c>
      <c r="M5348" s="1">
        <v>28.272251308901001</v>
      </c>
      <c r="N5348" s="1">
        <v>16.125654450262001</v>
      </c>
      <c r="O5348" s="1">
        <v>12.251308900524</v>
      </c>
      <c r="P5348" s="1">
        <v>0.20942408376999999</v>
      </c>
      <c r="Q5348" s="1">
        <v>0.73298429319400005</v>
      </c>
      <c r="R5348" s="1">
        <v>1.0471204188479999</v>
      </c>
      <c r="S5348" s="2" t="s">
        <v>160</v>
      </c>
      <c r="T5348" s="8">
        <v>254.03141361256499</v>
      </c>
    </row>
    <row r="5349" spans="4:20" x14ac:dyDescent="0.2">
      <c r="D5349" s="59"/>
      <c r="E5349" s="5" t="s">
        <v>135</v>
      </c>
      <c r="F5349" s="51" t="s">
        <v>623</v>
      </c>
      <c r="G5349" s="4">
        <v>86</v>
      </c>
      <c r="H5349" s="10">
        <v>44.186046511628</v>
      </c>
      <c r="I5349" s="1">
        <v>22.093023255814</v>
      </c>
      <c r="J5349" s="1">
        <v>4.6511627906979998</v>
      </c>
      <c r="K5349" s="1">
        <v>40.697674418604997</v>
      </c>
      <c r="L5349" s="1">
        <v>39.534883720929997</v>
      </c>
      <c r="M5349" s="1">
        <v>30.232558139535001</v>
      </c>
      <c r="N5349" s="1">
        <v>15.116279069767</v>
      </c>
      <c r="O5349" s="1">
        <v>12.790697674419</v>
      </c>
      <c r="P5349" s="1">
        <v>2.3255813953489999</v>
      </c>
      <c r="Q5349" s="1">
        <v>9.3023255813949994</v>
      </c>
      <c r="R5349" s="1">
        <v>1.1627906976739999</v>
      </c>
      <c r="S5349" s="2" t="s">
        <v>160</v>
      </c>
      <c r="T5349" s="8">
        <v>222.09302325581399</v>
      </c>
    </row>
    <row r="5350" spans="4:20" x14ac:dyDescent="0.2">
      <c r="D5350" s="58" t="s">
        <v>136</v>
      </c>
      <c r="E5350" s="7" t="s">
        <v>137</v>
      </c>
      <c r="F5350" s="50" t="s">
        <v>623</v>
      </c>
      <c r="G5350" s="6">
        <v>421</v>
      </c>
      <c r="H5350" s="14">
        <v>57.482185273158997</v>
      </c>
      <c r="I5350" s="3">
        <v>28.028503562945001</v>
      </c>
      <c r="J5350" s="3">
        <v>2.1377672209030001</v>
      </c>
      <c r="K5350" s="3">
        <v>60.332541567695998</v>
      </c>
      <c r="L5350" s="3">
        <v>26.840855106888</v>
      </c>
      <c r="M5350" s="3">
        <v>30.166270783847999</v>
      </c>
      <c r="N5350" s="3">
        <v>14.251781472684</v>
      </c>
      <c r="O5350" s="3">
        <v>10.451306413301999</v>
      </c>
      <c r="P5350" s="3">
        <v>0.71258907363400004</v>
      </c>
      <c r="Q5350" s="3">
        <v>2.375296912114</v>
      </c>
      <c r="R5350" s="3">
        <v>0.475059382423</v>
      </c>
      <c r="S5350" s="9" t="s">
        <v>160</v>
      </c>
      <c r="T5350" s="13">
        <v>233.25415676959599</v>
      </c>
    </row>
    <row r="5351" spans="4:20" x14ac:dyDescent="0.2">
      <c r="D5351" s="59"/>
      <c r="E5351" s="5" t="s">
        <v>138</v>
      </c>
      <c r="F5351" s="51" t="s">
        <v>623</v>
      </c>
      <c r="G5351" s="4">
        <v>362</v>
      </c>
      <c r="H5351" s="10">
        <v>67.127071823204005</v>
      </c>
      <c r="I5351" s="1">
        <v>32.872928176796002</v>
      </c>
      <c r="J5351" s="1">
        <v>3.5911602209939999</v>
      </c>
      <c r="K5351" s="1">
        <v>73.480662983425006</v>
      </c>
      <c r="L5351" s="1">
        <v>25.414364640883999</v>
      </c>
      <c r="M5351" s="1">
        <v>25.138121546960999</v>
      </c>
      <c r="N5351" s="1">
        <v>15.745856353591</v>
      </c>
      <c r="O5351" s="1">
        <v>12.430939226519</v>
      </c>
      <c r="P5351" s="1">
        <v>0.276243093923</v>
      </c>
      <c r="Q5351" s="1">
        <v>1.1049723756909999</v>
      </c>
      <c r="R5351" s="1">
        <v>1.1049723756909999</v>
      </c>
      <c r="S5351" s="2" t="s">
        <v>160</v>
      </c>
      <c r="T5351" s="8">
        <v>258.28729281768</v>
      </c>
    </row>
    <row r="5352" spans="4:20" x14ac:dyDescent="0.2">
      <c r="D5352" s="59"/>
      <c r="E5352" s="5" t="s">
        <v>139</v>
      </c>
      <c r="F5352" s="51" t="s">
        <v>623</v>
      </c>
      <c r="G5352" s="4">
        <v>175</v>
      </c>
      <c r="H5352" s="10">
        <v>65.142857142856997</v>
      </c>
      <c r="I5352" s="1">
        <v>40.571428571429003</v>
      </c>
      <c r="J5352" s="1">
        <v>4</v>
      </c>
      <c r="K5352" s="1">
        <v>72.571428571428996</v>
      </c>
      <c r="L5352" s="1">
        <v>26.285714285714</v>
      </c>
      <c r="M5352" s="1">
        <v>34.285714285714</v>
      </c>
      <c r="N5352" s="1">
        <v>23.428571428571001</v>
      </c>
      <c r="O5352" s="1">
        <v>19.428571428571001</v>
      </c>
      <c r="P5352" s="2" t="s">
        <v>160</v>
      </c>
      <c r="Q5352" s="2" t="s">
        <v>160</v>
      </c>
      <c r="R5352" s="1">
        <v>1.714285714286</v>
      </c>
      <c r="S5352" s="2" t="s">
        <v>160</v>
      </c>
      <c r="T5352" s="8">
        <v>287.42857142857099</v>
      </c>
    </row>
    <row r="5353" spans="4:20" x14ac:dyDescent="0.2">
      <c r="D5353" s="59"/>
      <c r="E5353" s="5" t="s">
        <v>128</v>
      </c>
      <c r="F5353" s="51" t="s">
        <v>623</v>
      </c>
      <c r="G5353" s="4">
        <v>60</v>
      </c>
      <c r="H5353" s="10">
        <v>50</v>
      </c>
      <c r="I5353" s="1">
        <v>23.333333333333002</v>
      </c>
      <c r="J5353" s="1">
        <v>3.333333333333</v>
      </c>
      <c r="K5353" s="1">
        <v>61.666666666666998</v>
      </c>
      <c r="L5353" s="1">
        <v>33.333333333333002</v>
      </c>
      <c r="M5353" s="1">
        <v>26.666666666666998</v>
      </c>
      <c r="N5353" s="1">
        <v>8.333333333333</v>
      </c>
      <c r="O5353" s="1">
        <v>5</v>
      </c>
      <c r="P5353" s="2" t="s">
        <v>160</v>
      </c>
      <c r="Q5353" s="1">
        <v>1.666666666667</v>
      </c>
      <c r="R5353" s="1">
        <v>3.333333333333</v>
      </c>
      <c r="S5353" s="2" t="s">
        <v>160</v>
      </c>
      <c r="T5353" s="8">
        <v>216.666666666667</v>
      </c>
    </row>
    <row r="5354" spans="4:20" x14ac:dyDescent="0.2">
      <c r="D5354" s="59"/>
      <c r="E5354" s="5" t="s">
        <v>23</v>
      </c>
      <c r="F5354" s="51" t="s">
        <v>624</v>
      </c>
      <c r="G5354" s="4">
        <v>25</v>
      </c>
      <c r="H5354" s="10">
        <v>64</v>
      </c>
      <c r="I5354" s="1">
        <v>44</v>
      </c>
      <c r="J5354" s="1">
        <v>16</v>
      </c>
      <c r="K5354" s="1">
        <v>88</v>
      </c>
      <c r="L5354" s="1">
        <v>28</v>
      </c>
      <c r="M5354" s="1">
        <v>12</v>
      </c>
      <c r="N5354" s="1">
        <v>16</v>
      </c>
      <c r="O5354" s="1">
        <v>8</v>
      </c>
      <c r="P5354" s="2" t="s">
        <v>160</v>
      </c>
      <c r="Q5354" s="2" t="s">
        <v>160</v>
      </c>
      <c r="R5354" s="2" t="s">
        <v>160</v>
      </c>
      <c r="S5354" s="2" t="s">
        <v>160</v>
      </c>
      <c r="T5354" s="8">
        <v>276</v>
      </c>
    </row>
    <row r="5355" spans="4:20" ht="26" x14ac:dyDescent="0.2">
      <c r="D5355" s="58" t="s">
        <v>140</v>
      </c>
      <c r="E5355" s="7" t="s">
        <v>141</v>
      </c>
      <c r="F5355" s="50" t="s">
        <v>624</v>
      </c>
      <c r="G5355" s="6">
        <v>12</v>
      </c>
      <c r="H5355" s="14">
        <v>50</v>
      </c>
      <c r="I5355" s="3">
        <v>33.333333333333002</v>
      </c>
      <c r="J5355" s="3">
        <v>8.333333333333</v>
      </c>
      <c r="K5355" s="3">
        <v>58.333333333333002</v>
      </c>
      <c r="L5355" s="3">
        <v>41.666666666666998</v>
      </c>
      <c r="M5355" s="3">
        <v>33.333333333333002</v>
      </c>
      <c r="N5355" s="3">
        <v>33.333333333333002</v>
      </c>
      <c r="O5355" s="3">
        <v>16.666666666666998</v>
      </c>
      <c r="P5355" s="9" t="s">
        <v>160</v>
      </c>
      <c r="Q5355" s="9" t="s">
        <v>160</v>
      </c>
      <c r="R5355" s="9" t="s">
        <v>160</v>
      </c>
      <c r="S5355" s="9" t="s">
        <v>160</v>
      </c>
      <c r="T5355" s="13">
        <v>275</v>
      </c>
    </row>
    <row r="5356" spans="4:20" ht="26" x14ac:dyDescent="0.2">
      <c r="D5356" s="59"/>
      <c r="E5356" s="5" t="s">
        <v>142</v>
      </c>
      <c r="F5356" s="51" t="s">
        <v>623</v>
      </c>
      <c r="G5356" s="4">
        <v>87</v>
      </c>
      <c r="H5356" s="10">
        <v>58.620689655172001</v>
      </c>
      <c r="I5356" s="1">
        <v>36.781609195401998</v>
      </c>
      <c r="J5356" s="1">
        <v>4.5977011494250002</v>
      </c>
      <c r="K5356" s="1">
        <v>88.505747126437001</v>
      </c>
      <c r="L5356" s="1">
        <v>18.390804597700999</v>
      </c>
      <c r="M5356" s="1">
        <v>28.735632183907999</v>
      </c>
      <c r="N5356" s="1">
        <v>12.64367816092</v>
      </c>
      <c r="O5356" s="1">
        <v>17.241379310345</v>
      </c>
      <c r="P5356" s="2" t="s">
        <v>160</v>
      </c>
      <c r="Q5356" s="2" t="s">
        <v>160</v>
      </c>
      <c r="R5356" s="2" t="s">
        <v>160</v>
      </c>
      <c r="S5356" s="2" t="s">
        <v>160</v>
      </c>
      <c r="T5356" s="8">
        <v>265.51724137931001</v>
      </c>
    </row>
    <row r="5357" spans="4:20" ht="26" x14ac:dyDescent="0.2">
      <c r="D5357" s="59"/>
      <c r="E5357" s="5" t="s">
        <v>143</v>
      </c>
      <c r="F5357" s="51" t="s">
        <v>623</v>
      </c>
      <c r="G5357" s="4">
        <v>67</v>
      </c>
      <c r="H5357" s="10">
        <v>65.671641791045005</v>
      </c>
      <c r="I5357" s="1">
        <v>41.791044776119001</v>
      </c>
      <c r="J5357" s="1">
        <v>2.985074626866</v>
      </c>
      <c r="K5357" s="1">
        <v>77.611940298506994</v>
      </c>
      <c r="L5357" s="1">
        <v>28.358208955224001</v>
      </c>
      <c r="M5357" s="1">
        <v>37.313432835820997</v>
      </c>
      <c r="N5357" s="1">
        <v>20.895522388060002</v>
      </c>
      <c r="O5357" s="1">
        <v>8.9552238805969999</v>
      </c>
      <c r="P5357" s="2" t="s">
        <v>160</v>
      </c>
      <c r="Q5357" s="2" t="s">
        <v>160</v>
      </c>
      <c r="R5357" s="2" t="s">
        <v>160</v>
      </c>
      <c r="S5357" s="2" t="s">
        <v>160</v>
      </c>
      <c r="T5357" s="8">
        <v>283.58208955223898</v>
      </c>
    </row>
    <row r="5358" spans="4:20" ht="26" x14ac:dyDescent="0.2">
      <c r="D5358" s="59"/>
      <c r="E5358" s="5" t="s">
        <v>144</v>
      </c>
      <c r="F5358" s="51" t="s">
        <v>623</v>
      </c>
      <c r="G5358" s="4">
        <v>78</v>
      </c>
      <c r="H5358" s="10">
        <v>67.948717948717999</v>
      </c>
      <c r="I5358" s="1">
        <v>48.717948717949</v>
      </c>
      <c r="J5358" s="1">
        <v>6.4102564102560002</v>
      </c>
      <c r="K5358" s="1">
        <v>85.897435897435997</v>
      </c>
      <c r="L5358" s="1">
        <v>21.794871794872002</v>
      </c>
      <c r="M5358" s="1">
        <v>29.487179487178999</v>
      </c>
      <c r="N5358" s="1">
        <v>24.358974358973999</v>
      </c>
      <c r="O5358" s="1">
        <v>14.102564102563999</v>
      </c>
      <c r="P5358" s="2" t="s">
        <v>160</v>
      </c>
      <c r="Q5358" s="2" t="s">
        <v>160</v>
      </c>
      <c r="R5358" s="1">
        <v>1.2820512820509999</v>
      </c>
      <c r="S5358" s="2" t="s">
        <v>160</v>
      </c>
      <c r="T5358" s="8">
        <v>300</v>
      </c>
    </row>
    <row r="5359" spans="4:20" ht="26" x14ac:dyDescent="0.2">
      <c r="D5359" s="59"/>
      <c r="E5359" s="5" t="s">
        <v>145</v>
      </c>
      <c r="F5359" s="51" t="s">
        <v>623</v>
      </c>
      <c r="G5359" s="4">
        <v>735</v>
      </c>
      <c r="H5359" s="10">
        <v>64.489795918366994</v>
      </c>
      <c r="I5359" s="1">
        <v>35.238095238094999</v>
      </c>
      <c r="J5359" s="1">
        <v>3.8095238095239998</v>
      </c>
      <c r="K5359" s="1">
        <v>70.476190476189998</v>
      </c>
      <c r="L5359" s="1">
        <v>26.938775510204</v>
      </c>
      <c r="M5359" s="1">
        <v>29.659863945578</v>
      </c>
      <c r="N5359" s="1">
        <v>17.823129251701001</v>
      </c>
      <c r="O5359" s="1">
        <v>13.197278911565</v>
      </c>
      <c r="P5359" s="1">
        <v>0.27210884353699999</v>
      </c>
      <c r="Q5359" s="1">
        <v>0.95238095238099996</v>
      </c>
      <c r="R5359" s="1">
        <v>0.816326530612</v>
      </c>
      <c r="S5359" s="2" t="s">
        <v>160</v>
      </c>
      <c r="T5359" s="8">
        <v>263.67346938775501</v>
      </c>
    </row>
    <row r="5360" spans="4:20" ht="26" x14ac:dyDescent="0.2">
      <c r="D5360" s="59"/>
      <c r="E5360" s="5" t="s">
        <v>146</v>
      </c>
      <c r="F5360" s="51" t="s">
        <v>623</v>
      </c>
      <c r="G5360" s="4">
        <v>751</v>
      </c>
      <c r="H5360" s="10">
        <v>63.515312916112002</v>
      </c>
      <c r="I5360" s="1">
        <v>34.087882822902998</v>
      </c>
      <c r="J5360" s="1">
        <v>3.462050599201</v>
      </c>
      <c r="K5360" s="1">
        <v>69.374167776297995</v>
      </c>
      <c r="L5360" s="1">
        <v>26.631158455392999</v>
      </c>
      <c r="M5360" s="1">
        <v>30.093209054593999</v>
      </c>
      <c r="N5360" s="1">
        <v>17.443408788281999</v>
      </c>
      <c r="O5360" s="1">
        <v>12.916111850866001</v>
      </c>
      <c r="P5360" s="1">
        <v>0.39946737683099998</v>
      </c>
      <c r="Q5360" s="1">
        <v>1.3315579227700001</v>
      </c>
      <c r="R5360" s="1">
        <v>0.66577896138500003</v>
      </c>
      <c r="S5360" s="2" t="s">
        <v>160</v>
      </c>
      <c r="T5360" s="8">
        <v>259.92010652463398</v>
      </c>
    </row>
    <row r="5361" spans="2:22" ht="26" x14ac:dyDescent="0.2">
      <c r="D5361" s="59"/>
      <c r="E5361" s="5" t="s">
        <v>147</v>
      </c>
      <c r="F5361" s="51" t="s">
        <v>623</v>
      </c>
      <c r="G5361" s="4">
        <v>587</v>
      </c>
      <c r="H5361" s="10">
        <v>65.417376490630005</v>
      </c>
      <c r="I5361" s="1">
        <v>33.049403747870997</v>
      </c>
      <c r="J5361" s="1">
        <v>2.5553662691649999</v>
      </c>
      <c r="K5361" s="1">
        <v>67.972742759796006</v>
      </c>
      <c r="L5361" s="1">
        <v>28.620102214650998</v>
      </c>
      <c r="M5361" s="1">
        <v>30.323679727428001</v>
      </c>
      <c r="N5361" s="1">
        <v>17.887563884157</v>
      </c>
      <c r="O5361" s="1">
        <v>13.628620102215001</v>
      </c>
      <c r="P5361" s="1">
        <v>0.51107325383299995</v>
      </c>
      <c r="Q5361" s="1">
        <v>1.7035775127770001</v>
      </c>
      <c r="R5361" s="1">
        <v>1.0221465076659999</v>
      </c>
      <c r="S5361" s="2" t="s">
        <v>160</v>
      </c>
      <c r="T5361" s="8">
        <v>262.69165247018702</v>
      </c>
    </row>
    <row r="5362" spans="2:22" x14ac:dyDescent="0.2">
      <c r="D5362" s="59"/>
      <c r="E5362" s="5" t="s">
        <v>148</v>
      </c>
      <c r="F5362" s="51" t="s">
        <v>623</v>
      </c>
      <c r="G5362" s="4">
        <v>187</v>
      </c>
      <c r="H5362" s="10">
        <v>66.310160427807006</v>
      </c>
      <c r="I5362" s="1">
        <v>39.037433155080002</v>
      </c>
      <c r="J5362" s="1">
        <v>4.8128342245990003</v>
      </c>
      <c r="K5362" s="1">
        <v>82.352941176471006</v>
      </c>
      <c r="L5362" s="1">
        <v>25.668449197861001</v>
      </c>
      <c r="M5362" s="1">
        <v>25.133689839572</v>
      </c>
      <c r="N5362" s="1">
        <v>11.764705882353001</v>
      </c>
      <c r="O5362" s="1">
        <v>10.160427807487</v>
      </c>
      <c r="P5362" s="2" t="s">
        <v>160</v>
      </c>
      <c r="Q5362" s="1">
        <v>1.069518716578</v>
      </c>
      <c r="R5362" s="1">
        <v>0.53475935828900001</v>
      </c>
      <c r="S5362" s="2" t="s">
        <v>160</v>
      </c>
      <c r="T5362" s="8">
        <v>266.844919786096</v>
      </c>
    </row>
    <row r="5363" spans="2:22" ht="26" x14ac:dyDescent="0.2">
      <c r="D5363" s="59"/>
      <c r="E5363" s="5" t="s">
        <v>149</v>
      </c>
      <c r="F5363" s="51" t="s">
        <v>623</v>
      </c>
      <c r="G5363" s="4">
        <v>75</v>
      </c>
      <c r="H5363" s="10">
        <v>64</v>
      </c>
      <c r="I5363" s="1">
        <v>28</v>
      </c>
      <c r="J5363" s="1">
        <v>5.333333333333</v>
      </c>
      <c r="K5363" s="1">
        <v>48</v>
      </c>
      <c r="L5363" s="1">
        <v>36</v>
      </c>
      <c r="M5363" s="1">
        <v>34.666666666666998</v>
      </c>
      <c r="N5363" s="1">
        <v>24</v>
      </c>
      <c r="O5363" s="1">
        <v>22.666666666666998</v>
      </c>
      <c r="P5363" s="1">
        <v>2.666666666667</v>
      </c>
      <c r="Q5363" s="1">
        <v>2.666666666667</v>
      </c>
      <c r="R5363" s="1">
        <v>2.666666666667</v>
      </c>
      <c r="S5363" s="2" t="s">
        <v>160</v>
      </c>
      <c r="T5363" s="8">
        <v>270.66666666666703</v>
      </c>
    </row>
    <row r="5364" spans="2:22" ht="26" x14ac:dyDescent="0.2">
      <c r="D5364" s="59"/>
      <c r="E5364" s="5" t="s">
        <v>150</v>
      </c>
      <c r="F5364" s="51" t="s">
        <v>623</v>
      </c>
      <c r="G5364" s="4">
        <v>66</v>
      </c>
      <c r="H5364" s="10">
        <v>51.515151515151999</v>
      </c>
      <c r="I5364" s="1">
        <v>28.787878787878999</v>
      </c>
      <c r="J5364" s="1">
        <v>1.5151515151520001</v>
      </c>
      <c r="K5364" s="1">
        <v>65.151515151515</v>
      </c>
      <c r="L5364" s="1">
        <v>25.757575757575999</v>
      </c>
      <c r="M5364" s="1">
        <v>25.757575757575999</v>
      </c>
      <c r="N5364" s="1">
        <v>15.151515151515</v>
      </c>
      <c r="O5364" s="1">
        <v>15.151515151515</v>
      </c>
      <c r="P5364" s="2" t="s">
        <v>160</v>
      </c>
      <c r="Q5364" s="1">
        <v>1.5151515151520001</v>
      </c>
      <c r="R5364" s="1">
        <v>3.0303030303030001</v>
      </c>
      <c r="S5364" s="2" t="s">
        <v>160</v>
      </c>
      <c r="T5364" s="8">
        <v>233.333333333333</v>
      </c>
    </row>
    <row r="5365" spans="2:22" ht="26" x14ac:dyDescent="0.2">
      <c r="D5365" s="59"/>
      <c r="E5365" s="5" t="s">
        <v>151</v>
      </c>
      <c r="F5365" s="51" t="s">
        <v>624</v>
      </c>
      <c r="G5365" s="4">
        <v>12</v>
      </c>
      <c r="H5365" s="10">
        <v>25</v>
      </c>
      <c r="I5365" s="1">
        <v>16.666666666666998</v>
      </c>
      <c r="J5365" s="2" t="s">
        <v>160</v>
      </c>
      <c r="K5365" s="1">
        <v>33.333333333333002</v>
      </c>
      <c r="L5365" s="1">
        <v>33.333333333333002</v>
      </c>
      <c r="M5365" s="1">
        <v>41.666666666666998</v>
      </c>
      <c r="N5365" s="1">
        <v>8.333333333333</v>
      </c>
      <c r="O5365" s="1">
        <v>16.666666666666998</v>
      </c>
      <c r="P5365" s="1">
        <v>16.666666666666998</v>
      </c>
      <c r="Q5365" s="1">
        <v>16.666666666666998</v>
      </c>
      <c r="R5365" s="1">
        <v>8.333333333333</v>
      </c>
      <c r="S5365" s="2" t="s">
        <v>160</v>
      </c>
      <c r="T5365" s="8">
        <v>216.666666666667</v>
      </c>
    </row>
    <row r="5366" spans="2:22" ht="26" x14ac:dyDescent="0.2">
      <c r="D5366" s="59"/>
      <c r="E5366" s="5" t="s">
        <v>152</v>
      </c>
      <c r="F5366" s="51" t="s">
        <v>623</v>
      </c>
      <c r="G5366" s="4">
        <v>443</v>
      </c>
      <c r="H5366" s="10">
        <v>66.139954853272997</v>
      </c>
      <c r="I5366" s="1">
        <v>36.794582392777002</v>
      </c>
      <c r="J5366" s="1">
        <v>3.386004514673</v>
      </c>
      <c r="K5366" s="1">
        <v>77.652370203160004</v>
      </c>
      <c r="L5366" s="1">
        <v>25.959367945823999</v>
      </c>
      <c r="M5366" s="1">
        <v>32.054176072235002</v>
      </c>
      <c r="N5366" s="1">
        <v>20.316027088036002</v>
      </c>
      <c r="O5366" s="1">
        <v>15.575620767494</v>
      </c>
      <c r="P5366" s="1">
        <v>0.225733634312</v>
      </c>
      <c r="Q5366" s="2" t="s">
        <v>160</v>
      </c>
      <c r="R5366" s="1">
        <v>0.67720090293500002</v>
      </c>
      <c r="S5366" s="2" t="s">
        <v>160</v>
      </c>
      <c r="T5366" s="8">
        <v>278.78103837471798</v>
      </c>
    </row>
    <row r="5367" spans="2:22" x14ac:dyDescent="0.2">
      <c r="D5367" s="59"/>
      <c r="E5367" s="5" t="s">
        <v>153</v>
      </c>
      <c r="F5367" s="51" t="s">
        <v>623</v>
      </c>
      <c r="G5367" s="4">
        <v>80</v>
      </c>
      <c r="H5367" s="10">
        <v>61.25</v>
      </c>
      <c r="I5367" s="1">
        <v>47.5</v>
      </c>
      <c r="J5367" s="1">
        <v>3.75</v>
      </c>
      <c r="K5367" s="1">
        <v>70</v>
      </c>
      <c r="L5367" s="1">
        <v>26.25</v>
      </c>
      <c r="M5367" s="1">
        <v>36.25</v>
      </c>
      <c r="N5367" s="1">
        <v>32.5</v>
      </c>
      <c r="O5367" s="1">
        <v>17.5</v>
      </c>
      <c r="P5367" s="1">
        <v>1.25</v>
      </c>
      <c r="Q5367" s="2" t="s">
        <v>160</v>
      </c>
      <c r="R5367" s="1">
        <v>3.75</v>
      </c>
      <c r="S5367" s="2" t="s">
        <v>160</v>
      </c>
      <c r="T5367" s="8">
        <v>300</v>
      </c>
    </row>
    <row r="5368" spans="2:22" ht="26" x14ac:dyDescent="0.2">
      <c r="D5368" s="59"/>
      <c r="E5368" s="5" t="s">
        <v>154</v>
      </c>
      <c r="F5368" s="51" t="s">
        <v>623</v>
      </c>
      <c r="G5368" s="4">
        <v>123</v>
      </c>
      <c r="H5368" s="10">
        <v>52.032520325203002</v>
      </c>
      <c r="I5368" s="1">
        <v>26.829268292683</v>
      </c>
      <c r="J5368" s="1">
        <v>5.6910569105690003</v>
      </c>
      <c r="K5368" s="1">
        <v>61.788617886178997</v>
      </c>
      <c r="L5368" s="1">
        <v>26.829268292683</v>
      </c>
      <c r="M5368" s="1">
        <v>21.138211382114001</v>
      </c>
      <c r="N5368" s="1">
        <v>7.3170731707319998</v>
      </c>
      <c r="O5368" s="1">
        <v>5.6910569105690003</v>
      </c>
      <c r="P5368" s="2" t="s">
        <v>160</v>
      </c>
      <c r="Q5368" s="1">
        <v>2.4390243902440001</v>
      </c>
      <c r="R5368" s="1">
        <v>1.6260162601629999</v>
      </c>
      <c r="S5368" s="2" t="s">
        <v>160</v>
      </c>
      <c r="T5368" s="8">
        <v>211.38211382113801</v>
      </c>
    </row>
    <row r="5369" spans="2:22" x14ac:dyDescent="0.2">
      <c r="D5369" s="59"/>
      <c r="E5369" s="5" t="s">
        <v>23</v>
      </c>
      <c r="F5369" s="51" t="s">
        <v>624</v>
      </c>
      <c r="G5369" s="4">
        <v>10</v>
      </c>
      <c r="H5369" s="10">
        <v>70</v>
      </c>
      <c r="I5369" s="2" t="s">
        <v>160</v>
      </c>
      <c r="J5369" s="2" t="s">
        <v>160</v>
      </c>
      <c r="K5369" s="1">
        <v>50</v>
      </c>
      <c r="L5369" s="1">
        <v>20</v>
      </c>
      <c r="M5369" s="1">
        <v>40</v>
      </c>
      <c r="N5369" s="1">
        <v>10</v>
      </c>
      <c r="O5369" s="2" t="s">
        <v>160</v>
      </c>
      <c r="P5369" s="2" t="s">
        <v>160</v>
      </c>
      <c r="Q5369" s="2" t="s">
        <v>160</v>
      </c>
      <c r="R5369" s="1">
        <v>10</v>
      </c>
      <c r="S5369" s="2" t="s">
        <v>160</v>
      </c>
      <c r="T5369" s="8">
        <v>200</v>
      </c>
    </row>
    <row r="5370" spans="2:22" ht="26" x14ac:dyDescent="0.2">
      <c r="D5370" s="59"/>
      <c r="E5370" s="5" t="s">
        <v>155</v>
      </c>
      <c r="F5370" s="51" t="s">
        <v>623</v>
      </c>
      <c r="G5370" s="4">
        <v>910</v>
      </c>
      <c r="H5370" s="10">
        <v>63.076923076923002</v>
      </c>
      <c r="I5370" s="1">
        <v>32.967032967032999</v>
      </c>
      <c r="J5370" s="1">
        <v>3.0769230769229998</v>
      </c>
      <c r="K5370" s="1">
        <v>68.681318681318999</v>
      </c>
      <c r="L5370" s="1">
        <v>26.703296703296999</v>
      </c>
      <c r="M5370" s="1">
        <v>29.340659340658998</v>
      </c>
      <c r="N5370" s="1">
        <v>17.252747252747</v>
      </c>
      <c r="O5370" s="1">
        <v>13.296703296703001</v>
      </c>
      <c r="P5370" s="1">
        <v>0.43956043956000002</v>
      </c>
      <c r="Q5370" s="1">
        <v>1.318681318681</v>
      </c>
      <c r="R5370" s="1">
        <v>0.87912087912100001</v>
      </c>
      <c r="S5370" s="2" t="s">
        <v>160</v>
      </c>
      <c r="T5370" s="8">
        <v>257.03296703296701</v>
      </c>
    </row>
    <row r="5371" spans="2:22" ht="26" x14ac:dyDescent="0.2">
      <c r="D5371" s="59"/>
      <c r="E5371" s="5" t="s">
        <v>156</v>
      </c>
      <c r="F5371" s="51" t="s">
        <v>623</v>
      </c>
      <c r="G5371" s="4">
        <v>98</v>
      </c>
      <c r="H5371" s="10">
        <v>57.142857142856997</v>
      </c>
      <c r="I5371" s="1">
        <v>35.714285714286</v>
      </c>
      <c r="J5371" s="1">
        <v>5.1020408163270003</v>
      </c>
      <c r="K5371" s="1">
        <v>84.693877551019995</v>
      </c>
      <c r="L5371" s="1">
        <v>21.428571428571001</v>
      </c>
      <c r="M5371" s="1">
        <v>29.591836734693999</v>
      </c>
      <c r="N5371" s="1">
        <v>15.30612244898</v>
      </c>
      <c r="O5371" s="1">
        <v>17.346938775510001</v>
      </c>
      <c r="P5371" s="2" t="s">
        <v>160</v>
      </c>
      <c r="Q5371" s="2" t="s">
        <v>160</v>
      </c>
      <c r="R5371" s="2" t="s">
        <v>160</v>
      </c>
      <c r="S5371" s="2" t="s">
        <v>160</v>
      </c>
      <c r="T5371" s="8">
        <v>266.32653061224499</v>
      </c>
    </row>
    <row r="5372" spans="2:22" ht="26" x14ac:dyDescent="0.2">
      <c r="D5372" s="59"/>
      <c r="E5372" s="5" t="s">
        <v>157</v>
      </c>
      <c r="F5372" s="51" t="s">
        <v>623</v>
      </c>
      <c r="G5372" s="4">
        <v>134</v>
      </c>
      <c r="H5372" s="10">
        <v>67.164179104477995</v>
      </c>
      <c r="I5372" s="1">
        <v>45.522388059701001</v>
      </c>
      <c r="J5372" s="1">
        <v>4.477611940299</v>
      </c>
      <c r="K5372" s="1">
        <v>82.089552238805993</v>
      </c>
      <c r="L5372" s="1">
        <v>25.373134328357999</v>
      </c>
      <c r="M5372" s="1">
        <v>33.582089552238997</v>
      </c>
      <c r="N5372" s="1">
        <v>24.626865671642001</v>
      </c>
      <c r="O5372" s="1">
        <v>11.940298507463</v>
      </c>
      <c r="P5372" s="2" t="s">
        <v>160</v>
      </c>
      <c r="Q5372" s="2" t="s">
        <v>160</v>
      </c>
      <c r="R5372" s="1">
        <v>0.74626865671599996</v>
      </c>
      <c r="S5372" s="2" t="s">
        <v>160</v>
      </c>
      <c r="T5372" s="8">
        <v>295.52238805970097</v>
      </c>
    </row>
    <row r="5373" spans="2:22" ht="26" x14ac:dyDescent="0.2">
      <c r="D5373" s="59"/>
      <c r="E5373" s="5" t="s">
        <v>158</v>
      </c>
      <c r="F5373" s="51" t="s">
        <v>623</v>
      </c>
      <c r="G5373" s="4">
        <v>812</v>
      </c>
      <c r="H5373" s="10">
        <v>63.423645320196997</v>
      </c>
      <c r="I5373" s="1">
        <v>33.004926108374001</v>
      </c>
      <c r="J5373" s="1">
        <v>3.3251231527090002</v>
      </c>
      <c r="K5373" s="1">
        <v>68.596059113300001</v>
      </c>
      <c r="L5373" s="1">
        <v>27.216748768473</v>
      </c>
      <c r="M5373" s="1">
        <v>29.802955665024999</v>
      </c>
      <c r="N5373" s="1">
        <v>17.364532019704001</v>
      </c>
      <c r="O5373" s="1">
        <v>13.300492610837001</v>
      </c>
      <c r="P5373" s="1">
        <v>0.49261083743799999</v>
      </c>
      <c r="Q5373" s="1">
        <v>1.477832512315</v>
      </c>
      <c r="R5373" s="1">
        <v>0.86206896551699996</v>
      </c>
      <c r="S5373" s="2" t="s">
        <v>160</v>
      </c>
      <c r="T5373" s="8">
        <v>258.86699507389199</v>
      </c>
    </row>
    <row r="5374" spans="2:22" ht="26" x14ac:dyDescent="0.2">
      <c r="D5374" s="60"/>
      <c r="E5374" s="30" t="s">
        <v>159</v>
      </c>
      <c r="F5374" s="52" t="s">
        <v>623</v>
      </c>
      <c r="G5374" s="21">
        <v>136</v>
      </c>
      <c r="H5374" s="36">
        <v>55.882352941176002</v>
      </c>
      <c r="I5374" s="18">
        <v>27.205882352941</v>
      </c>
      <c r="J5374" s="18">
        <v>3.6764705882349999</v>
      </c>
      <c r="K5374" s="18">
        <v>57.352941176470999</v>
      </c>
      <c r="L5374" s="18">
        <v>30.882352941175998</v>
      </c>
      <c r="M5374" s="18">
        <v>29.411764705882</v>
      </c>
      <c r="N5374" s="18">
        <v>16.911764705882</v>
      </c>
      <c r="O5374" s="18">
        <v>17.647058823529001</v>
      </c>
      <c r="P5374" s="18">
        <v>2.2058823529409999</v>
      </c>
      <c r="Q5374" s="18">
        <v>2.9411764705880001</v>
      </c>
      <c r="R5374" s="18">
        <v>2.9411764705880001</v>
      </c>
      <c r="S5374" s="37" t="s">
        <v>160</v>
      </c>
      <c r="T5374" s="35">
        <v>247.058823529412</v>
      </c>
    </row>
    <row r="5375" spans="2:22" x14ac:dyDescent="0.2">
      <c r="D5375" s="45" t="s">
        <v>625</v>
      </c>
    </row>
    <row r="5376" spans="2:22" x14ac:dyDescent="0.2">
      <c r="B5376" s="24" t="str">
        <f xml:space="preserve"> HYPERLINK("#'目次'!B41", "[35]")</f>
        <v>[35]</v>
      </c>
      <c r="C5376" s="61" t="s">
        <v>463</v>
      </c>
      <c r="D5376" s="62"/>
      <c r="E5376" s="62"/>
      <c r="F5376" s="62"/>
      <c r="G5376" s="62"/>
      <c r="H5376" s="62"/>
      <c r="I5376" s="62"/>
      <c r="J5376" s="62"/>
      <c r="K5376" s="62"/>
      <c r="L5376" s="62"/>
      <c r="M5376" s="62"/>
      <c r="N5376" s="62"/>
      <c r="O5376" s="62"/>
      <c r="P5376" s="62"/>
      <c r="Q5376" s="62"/>
      <c r="R5376" s="62"/>
      <c r="S5376" s="62"/>
      <c r="T5376" s="62"/>
      <c r="U5376" s="62"/>
      <c r="V5376" s="62"/>
    </row>
    <row r="5379" spans="3:25" x14ac:dyDescent="0.2">
      <c r="C5379" s="61" t="s">
        <v>13</v>
      </c>
      <c r="D5379" s="62"/>
      <c r="E5379" s="62"/>
      <c r="F5379" s="62"/>
      <c r="G5379" s="62"/>
      <c r="H5379" s="62"/>
      <c r="I5379" s="62"/>
      <c r="J5379" s="62"/>
      <c r="K5379" s="62"/>
      <c r="L5379" s="62"/>
      <c r="M5379" s="62"/>
      <c r="N5379" s="62"/>
      <c r="O5379" s="62"/>
      <c r="P5379" s="62"/>
      <c r="Q5379" s="62"/>
      <c r="R5379" s="62"/>
      <c r="S5379" s="62"/>
      <c r="T5379" s="62"/>
      <c r="U5379" s="62"/>
      <c r="V5379" s="62"/>
    </row>
    <row r="5380" spans="3:25" ht="104" x14ac:dyDescent="0.2">
      <c r="D5380" s="63"/>
      <c r="E5380" s="64"/>
      <c r="F5380" s="64"/>
      <c r="G5380" s="27" t="s">
        <v>14</v>
      </c>
      <c r="H5380" s="26" t="s">
        <v>464</v>
      </c>
      <c r="I5380" s="11" t="s">
        <v>465</v>
      </c>
      <c r="J5380" s="11" t="s">
        <v>466</v>
      </c>
      <c r="K5380" s="11" t="s">
        <v>467</v>
      </c>
      <c r="L5380" s="11" t="s">
        <v>468</v>
      </c>
      <c r="M5380" s="11" t="s">
        <v>469</v>
      </c>
      <c r="N5380" s="11" t="s">
        <v>470</v>
      </c>
      <c r="O5380" s="11" t="s">
        <v>471</v>
      </c>
      <c r="P5380" s="11" t="s">
        <v>472</v>
      </c>
      <c r="Q5380" s="11" t="s">
        <v>473</v>
      </c>
      <c r="R5380" s="11" t="s">
        <v>474</v>
      </c>
      <c r="S5380" s="11" t="s">
        <v>475</v>
      </c>
      <c r="T5380" s="11" t="s">
        <v>476</v>
      </c>
      <c r="U5380" s="11" t="s">
        <v>36</v>
      </c>
      <c r="V5380" s="11" t="s">
        <v>477</v>
      </c>
      <c r="W5380" s="11" t="s">
        <v>23</v>
      </c>
      <c r="X5380" s="11" t="s">
        <v>478</v>
      </c>
      <c r="Y5380" s="20" t="s">
        <v>248</v>
      </c>
    </row>
    <row r="5381" spans="3:25" x14ac:dyDescent="0.2">
      <c r="D5381" s="65"/>
      <c r="E5381" s="66"/>
      <c r="F5381" s="66"/>
      <c r="G5381" s="22"/>
      <c r="H5381" s="31"/>
      <c r="I5381" s="12"/>
      <c r="J5381" s="12"/>
      <c r="K5381" s="12"/>
      <c r="L5381" s="12"/>
      <c r="M5381" s="12"/>
      <c r="N5381" s="12"/>
      <c r="O5381" s="12"/>
      <c r="P5381" s="12"/>
      <c r="Q5381" s="12"/>
      <c r="R5381" s="12"/>
      <c r="S5381" s="12"/>
      <c r="T5381" s="12"/>
      <c r="U5381" s="12"/>
      <c r="V5381" s="12"/>
      <c r="W5381" s="12"/>
      <c r="X5381" s="12"/>
      <c r="Y5381" s="29"/>
    </row>
    <row r="5382" spans="3:25" x14ac:dyDescent="0.2">
      <c r="D5382" s="23"/>
      <c r="E5382" s="28" t="s">
        <v>14</v>
      </c>
      <c r="F5382" s="49" t="s">
        <v>623</v>
      </c>
      <c r="G5382" s="25">
        <v>1043</v>
      </c>
      <c r="H5382" s="16">
        <v>12.464046021093001</v>
      </c>
      <c r="I5382" s="16">
        <v>6.9031639501440001</v>
      </c>
      <c r="J5382" s="16">
        <v>6.1361457334610003</v>
      </c>
      <c r="K5382" s="16">
        <v>5.3691275167789998</v>
      </c>
      <c r="L5382" s="16">
        <v>5.5608820709489999</v>
      </c>
      <c r="M5382" s="16">
        <v>1.150527325024</v>
      </c>
      <c r="N5382" s="16">
        <v>11.025886864813</v>
      </c>
      <c r="O5382" s="16">
        <v>7.3825503355700004</v>
      </c>
      <c r="P5382" s="16">
        <v>11.792905081496</v>
      </c>
      <c r="Q5382" s="16">
        <v>8.1495685522529993</v>
      </c>
      <c r="R5382" s="16">
        <v>17.353787152445001</v>
      </c>
      <c r="S5382" s="16">
        <v>25.695110258869001</v>
      </c>
      <c r="T5382" s="16">
        <v>17.929050814957002</v>
      </c>
      <c r="U5382" s="16">
        <v>1.8216682646210001</v>
      </c>
      <c r="V5382" s="16">
        <v>53.116011505273001</v>
      </c>
      <c r="W5382" s="16">
        <v>0.287631831256</v>
      </c>
      <c r="X5382" s="16">
        <v>46.596356663470999</v>
      </c>
      <c r="Y5382" s="34">
        <v>192.13806327900301</v>
      </c>
    </row>
    <row r="5383" spans="3:25" x14ac:dyDescent="0.2">
      <c r="D5383" s="58" t="s">
        <v>18</v>
      </c>
      <c r="E5383" s="7" t="s">
        <v>19</v>
      </c>
      <c r="F5383" s="50" t="s">
        <v>623</v>
      </c>
      <c r="G5383" s="6">
        <v>342</v>
      </c>
      <c r="H5383" s="14">
        <v>7.8947368421049999</v>
      </c>
      <c r="I5383" s="3">
        <v>3.8011695906430001</v>
      </c>
      <c r="J5383" s="3">
        <v>2.6315789473679998</v>
      </c>
      <c r="K5383" s="3">
        <v>3.2163742690060002</v>
      </c>
      <c r="L5383" s="3">
        <v>3.2163742690060002</v>
      </c>
      <c r="M5383" s="3">
        <v>0.58479532163699999</v>
      </c>
      <c r="N5383" s="3">
        <v>7.8947368421049999</v>
      </c>
      <c r="O5383" s="3">
        <v>2.6315789473679998</v>
      </c>
      <c r="P5383" s="3">
        <v>7.6023391812870003</v>
      </c>
      <c r="Q5383" s="3">
        <v>5.5555555555560003</v>
      </c>
      <c r="R5383" s="3">
        <v>16.959064327484999</v>
      </c>
      <c r="S5383" s="3">
        <v>20.467836257310001</v>
      </c>
      <c r="T5383" s="3">
        <v>9.0643274853799998</v>
      </c>
      <c r="U5383" s="3">
        <v>0.58479532163699999</v>
      </c>
      <c r="V5383" s="3">
        <v>64.619883040936003</v>
      </c>
      <c r="W5383" s="9" t="s">
        <v>160</v>
      </c>
      <c r="X5383" s="3">
        <v>35.380116959063997</v>
      </c>
      <c r="Y5383" s="13">
        <v>156.72514619883</v>
      </c>
    </row>
    <row r="5384" spans="3:25" ht="26" x14ac:dyDescent="0.2">
      <c r="D5384" s="59"/>
      <c r="E5384" s="5" t="s">
        <v>20</v>
      </c>
      <c r="F5384" s="51" t="s">
        <v>623</v>
      </c>
      <c r="G5384" s="4">
        <v>620</v>
      </c>
      <c r="H5384" s="10">
        <v>13.225806451613</v>
      </c>
      <c r="I5384" s="1">
        <v>8.2258064516129998</v>
      </c>
      <c r="J5384" s="1">
        <v>6.4516129032259997</v>
      </c>
      <c r="K5384" s="1">
        <v>4.6774193548390004</v>
      </c>
      <c r="L5384" s="1">
        <v>5.3225806451609996</v>
      </c>
      <c r="M5384" s="1">
        <v>1.6129032258060001</v>
      </c>
      <c r="N5384" s="1">
        <v>11.935483870968</v>
      </c>
      <c r="O5384" s="1">
        <v>7.7419354838709999</v>
      </c>
      <c r="P5384" s="1">
        <v>12.258064516129</v>
      </c>
      <c r="Q5384" s="1">
        <v>8.5483870967740003</v>
      </c>
      <c r="R5384" s="1">
        <v>16.935483870968</v>
      </c>
      <c r="S5384" s="1">
        <v>26.451612903226</v>
      </c>
      <c r="T5384" s="1">
        <v>20.322580645161</v>
      </c>
      <c r="U5384" s="1">
        <v>1.935483870968</v>
      </c>
      <c r="V5384" s="1">
        <v>50.645161290323003</v>
      </c>
      <c r="W5384" s="1">
        <v>0.32258064516099999</v>
      </c>
      <c r="X5384" s="1">
        <v>49.032258064516</v>
      </c>
      <c r="Y5384" s="8">
        <v>196.61290322580601</v>
      </c>
    </row>
    <row r="5385" spans="3:25" ht="26" x14ac:dyDescent="0.2">
      <c r="D5385" s="59"/>
      <c r="E5385" s="5" t="s">
        <v>21</v>
      </c>
      <c r="F5385" s="51" t="s">
        <v>623</v>
      </c>
      <c r="G5385" s="4">
        <v>76</v>
      </c>
      <c r="H5385" s="10">
        <v>25</v>
      </c>
      <c r="I5385" s="1">
        <v>10.526315789473999</v>
      </c>
      <c r="J5385" s="1">
        <v>19.736842105263001</v>
      </c>
      <c r="K5385" s="1">
        <v>19.736842105263001</v>
      </c>
      <c r="L5385" s="1">
        <v>18.421052631578998</v>
      </c>
      <c r="M5385" s="2" t="s">
        <v>160</v>
      </c>
      <c r="N5385" s="1">
        <v>18.421052631578998</v>
      </c>
      <c r="O5385" s="1">
        <v>25</v>
      </c>
      <c r="P5385" s="1">
        <v>26.315789473683999</v>
      </c>
      <c r="Q5385" s="1">
        <v>17.105263157894999</v>
      </c>
      <c r="R5385" s="1">
        <v>21.052631578947</v>
      </c>
      <c r="S5385" s="1">
        <v>43.421052631579002</v>
      </c>
      <c r="T5385" s="1">
        <v>38.157894736842003</v>
      </c>
      <c r="U5385" s="1">
        <v>6.5789473684209998</v>
      </c>
      <c r="V5385" s="1">
        <v>25</v>
      </c>
      <c r="W5385" s="1">
        <v>1.3157894736839999</v>
      </c>
      <c r="X5385" s="1">
        <v>73.684210526315994</v>
      </c>
      <c r="Y5385" s="8">
        <v>315.78947368421098</v>
      </c>
    </row>
    <row r="5386" spans="3:25" x14ac:dyDescent="0.2">
      <c r="D5386" s="59"/>
      <c r="E5386" s="5" t="s">
        <v>22</v>
      </c>
      <c r="F5386" s="51" t="s">
        <v>624</v>
      </c>
      <c r="G5386" s="4">
        <v>2</v>
      </c>
      <c r="H5386" s="10">
        <v>50</v>
      </c>
      <c r="I5386" s="2" t="s">
        <v>160</v>
      </c>
      <c r="J5386" s="2" t="s">
        <v>160</v>
      </c>
      <c r="K5386" s="2" t="s">
        <v>160</v>
      </c>
      <c r="L5386" s="2" t="s">
        <v>160</v>
      </c>
      <c r="M5386" s="2" t="s">
        <v>160</v>
      </c>
      <c r="N5386" s="2" t="s">
        <v>160</v>
      </c>
      <c r="O5386" s="2" t="s">
        <v>160</v>
      </c>
      <c r="P5386" s="2" t="s">
        <v>160</v>
      </c>
      <c r="Q5386" s="2" t="s">
        <v>160</v>
      </c>
      <c r="R5386" s="1">
        <v>50</v>
      </c>
      <c r="S5386" s="1">
        <v>50</v>
      </c>
      <c r="T5386" s="2" t="s">
        <v>160</v>
      </c>
      <c r="U5386" s="2" t="s">
        <v>160</v>
      </c>
      <c r="V5386" s="2" t="s">
        <v>160</v>
      </c>
      <c r="W5386" s="2" t="s">
        <v>160</v>
      </c>
      <c r="X5386" s="1">
        <v>100</v>
      </c>
      <c r="Y5386" s="8">
        <v>150</v>
      </c>
    </row>
    <row r="5387" spans="3:25" x14ac:dyDescent="0.2">
      <c r="D5387" s="59"/>
      <c r="E5387" s="5" t="s">
        <v>23</v>
      </c>
      <c r="F5387" s="51" t="s">
        <v>624</v>
      </c>
      <c r="G5387" s="4">
        <v>3</v>
      </c>
      <c r="H5387" s="10">
        <v>33.333333333333002</v>
      </c>
      <c r="I5387" s="2" t="s">
        <v>160</v>
      </c>
      <c r="J5387" s="2" t="s">
        <v>160</v>
      </c>
      <c r="K5387" s="1">
        <v>33.333333333333002</v>
      </c>
      <c r="L5387" s="2" t="s">
        <v>160</v>
      </c>
      <c r="M5387" s="2" t="s">
        <v>160</v>
      </c>
      <c r="N5387" s="2" t="s">
        <v>160</v>
      </c>
      <c r="O5387" s="1">
        <v>33.333333333333002</v>
      </c>
      <c r="P5387" s="1">
        <v>33.333333333333002</v>
      </c>
      <c r="Q5387" s="2" t="s">
        <v>160</v>
      </c>
      <c r="R5387" s="1">
        <v>33.333333333333002</v>
      </c>
      <c r="S5387" s="2" t="s">
        <v>160</v>
      </c>
      <c r="T5387" s="1">
        <v>33.333333333333002</v>
      </c>
      <c r="U5387" s="2" t="s">
        <v>160</v>
      </c>
      <c r="V5387" s="2" t="s">
        <v>160</v>
      </c>
      <c r="W5387" s="2" t="s">
        <v>160</v>
      </c>
      <c r="X5387" s="1">
        <v>100</v>
      </c>
      <c r="Y5387" s="8">
        <v>200</v>
      </c>
    </row>
    <row r="5388" spans="3:25" x14ac:dyDescent="0.2">
      <c r="D5388" s="58" t="s">
        <v>24</v>
      </c>
      <c r="E5388" s="7" t="s">
        <v>25</v>
      </c>
      <c r="F5388" s="50" t="s">
        <v>623</v>
      </c>
      <c r="G5388" s="6">
        <v>765</v>
      </c>
      <c r="H5388" s="14">
        <v>13.594771241829999</v>
      </c>
      <c r="I5388" s="3">
        <v>7.1895424836600004</v>
      </c>
      <c r="J5388" s="3">
        <v>6.7973856209149996</v>
      </c>
      <c r="K5388" s="3">
        <v>5.8823529411760003</v>
      </c>
      <c r="L5388" s="3">
        <v>6.4052287581699998</v>
      </c>
      <c r="M5388" s="3">
        <v>1.1764705882349999</v>
      </c>
      <c r="N5388" s="3">
        <v>12.156862745098</v>
      </c>
      <c r="O5388" s="3">
        <v>7.8431372549020004</v>
      </c>
      <c r="P5388" s="3">
        <v>12.81045751634</v>
      </c>
      <c r="Q5388" s="3">
        <v>9.2810457516340001</v>
      </c>
      <c r="R5388" s="3">
        <v>17.777777777777999</v>
      </c>
      <c r="S5388" s="3">
        <v>28.366013071895001</v>
      </c>
      <c r="T5388" s="3">
        <v>19.607843137254999</v>
      </c>
      <c r="U5388" s="3">
        <v>1.830065359477</v>
      </c>
      <c r="V5388" s="3">
        <v>51.633986928105003</v>
      </c>
      <c r="W5388" s="3">
        <v>0.392156862745</v>
      </c>
      <c r="X5388" s="3">
        <v>47.97385620915</v>
      </c>
      <c r="Y5388" s="13">
        <v>202.745098039216</v>
      </c>
    </row>
    <row r="5389" spans="3:25" x14ac:dyDescent="0.2">
      <c r="D5389" s="59"/>
      <c r="E5389" s="5" t="s">
        <v>26</v>
      </c>
      <c r="F5389" s="51" t="s">
        <v>623</v>
      </c>
      <c r="G5389" s="4">
        <v>796</v>
      </c>
      <c r="H5389" s="10">
        <v>12.060301507538</v>
      </c>
      <c r="I5389" s="1">
        <v>6.909547738693</v>
      </c>
      <c r="J5389" s="1">
        <v>6.030150753769</v>
      </c>
      <c r="K5389" s="1">
        <v>5.4020100502509996</v>
      </c>
      <c r="L5389" s="1">
        <v>6.6582914572860004</v>
      </c>
      <c r="M5389" s="1">
        <v>1.1306532663319999</v>
      </c>
      <c r="N5389" s="1">
        <v>11.683417085426999</v>
      </c>
      <c r="O5389" s="1">
        <v>6.4070351758789998</v>
      </c>
      <c r="P5389" s="1">
        <v>12.185929648241</v>
      </c>
      <c r="Q5389" s="1">
        <v>8.4170854271359996</v>
      </c>
      <c r="R5389" s="1">
        <v>17.839195979898999</v>
      </c>
      <c r="S5389" s="1">
        <v>27.010050251256001</v>
      </c>
      <c r="T5389" s="1">
        <v>18.341708542713999</v>
      </c>
      <c r="U5389" s="1">
        <v>2.0100502512560001</v>
      </c>
      <c r="V5389" s="1">
        <v>52.010050251255997</v>
      </c>
      <c r="W5389" s="1">
        <v>0.125628140704</v>
      </c>
      <c r="X5389" s="1">
        <v>47.864321608040001</v>
      </c>
      <c r="Y5389" s="8">
        <v>194.221105527638</v>
      </c>
    </row>
    <row r="5390" spans="3:25" ht="26" x14ac:dyDescent="0.2">
      <c r="D5390" s="59"/>
      <c r="E5390" s="5" t="s">
        <v>27</v>
      </c>
      <c r="F5390" s="51" t="s">
        <v>623</v>
      </c>
      <c r="G5390" s="4">
        <v>683</v>
      </c>
      <c r="H5390" s="10">
        <v>13.323572474378</v>
      </c>
      <c r="I5390" s="1">
        <v>6.8814055636899996</v>
      </c>
      <c r="J5390" s="1">
        <v>7.320644216691</v>
      </c>
      <c r="K5390" s="1">
        <v>6.1493411420199999</v>
      </c>
      <c r="L5390" s="1">
        <v>6.0029282576869996</v>
      </c>
      <c r="M5390" s="1">
        <v>1.171303074671</v>
      </c>
      <c r="N5390" s="1">
        <v>10.688140556369</v>
      </c>
      <c r="O5390" s="1">
        <v>7.7598828696929996</v>
      </c>
      <c r="P5390" s="1">
        <v>12.152269399707</v>
      </c>
      <c r="Q5390" s="1">
        <v>7.9062957540259999</v>
      </c>
      <c r="R5390" s="1">
        <v>15.959004392387</v>
      </c>
      <c r="S5390" s="1">
        <v>28.404099560761001</v>
      </c>
      <c r="T5390" s="1">
        <v>18.887262079062999</v>
      </c>
      <c r="U5390" s="1">
        <v>2.196193265007</v>
      </c>
      <c r="V5390" s="1">
        <v>53.001464128842997</v>
      </c>
      <c r="W5390" s="1">
        <v>0.14641288433399999</v>
      </c>
      <c r="X5390" s="1">
        <v>46.852122986822998</v>
      </c>
      <c r="Y5390" s="8">
        <v>197.95021961932699</v>
      </c>
    </row>
    <row r="5391" spans="3:25" x14ac:dyDescent="0.2">
      <c r="D5391" s="59"/>
      <c r="E5391" s="5" t="s">
        <v>28</v>
      </c>
      <c r="F5391" s="51" t="s">
        <v>623</v>
      </c>
      <c r="G5391" s="4">
        <v>438</v>
      </c>
      <c r="H5391" s="10">
        <v>12.557077625571001</v>
      </c>
      <c r="I5391" s="1">
        <v>6.6210045662099999</v>
      </c>
      <c r="J5391" s="1">
        <v>6.3926940639270002</v>
      </c>
      <c r="K5391" s="1">
        <v>5.936073059361</v>
      </c>
      <c r="L5391" s="1">
        <v>6.6210045662099999</v>
      </c>
      <c r="M5391" s="1">
        <v>1.826484018265</v>
      </c>
      <c r="N5391" s="1">
        <v>11.187214611871999</v>
      </c>
      <c r="O5391" s="1">
        <v>7.9908675799089997</v>
      </c>
      <c r="P5391" s="1">
        <v>12.785388127854</v>
      </c>
      <c r="Q5391" s="1">
        <v>9.8173515981739996</v>
      </c>
      <c r="R5391" s="1">
        <v>14.383561643836</v>
      </c>
      <c r="S5391" s="1">
        <v>28.538812785388</v>
      </c>
      <c r="T5391" s="1">
        <v>18.949771689498</v>
      </c>
      <c r="U5391" s="1">
        <v>2.5114155251139998</v>
      </c>
      <c r="V5391" s="1">
        <v>55.707762557077999</v>
      </c>
      <c r="W5391" s="1">
        <v>0.22831050228300001</v>
      </c>
      <c r="X5391" s="1">
        <v>44.063926940639</v>
      </c>
      <c r="Y5391" s="8">
        <v>202.054794520548</v>
      </c>
    </row>
    <row r="5392" spans="3:25" ht="26" x14ac:dyDescent="0.2">
      <c r="D5392" s="59"/>
      <c r="E5392" s="5" t="s">
        <v>29</v>
      </c>
      <c r="F5392" s="51" t="s">
        <v>623</v>
      </c>
      <c r="G5392" s="4">
        <v>680</v>
      </c>
      <c r="H5392" s="10">
        <v>13.823529411765</v>
      </c>
      <c r="I5392" s="1">
        <v>7.2058823529409999</v>
      </c>
      <c r="J5392" s="1">
        <v>6.7647058823529997</v>
      </c>
      <c r="K5392" s="1">
        <v>6.0294117647060004</v>
      </c>
      <c r="L5392" s="1">
        <v>6.4705882352939996</v>
      </c>
      <c r="M5392" s="1">
        <v>1.1764705882349999</v>
      </c>
      <c r="N5392" s="1">
        <v>12.352941176471001</v>
      </c>
      <c r="O5392" s="1">
        <v>7.9411764705880001</v>
      </c>
      <c r="P5392" s="1">
        <v>13.235294117646999</v>
      </c>
      <c r="Q5392" s="1">
        <v>8.2352941176469994</v>
      </c>
      <c r="R5392" s="1">
        <v>18.382352941175998</v>
      </c>
      <c r="S5392" s="1">
        <v>28.970588235293999</v>
      </c>
      <c r="T5392" s="1">
        <v>20.147058823529001</v>
      </c>
      <c r="U5392" s="1">
        <v>2.0588235294119999</v>
      </c>
      <c r="V5392" s="1">
        <v>51.176470588234999</v>
      </c>
      <c r="W5392" s="1">
        <v>0.14705882352899999</v>
      </c>
      <c r="X5392" s="1">
        <v>48.676470588234999</v>
      </c>
      <c r="Y5392" s="8">
        <v>204.11764705882399</v>
      </c>
    </row>
    <row r="5393" spans="4:25" x14ac:dyDescent="0.2">
      <c r="D5393" s="59"/>
      <c r="E5393" s="5" t="s">
        <v>30</v>
      </c>
      <c r="F5393" s="51" t="s">
        <v>623</v>
      </c>
      <c r="G5393" s="4">
        <v>242</v>
      </c>
      <c r="H5393" s="10">
        <v>12.809917355372001</v>
      </c>
      <c r="I5393" s="1">
        <v>7.02479338843</v>
      </c>
      <c r="J5393" s="1">
        <v>9.9173553719009995</v>
      </c>
      <c r="K5393" s="1">
        <v>9.0909090909089993</v>
      </c>
      <c r="L5393" s="1">
        <v>7.02479338843</v>
      </c>
      <c r="M5393" s="1">
        <v>0.82644628099200002</v>
      </c>
      <c r="N5393" s="1">
        <v>11.570247933884</v>
      </c>
      <c r="O5393" s="1">
        <v>10.330578512397</v>
      </c>
      <c r="P5393" s="1">
        <v>19.421487603306002</v>
      </c>
      <c r="Q5393" s="1">
        <v>13.223140495868</v>
      </c>
      <c r="R5393" s="1">
        <v>21.900826446280998</v>
      </c>
      <c r="S5393" s="1">
        <v>33.057851239668999</v>
      </c>
      <c r="T5393" s="1">
        <v>21.074380165289</v>
      </c>
      <c r="U5393" s="1">
        <v>2.4793388429749998</v>
      </c>
      <c r="V5393" s="1">
        <v>49.173553719007998</v>
      </c>
      <c r="W5393" s="1">
        <v>0.41322314049600001</v>
      </c>
      <c r="X5393" s="1">
        <v>50.413223140496001</v>
      </c>
      <c r="Y5393" s="8">
        <v>229.338842975207</v>
      </c>
    </row>
    <row r="5394" spans="4:25" x14ac:dyDescent="0.2">
      <c r="D5394" s="59"/>
      <c r="E5394" s="5" t="s">
        <v>31</v>
      </c>
      <c r="F5394" s="51" t="s">
        <v>623</v>
      </c>
      <c r="G5394" s="4">
        <v>609</v>
      </c>
      <c r="H5394" s="10">
        <v>10.344827586207</v>
      </c>
      <c r="I5394" s="1">
        <v>7.2249589490970001</v>
      </c>
      <c r="J5394" s="1">
        <v>4.7619047619049999</v>
      </c>
      <c r="K5394" s="1">
        <v>5.5829228243019999</v>
      </c>
      <c r="L5394" s="1">
        <v>5.5829228243019999</v>
      </c>
      <c r="M5394" s="1">
        <v>0.82101806239700004</v>
      </c>
      <c r="N5394" s="1">
        <v>10.509031198685999</v>
      </c>
      <c r="O5394" s="1">
        <v>6.7323481116580002</v>
      </c>
      <c r="P5394" s="1">
        <v>11.986863711002</v>
      </c>
      <c r="Q5394" s="1">
        <v>9.5238095238099998</v>
      </c>
      <c r="R5394" s="1">
        <v>17.898193760262998</v>
      </c>
      <c r="S5394" s="1">
        <v>27.257799671592998</v>
      </c>
      <c r="T5394" s="1">
        <v>16.912972085385999</v>
      </c>
      <c r="U5394" s="1">
        <v>1.477832512315</v>
      </c>
      <c r="V5394" s="1">
        <v>55.008210180623998</v>
      </c>
      <c r="W5394" s="2" t="s">
        <v>160</v>
      </c>
      <c r="X5394" s="1">
        <v>44.991789819376002</v>
      </c>
      <c r="Y5394" s="8">
        <v>191.62561576354699</v>
      </c>
    </row>
    <row r="5395" spans="4:25" x14ac:dyDescent="0.2">
      <c r="D5395" s="59"/>
      <c r="E5395" s="5" t="s">
        <v>32</v>
      </c>
      <c r="F5395" s="51" t="s">
        <v>623</v>
      </c>
      <c r="G5395" s="4">
        <v>343</v>
      </c>
      <c r="H5395" s="10">
        <v>11.953352769679</v>
      </c>
      <c r="I5395" s="1">
        <v>6.1224489795919999</v>
      </c>
      <c r="J5395" s="1">
        <v>4.6647230320700004</v>
      </c>
      <c r="K5395" s="1">
        <v>4.0816326530609999</v>
      </c>
      <c r="L5395" s="1">
        <v>5.8309037900870004</v>
      </c>
      <c r="M5395" s="1">
        <v>1.1661807580170001</v>
      </c>
      <c r="N5395" s="1">
        <v>9.9125364431489995</v>
      </c>
      <c r="O5395" s="1">
        <v>6.9970845481049997</v>
      </c>
      <c r="P5395" s="1">
        <v>11.953352769679</v>
      </c>
      <c r="Q5395" s="1">
        <v>8.1632653061219997</v>
      </c>
      <c r="R5395" s="1">
        <v>16.326530612245001</v>
      </c>
      <c r="S5395" s="1">
        <v>26.530612244897998</v>
      </c>
      <c r="T5395" s="1">
        <v>16.909620991253998</v>
      </c>
      <c r="U5395" s="1">
        <v>0.87463556851299995</v>
      </c>
      <c r="V5395" s="1">
        <v>56.268221574343997</v>
      </c>
      <c r="W5395" s="2" t="s">
        <v>160</v>
      </c>
      <c r="X5395" s="1">
        <v>43.731778425656003</v>
      </c>
      <c r="Y5395" s="8">
        <v>187.75510204081601</v>
      </c>
    </row>
    <row r="5396" spans="4:25" x14ac:dyDescent="0.2">
      <c r="D5396" s="59"/>
      <c r="E5396" s="5" t="s">
        <v>33</v>
      </c>
      <c r="F5396" s="51" t="s">
        <v>623</v>
      </c>
      <c r="G5396" s="4">
        <v>754</v>
      </c>
      <c r="H5396" s="10">
        <v>12.864721485411</v>
      </c>
      <c r="I5396" s="1">
        <v>7.824933687003</v>
      </c>
      <c r="J5396" s="1">
        <v>5.8355437665779997</v>
      </c>
      <c r="K5396" s="1">
        <v>5.0397877984079997</v>
      </c>
      <c r="L5396" s="1">
        <v>5.4376657824930001</v>
      </c>
      <c r="M5396" s="1">
        <v>0.92838196286499997</v>
      </c>
      <c r="N5396" s="1">
        <v>11.803713527851</v>
      </c>
      <c r="O5396" s="1">
        <v>6.7639257294429997</v>
      </c>
      <c r="P5396" s="1">
        <v>12.068965517241001</v>
      </c>
      <c r="Q5396" s="1">
        <v>8.2228116710879995</v>
      </c>
      <c r="R5396" s="1">
        <v>17.374005305040001</v>
      </c>
      <c r="S5396" s="1">
        <v>27.320954907162001</v>
      </c>
      <c r="T5396" s="1">
        <v>17.771883289125</v>
      </c>
      <c r="U5396" s="1">
        <v>1.989389920424</v>
      </c>
      <c r="V5396" s="1">
        <v>51.591511936339998</v>
      </c>
      <c r="W5396" s="1">
        <v>0.26525198939</v>
      </c>
      <c r="X5396" s="1">
        <v>48.143236074271002</v>
      </c>
      <c r="Y5396" s="8">
        <v>193.10344827586201</v>
      </c>
    </row>
    <row r="5397" spans="4:25" x14ac:dyDescent="0.2">
      <c r="D5397" s="59"/>
      <c r="E5397" s="5" t="s">
        <v>34</v>
      </c>
      <c r="F5397" s="51" t="s">
        <v>623</v>
      </c>
      <c r="G5397" s="4">
        <v>525</v>
      </c>
      <c r="H5397" s="10">
        <v>10.666666666667</v>
      </c>
      <c r="I5397" s="1">
        <v>6.4761904761900002</v>
      </c>
      <c r="J5397" s="1">
        <v>4.9523809523809996</v>
      </c>
      <c r="K5397" s="1">
        <v>4</v>
      </c>
      <c r="L5397" s="1">
        <v>4.7619047619049999</v>
      </c>
      <c r="M5397" s="1">
        <v>1.142857142857</v>
      </c>
      <c r="N5397" s="1">
        <v>11.047619047618999</v>
      </c>
      <c r="O5397" s="1">
        <v>5.9047619047620001</v>
      </c>
      <c r="P5397" s="1">
        <v>11.809523809524</v>
      </c>
      <c r="Q5397" s="1">
        <v>8</v>
      </c>
      <c r="R5397" s="1">
        <v>19.238095238094999</v>
      </c>
      <c r="S5397" s="1">
        <v>27.428571428571001</v>
      </c>
      <c r="T5397" s="1">
        <v>15.619047619048001</v>
      </c>
      <c r="U5397" s="1">
        <v>1.9047619047619999</v>
      </c>
      <c r="V5397" s="1">
        <v>53.904761904761997</v>
      </c>
      <c r="W5397" s="2" t="s">
        <v>160</v>
      </c>
      <c r="X5397" s="1">
        <v>46.095238095238003</v>
      </c>
      <c r="Y5397" s="8">
        <v>186.857142857143</v>
      </c>
    </row>
    <row r="5398" spans="4:25" x14ac:dyDescent="0.2">
      <c r="D5398" s="59"/>
      <c r="E5398" s="5" t="s">
        <v>35</v>
      </c>
      <c r="F5398" s="51" t="s">
        <v>623</v>
      </c>
      <c r="G5398" s="4">
        <v>142</v>
      </c>
      <c r="H5398" s="10">
        <v>10.56338028169</v>
      </c>
      <c r="I5398" s="1">
        <v>7.0422535211269999</v>
      </c>
      <c r="J5398" s="1">
        <v>5.6338028169010004</v>
      </c>
      <c r="K5398" s="1">
        <v>2.8169014084509998</v>
      </c>
      <c r="L5398" s="1">
        <v>3.5211267605629999</v>
      </c>
      <c r="M5398" s="1">
        <v>0.70422535211299997</v>
      </c>
      <c r="N5398" s="1">
        <v>10.56338028169</v>
      </c>
      <c r="O5398" s="1">
        <v>7.746478873239</v>
      </c>
      <c r="P5398" s="1">
        <v>11.971830985915</v>
      </c>
      <c r="Q5398" s="1">
        <v>7.746478873239</v>
      </c>
      <c r="R5398" s="1">
        <v>19.014084507042</v>
      </c>
      <c r="S5398" s="1">
        <v>23.943661971830998</v>
      </c>
      <c r="T5398" s="1">
        <v>15.492957746479</v>
      </c>
      <c r="U5398" s="1">
        <v>2.112676056338</v>
      </c>
      <c r="V5398" s="1">
        <v>57.042253521127002</v>
      </c>
      <c r="W5398" s="2" t="s">
        <v>160</v>
      </c>
      <c r="X5398" s="1">
        <v>42.957746478872998</v>
      </c>
      <c r="Y5398" s="8">
        <v>185.91549295774601</v>
      </c>
    </row>
    <row r="5399" spans="4:25" x14ac:dyDescent="0.2">
      <c r="D5399" s="59"/>
      <c r="E5399" s="5" t="s">
        <v>36</v>
      </c>
      <c r="F5399" s="51" t="s">
        <v>624</v>
      </c>
      <c r="G5399" s="4">
        <v>18</v>
      </c>
      <c r="H5399" s="10">
        <v>11.111111111111001</v>
      </c>
      <c r="I5399" s="1">
        <v>16.666666666666998</v>
      </c>
      <c r="J5399" s="1">
        <v>5.5555555555560003</v>
      </c>
      <c r="K5399" s="1">
        <v>16.666666666666998</v>
      </c>
      <c r="L5399" s="1">
        <v>5.5555555555560003</v>
      </c>
      <c r="M5399" s="2" t="s">
        <v>160</v>
      </c>
      <c r="N5399" s="1">
        <v>16.666666666666998</v>
      </c>
      <c r="O5399" s="1">
        <v>11.111111111111001</v>
      </c>
      <c r="P5399" s="1">
        <v>5.5555555555560003</v>
      </c>
      <c r="Q5399" s="1">
        <v>5.5555555555560003</v>
      </c>
      <c r="R5399" s="1">
        <v>27.777777777777999</v>
      </c>
      <c r="S5399" s="1">
        <v>38.888888888888999</v>
      </c>
      <c r="T5399" s="1">
        <v>27.777777777777999</v>
      </c>
      <c r="U5399" s="1">
        <v>11.111111111111001</v>
      </c>
      <c r="V5399" s="1">
        <v>16.666666666666998</v>
      </c>
      <c r="W5399" s="2" t="s">
        <v>160</v>
      </c>
      <c r="X5399" s="1">
        <v>83.333333333333002</v>
      </c>
      <c r="Y5399" s="8">
        <v>216.666666666667</v>
      </c>
    </row>
    <row r="5400" spans="4:25" x14ac:dyDescent="0.2">
      <c r="D5400" s="59"/>
      <c r="E5400" s="5" t="s">
        <v>37</v>
      </c>
      <c r="F5400" s="51" t="s">
        <v>624</v>
      </c>
      <c r="G5400" s="4">
        <v>39</v>
      </c>
      <c r="H5400" s="10">
        <v>5.1282051282049999</v>
      </c>
      <c r="I5400" s="1">
        <v>2.564102564103</v>
      </c>
      <c r="J5400" s="2" t="s">
        <v>160</v>
      </c>
      <c r="K5400" s="1">
        <v>2.564102564103</v>
      </c>
      <c r="L5400" s="2" t="s">
        <v>160</v>
      </c>
      <c r="M5400" s="2" t="s">
        <v>160</v>
      </c>
      <c r="N5400" s="1">
        <v>2.564102564103</v>
      </c>
      <c r="O5400" s="1">
        <v>5.1282051282049999</v>
      </c>
      <c r="P5400" s="1">
        <v>5.1282051282049999</v>
      </c>
      <c r="Q5400" s="1">
        <v>2.564102564103</v>
      </c>
      <c r="R5400" s="1">
        <v>5.1282051282049999</v>
      </c>
      <c r="S5400" s="1">
        <v>7.6923076923079998</v>
      </c>
      <c r="T5400" s="1">
        <v>10.25641025641</v>
      </c>
      <c r="U5400" s="2" t="s">
        <v>160</v>
      </c>
      <c r="V5400" s="1">
        <v>87.179487179486998</v>
      </c>
      <c r="W5400" s="2" t="s">
        <v>160</v>
      </c>
      <c r="X5400" s="1">
        <v>12.820512820513001</v>
      </c>
      <c r="Y5400" s="8">
        <v>135.897435897436</v>
      </c>
    </row>
    <row r="5401" spans="4:25" x14ac:dyDescent="0.2">
      <c r="D5401" s="59"/>
      <c r="E5401" s="5" t="s">
        <v>23</v>
      </c>
      <c r="F5401" s="51" t="s">
        <v>624</v>
      </c>
      <c r="G5401" s="4">
        <v>4</v>
      </c>
      <c r="H5401" s="10">
        <v>25</v>
      </c>
      <c r="I5401" s="2" t="s">
        <v>160</v>
      </c>
      <c r="J5401" s="2" t="s">
        <v>160</v>
      </c>
      <c r="K5401" s="2" t="s">
        <v>160</v>
      </c>
      <c r="L5401" s="2" t="s">
        <v>160</v>
      </c>
      <c r="M5401" s="2" t="s">
        <v>160</v>
      </c>
      <c r="N5401" s="2" t="s">
        <v>160</v>
      </c>
      <c r="O5401" s="1">
        <v>25</v>
      </c>
      <c r="P5401" s="1">
        <v>25</v>
      </c>
      <c r="Q5401" s="1">
        <v>25</v>
      </c>
      <c r="R5401" s="2" t="s">
        <v>160</v>
      </c>
      <c r="S5401" s="2" t="s">
        <v>160</v>
      </c>
      <c r="T5401" s="2" t="s">
        <v>160</v>
      </c>
      <c r="U5401" s="2" t="s">
        <v>160</v>
      </c>
      <c r="V5401" s="1">
        <v>75</v>
      </c>
      <c r="W5401" s="2" t="s">
        <v>160</v>
      </c>
      <c r="X5401" s="1">
        <v>25</v>
      </c>
      <c r="Y5401" s="8">
        <v>175</v>
      </c>
    </row>
    <row r="5402" spans="4:25" ht="26" x14ac:dyDescent="0.2">
      <c r="D5402" s="59"/>
      <c r="E5402" s="5" t="s">
        <v>38</v>
      </c>
      <c r="F5402" s="51" t="s">
        <v>623</v>
      </c>
      <c r="G5402" s="4">
        <v>1000</v>
      </c>
      <c r="H5402" s="10">
        <v>12.7</v>
      </c>
      <c r="I5402" s="1">
        <v>7.1</v>
      </c>
      <c r="J5402" s="1">
        <v>6.4</v>
      </c>
      <c r="K5402" s="1">
        <v>5.5</v>
      </c>
      <c r="L5402" s="1">
        <v>5.8</v>
      </c>
      <c r="M5402" s="1">
        <v>1.2</v>
      </c>
      <c r="N5402" s="1">
        <v>11.4</v>
      </c>
      <c r="O5402" s="1">
        <v>7.4</v>
      </c>
      <c r="P5402" s="1">
        <v>12</v>
      </c>
      <c r="Q5402" s="1">
        <v>8.3000000000000007</v>
      </c>
      <c r="R5402" s="1">
        <v>17.899999999999999</v>
      </c>
      <c r="S5402" s="1">
        <v>26.5</v>
      </c>
      <c r="T5402" s="1">
        <v>18.3</v>
      </c>
      <c r="U5402" s="1">
        <v>1.9</v>
      </c>
      <c r="V5402" s="1">
        <v>51.7</v>
      </c>
      <c r="W5402" s="1">
        <v>0.3</v>
      </c>
      <c r="X5402" s="1">
        <v>48</v>
      </c>
      <c r="Y5402" s="8">
        <v>194.4</v>
      </c>
    </row>
    <row r="5403" spans="4:25" ht="26" x14ac:dyDescent="0.2">
      <c r="D5403" s="58" t="s">
        <v>39</v>
      </c>
      <c r="E5403" s="7" t="s">
        <v>40</v>
      </c>
      <c r="F5403" s="50" t="s">
        <v>624</v>
      </c>
      <c r="G5403" s="6">
        <v>4</v>
      </c>
      <c r="H5403" s="14">
        <v>25</v>
      </c>
      <c r="I5403" s="3">
        <v>50</v>
      </c>
      <c r="J5403" s="9" t="s">
        <v>160</v>
      </c>
      <c r="K5403" s="9" t="s">
        <v>160</v>
      </c>
      <c r="L5403" s="3">
        <v>25</v>
      </c>
      <c r="M5403" s="9" t="s">
        <v>160</v>
      </c>
      <c r="N5403" s="9" t="s">
        <v>160</v>
      </c>
      <c r="O5403" s="3">
        <v>50</v>
      </c>
      <c r="P5403" s="3">
        <v>25</v>
      </c>
      <c r="Q5403" s="3">
        <v>25</v>
      </c>
      <c r="R5403" s="9" t="s">
        <v>160</v>
      </c>
      <c r="S5403" s="3">
        <v>50</v>
      </c>
      <c r="T5403" s="3">
        <v>50</v>
      </c>
      <c r="U5403" s="9" t="s">
        <v>160</v>
      </c>
      <c r="V5403" s="3">
        <v>25</v>
      </c>
      <c r="W5403" s="9" t="s">
        <v>160</v>
      </c>
      <c r="X5403" s="3">
        <v>75</v>
      </c>
      <c r="Y5403" s="13">
        <v>325</v>
      </c>
    </row>
    <row r="5404" spans="4:25" ht="26" x14ac:dyDescent="0.2">
      <c r="D5404" s="59"/>
      <c r="E5404" s="5" t="s">
        <v>41</v>
      </c>
      <c r="F5404" s="51" t="s">
        <v>624</v>
      </c>
      <c r="G5404" s="4">
        <v>45</v>
      </c>
      <c r="H5404" s="10">
        <v>20</v>
      </c>
      <c r="I5404" s="1">
        <v>11.111111111111001</v>
      </c>
      <c r="J5404" s="1">
        <v>4.4444444444439997</v>
      </c>
      <c r="K5404" s="1">
        <v>2.2222222222219998</v>
      </c>
      <c r="L5404" s="1">
        <v>8.8888888888889994</v>
      </c>
      <c r="M5404" s="1">
        <v>4.4444444444439997</v>
      </c>
      <c r="N5404" s="1">
        <v>20</v>
      </c>
      <c r="O5404" s="1">
        <v>13.333333333333</v>
      </c>
      <c r="P5404" s="1">
        <v>11.111111111111001</v>
      </c>
      <c r="Q5404" s="1">
        <v>11.111111111111001</v>
      </c>
      <c r="R5404" s="1">
        <v>13.333333333333</v>
      </c>
      <c r="S5404" s="1">
        <v>26.666666666666998</v>
      </c>
      <c r="T5404" s="1">
        <v>22.222222222222001</v>
      </c>
      <c r="U5404" s="1">
        <v>4.4444444444439997</v>
      </c>
      <c r="V5404" s="1">
        <v>42.222222222222001</v>
      </c>
      <c r="W5404" s="2" t="s">
        <v>160</v>
      </c>
      <c r="X5404" s="1">
        <v>57.777777777777999</v>
      </c>
      <c r="Y5404" s="8">
        <v>215.555555555556</v>
      </c>
    </row>
    <row r="5405" spans="4:25" ht="26" x14ac:dyDescent="0.2">
      <c r="D5405" s="59"/>
      <c r="E5405" s="5" t="s">
        <v>42</v>
      </c>
      <c r="F5405" s="51" t="s">
        <v>623</v>
      </c>
      <c r="G5405" s="4">
        <v>275</v>
      </c>
      <c r="H5405" s="10">
        <v>14.909090909091001</v>
      </c>
      <c r="I5405" s="1">
        <v>5.4545454545450003</v>
      </c>
      <c r="J5405" s="1">
        <v>9.0909090909089993</v>
      </c>
      <c r="K5405" s="1">
        <v>5.8181818181820004</v>
      </c>
      <c r="L5405" s="1">
        <v>8</v>
      </c>
      <c r="M5405" s="1">
        <v>1.4545454545450001</v>
      </c>
      <c r="N5405" s="1">
        <v>11.272727272727</v>
      </c>
      <c r="O5405" s="1">
        <v>10.545454545455</v>
      </c>
      <c r="P5405" s="1">
        <v>16.363636363636001</v>
      </c>
      <c r="Q5405" s="1">
        <v>8.7272727272730002</v>
      </c>
      <c r="R5405" s="1">
        <v>15.272727272727</v>
      </c>
      <c r="S5405" s="1">
        <v>26.545454545455001</v>
      </c>
      <c r="T5405" s="1">
        <v>21.090909090909001</v>
      </c>
      <c r="U5405" s="1">
        <v>1.818181818182</v>
      </c>
      <c r="V5405" s="1">
        <v>52</v>
      </c>
      <c r="W5405" s="2" t="s">
        <v>160</v>
      </c>
      <c r="X5405" s="1">
        <v>48</v>
      </c>
      <c r="Y5405" s="8">
        <v>208.363636363636</v>
      </c>
    </row>
    <row r="5406" spans="4:25" ht="26" x14ac:dyDescent="0.2">
      <c r="D5406" s="59"/>
      <c r="E5406" s="5" t="s">
        <v>43</v>
      </c>
      <c r="F5406" s="51" t="s">
        <v>623</v>
      </c>
      <c r="G5406" s="4">
        <v>245</v>
      </c>
      <c r="H5406" s="10">
        <v>13.061224489796</v>
      </c>
      <c r="I5406" s="1">
        <v>8.1632653061219997</v>
      </c>
      <c r="J5406" s="1">
        <v>7.34693877551</v>
      </c>
      <c r="K5406" s="1">
        <v>6.1224489795919999</v>
      </c>
      <c r="L5406" s="1">
        <v>5.3061224489800001</v>
      </c>
      <c r="M5406" s="1">
        <v>0.408163265306</v>
      </c>
      <c r="N5406" s="1">
        <v>11.428571428571001</v>
      </c>
      <c r="O5406" s="1">
        <v>6.1224489795919999</v>
      </c>
      <c r="P5406" s="1">
        <v>10.612244897959</v>
      </c>
      <c r="Q5406" s="1">
        <v>10.204081632653001</v>
      </c>
      <c r="R5406" s="1">
        <v>19.591836734693999</v>
      </c>
      <c r="S5406" s="1">
        <v>25.306122448979998</v>
      </c>
      <c r="T5406" s="1">
        <v>19.591836734693999</v>
      </c>
      <c r="U5406" s="1">
        <v>1.632653061224</v>
      </c>
      <c r="V5406" s="1">
        <v>50.612244897959002</v>
      </c>
      <c r="W5406" s="1">
        <v>0.408163265306</v>
      </c>
      <c r="X5406" s="1">
        <v>48.979591836734997</v>
      </c>
      <c r="Y5406" s="8">
        <v>195.91836734693899</v>
      </c>
    </row>
    <row r="5407" spans="4:25" ht="26" x14ac:dyDescent="0.2">
      <c r="D5407" s="59"/>
      <c r="E5407" s="5" t="s">
        <v>44</v>
      </c>
      <c r="F5407" s="51" t="s">
        <v>623</v>
      </c>
      <c r="G5407" s="4">
        <v>167</v>
      </c>
      <c r="H5407" s="10">
        <v>11.377245508982</v>
      </c>
      <c r="I5407" s="1">
        <v>4.7904191616769998</v>
      </c>
      <c r="J5407" s="1">
        <v>7.1856287425150001</v>
      </c>
      <c r="K5407" s="1">
        <v>7.1856287425150001</v>
      </c>
      <c r="L5407" s="1">
        <v>4.1916167664669999</v>
      </c>
      <c r="M5407" s="1">
        <v>1.1976047904189999</v>
      </c>
      <c r="N5407" s="1">
        <v>10.179640718563</v>
      </c>
      <c r="O5407" s="1">
        <v>5.9880239520960004</v>
      </c>
      <c r="P5407" s="1">
        <v>10.179640718563</v>
      </c>
      <c r="Q5407" s="1">
        <v>6.5868263473050002</v>
      </c>
      <c r="R5407" s="1">
        <v>19.161676646707001</v>
      </c>
      <c r="S5407" s="1">
        <v>26.347305389222001</v>
      </c>
      <c r="T5407" s="1">
        <v>18.562874251497</v>
      </c>
      <c r="U5407" s="1">
        <v>2.9940119760480002</v>
      </c>
      <c r="V5407" s="1">
        <v>52.694610778443</v>
      </c>
      <c r="W5407" s="2" t="s">
        <v>160</v>
      </c>
      <c r="X5407" s="1">
        <v>47.305389221557</v>
      </c>
      <c r="Y5407" s="8">
        <v>188.62275449101799</v>
      </c>
    </row>
    <row r="5408" spans="4:25" ht="26" x14ac:dyDescent="0.2">
      <c r="D5408" s="59"/>
      <c r="E5408" s="5" t="s">
        <v>45</v>
      </c>
      <c r="F5408" s="51" t="s">
        <v>623</v>
      </c>
      <c r="G5408" s="4">
        <v>90</v>
      </c>
      <c r="H5408" s="10">
        <v>10</v>
      </c>
      <c r="I5408" s="1">
        <v>7.7777777777779997</v>
      </c>
      <c r="J5408" s="1">
        <v>1.1111111111109999</v>
      </c>
      <c r="K5408" s="1">
        <v>4.4444444444439997</v>
      </c>
      <c r="L5408" s="1">
        <v>3.333333333333</v>
      </c>
      <c r="M5408" s="1">
        <v>1.1111111111109999</v>
      </c>
      <c r="N5408" s="1">
        <v>12.222222222221999</v>
      </c>
      <c r="O5408" s="1">
        <v>3.333333333333</v>
      </c>
      <c r="P5408" s="1">
        <v>8.8888888888889994</v>
      </c>
      <c r="Q5408" s="1">
        <v>5.5555555555560003</v>
      </c>
      <c r="R5408" s="1">
        <v>21.111111111111001</v>
      </c>
      <c r="S5408" s="1">
        <v>27.777777777777999</v>
      </c>
      <c r="T5408" s="1">
        <v>14.444444444444001</v>
      </c>
      <c r="U5408" s="2" t="s">
        <v>160</v>
      </c>
      <c r="V5408" s="1">
        <v>53.333333333333002</v>
      </c>
      <c r="W5408" s="2" t="s">
        <v>160</v>
      </c>
      <c r="X5408" s="1">
        <v>46.666666666666998</v>
      </c>
      <c r="Y5408" s="8">
        <v>174.444444444444</v>
      </c>
    </row>
    <row r="5409" spans="4:25" ht="26" x14ac:dyDescent="0.2">
      <c r="D5409" s="59"/>
      <c r="E5409" s="5" t="s">
        <v>46</v>
      </c>
      <c r="F5409" s="51" t="s">
        <v>624</v>
      </c>
      <c r="G5409" s="4">
        <v>46</v>
      </c>
      <c r="H5409" s="10">
        <v>2.1739130434780001</v>
      </c>
      <c r="I5409" s="1">
        <v>4.3478260869570002</v>
      </c>
      <c r="J5409" s="1">
        <v>2.1739130434780001</v>
      </c>
      <c r="K5409" s="1">
        <v>4.3478260869570002</v>
      </c>
      <c r="L5409" s="1">
        <v>2.1739130434780001</v>
      </c>
      <c r="M5409" s="2" t="s">
        <v>160</v>
      </c>
      <c r="N5409" s="1">
        <v>6.5217391304349999</v>
      </c>
      <c r="O5409" s="2" t="s">
        <v>160</v>
      </c>
      <c r="P5409" s="1">
        <v>4.3478260869570002</v>
      </c>
      <c r="Q5409" s="1">
        <v>6.5217391304349999</v>
      </c>
      <c r="R5409" s="1">
        <v>15.217391304348</v>
      </c>
      <c r="S5409" s="1">
        <v>19.565217391304</v>
      </c>
      <c r="T5409" s="1">
        <v>15.217391304348</v>
      </c>
      <c r="U5409" s="1">
        <v>2.1739130434780001</v>
      </c>
      <c r="V5409" s="1">
        <v>67.391304347825994</v>
      </c>
      <c r="W5409" s="2" t="s">
        <v>160</v>
      </c>
      <c r="X5409" s="1">
        <v>32.608695652173999</v>
      </c>
      <c r="Y5409" s="8">
        <v>152.173913043478</v>
      </c>
    </row>
    <row r="5410" spans="4:25" ht="26" x14ac:dyDescent="0.2">
      <c r="D5410" s="59"/>
      <c r="E5410" s="5" t="s">
        <v>47</v>
      </c>
      <c r="F5410" s="51" t="s">
        <v>623</v>
      </c>
      <c r="G5410" s="4">
        <v>68</v>
      </c>
      <c r="H5410" s="10">
        <v>5.8823529411760003</v>
      </c>
      <c r="I5410" s="1">
        <v>5.8823529411760003</v>
      </c>
      <c r="J5410" s="1">
        <v>2.9411764705880001</v>
      </c>
      <c r="K5410" s="1">
        <v>7.352941176471</v>
      </c>
      <c r="L5410" s="1">
        <v>1.4705882352940001</v>
      </c>
      <c r="M5410" s="2" t="s">
        <v>160</v>
      </c>
      <c r="N5410" s="1">
        <v>4.4117647058819998</v>
      </c>
      <c r="O5410" s="1">
        <v>5.8823529411760003</v>
      </c>
      <c r="P5410" s="1">
        <v>10.294117647059</v>
      </c>
      <c r="Q5410" s="1">
        <v>5.8823529411760003</v>
      </c>
      <c r="R5410" s="1">
        <v>25</v>
      </c>
      <c r="S5410" s="1">
        <v>19.117647058824002</v>
      </c>
      <c r="T5410" s="1">
        <v>5.8823529411760003</v>
      </c>
      <c r="U5410" s="1">
        <v>2.9411764705880001</v>
      </c>
      <c r="V5410" s="1">
        <v>61.764705882352999</v>
      </c>
      <c r="W5410" s="1">
        <v>1.4705882352940001</v>
      </c>
      <c r="X5410" s="1">
        <v>36.764705882352999</v>
      </c>
      <c r="Y5410" s="8">
        <v>166.17647058823499</v>
      </c>
    </row>
    <row r="5411" spans="4:25" x14ac:dyDescent="0.2">
      <c r="D5411" s="59"/>
      <c r="E5411" s="5" t="s">
        <v>48</v>
      </c>
      <c r="F5411" s="51" t="s">
        <v>624</v>
      </c>
      <c r="G5411" s="4">
        <v>4</v>
      </c>
      <c r="H5411" s="17" t="s">
        <v>160</v>
      </c>
      <c r="I5411" s="2" t="s">
        <v>160</v>
      </c>
      <c r="J5411" s="2" t="s">
        <v>160</v>
      </c>
      <c r="K5411" s="2" t="s">
        <v>160</v>
      </c>
      <c r="L5411" s="2" t="s">
        <v>160</v>
      </c>
      <c r="M5411" s="2" t="s">
        <v>160</v>
      </c>
      <c r="N5411" s="1">
        <v>25</v>
      </c>
      <c r="O5411" s="1">
        <v>25</v>
      </c>
      <c r="P5411" s="1">
        <v>25</v>
      </c>
      <c r="Q5411" s="1">
        <v>25</v>
      </c>
      <c r="R5411" s="2" t="s">
        <v>160</v>
      </c>
      <c r="S5411" s="1">
        <v>50</v>
      </c>
      <c r="T5411" s="1">
        <v>25</v>
      </c>
      <c r="U5411" s="2" t="s">
        <v>160</v>
      </c>
      <c r="V5411" s="1">
        <v>25</v>
      </c>
      <c r="W5411" s="2" t="s">
        <v>160</v>
      </c>
      <c r="X5411" s="1">
        <v>75</v>
      </c>
      <c r="Y5411" s="8">
        <v>200</v>
      </c>
    </row>
    <row r="5412" spans="4:25" x14ac:dyDescent="0.2">
      <c r="D5412" s="59"/>
      <c r="E5412" s="5" t="s">
        <v>23</v>
      </c>
      <c r="F5412" s="51" t="s">
        <v>623</v>
      </c>
      <c r="G5412" s="4">
        <v>99</v>
      </c>
      <c r="H5412" s="10">
        <v>14.141414141414</v>
      </c>
      <c r="I5412" s="1">
        <v>9.0909090909089993</v>
      </c>
      <c r="J5412" s="1">
        <v>3.0303030303030001</v>
      </c>
      <c r="K5412" s="1">
        <v>1.010101010101</v>
      </c>
      <c r="L5412" s="1">
        <v>6.0606060606060002</v>
      </c>
      <c r="M5412" s="1">
        <v>2.0202020202019999</v>
      </c>
      <c r="N5412" s="1">
        <v>12.121212121212</v>
      </c>
      <c r="O5412" s="1">
        <v>7.0707070707069999</v>
      </c>
      <c r="P5412" s="1">
        <v>11.111111111111001</v>
      </c>
      <c r="Q5412" s="1">
        <v>6.0606060606060002</v>
      </c>
      <c r="R5412" s="1">
        <v>10.101010101010001</v>
      </c>
      <c r="S5412" s="1">
        <v>26.262626262626</v>
      </c>
      <c r="T5412" s="1">
        <v>13.131313131313</v>
      </c>
      <c r="U5412" s="2" t="s">
        <v>160</v>
      </c>
      <c r="V5412" s="1">
        <v>57.575757575757997</v>
      </c>
      <c r="W5412" s="1">
        <v>1.010101010101</v>
      </c>
      <c r="X5412" s="1">
        <v>41.414141414141</v>
      </c>
      <c r="Y5412" s="8">
        <v>179.79797979797999</v>
      </c>
    </row>
    <row r="5413" spans="4:25" x14ac:dyDescent="0.2">
      <c r="D5413" s="58" t="s">
        <v>49</v>
      </c>
      <c r="E5413" s="7" t="s">
        <v>50</v>
      </c>
      <c r="F5413" s="50" t="s">
        <v>624</v>
      </c>
      <c r="G5413" s="6">
        <v>39</v>
      </c>
      <c r="H5413" s="14">
        <v>30.769230769231001</v>
      </c>
      <c r="I5413" s="3">
        <v>17.948717948717999</v>
      </c>
      <c r="J5413" s="3">
        <v>5.1282051282049999</v>
      </c>
      <c r="K5413" s="3">
        <v>2.564102564103</v>
      </c>
      <c r="L5413" s="3">
        <v>12.820512820513001</v>
      </c>
      <c r="M5413" s="3">
        <v>5.1282051282049999</v>
      </c>
      <c r="N5413" s="3">
        <v>25.641025641026001</v>
      </c>
      <c r="O5413" s="3">
        <v>17.948717948717999</v>
      </c>
      <c r="P5413" s="3">
        <v>17.948717948717999</v>
      </c>
      <c r="Q5413" s="3">
        <v>17.948717948717999</v>
      </c>
      <c r="R5413" s="3">
        <v>15.384615384615</v>
      </c>
      <c r="S5413" s="3">
        <v>30.769230769231001</v>
      </c>
      <c r="T5413" s="3">
        <v>23.076923076922998</v>
      </c>
      <c r="U5413" s="3">
        <v>5.1282051282049999</v>
      </c>
      <c r="V5413" s="3">
        <v>35.897435897435997</v>
      </c>
      <c r="W5413" s="9" t="s">
        <v>160</v>
      </c>
      <c r="X5413" s="3">
        <v>64.102564102564003</v>
      </c>
      <c r="Y5413" s="13">
        <v>264.10256410256397</v>
      </c>
    </row>
    <row r="5414" spans="4:25" x14ac:dyDescent="0.2">
      <c r="D5414" s="59"/>
      <c r="E5414" s="5" t="s">
        <v>51</v>
      </c>
      <c r="F5414" s="51" t="s">
        <v>623</v>
      </c>
      <c r="G5414" s="4">
        <v>185</v>
      </c>
      <c r="H5414" s="10">
        <v>15.135135135135</v>
      </c>
      <c r="I5414" s="1">
        <v>4.3243243243240004</v>
      </c>
      <c r="J5414" s="1">
        <v>10.27027027027</v>
      </c>
      <c r="K5414" s="1">
        <v>7.0270270270269997</v>
      </c>
      <c r="L5414" s="1">
        <v>7.0270270270269997</v>
      </c>
      <c r="M5414" s="1">
        <v>3.2432432432430001</v>
      </c>
      <c r="N5414" s="1">
        <v>15.135135135135</v>
      </c>
      <c r="O5414" s="1">
        <v>12.972972972973</v>
      </c>
      <c r="P5414" s="1">
        <v>16.756756756756999</v>
      </c>
      <c r="Q5414" s="1">
        <v>7.5675675675680001</v>
      </c>
      <c r="R5414" s="1">
        <v>22.162162162162002</v>
      </c>
      <c r="S5414" s="1">
        <v>32.972972972972997</v>
      </c>
      <c r="T5414" s="1">
        <v>27.027027027027</v>
      </c>
      <c r="U5414" s="1">
        <v>3.2432432432430001</v>
      </c>
      <c r="V5414" s="1">
        <v>41.081081081081003</v>
      </c>
      <c r="W5414" s="1">
        <v>0.54054054054099998</v>
      </c>
      <c r="X5414" s="1">
        <v>58.378378378378002</v>
      </c>
      <c r="Y5414" s="8">
        <v>226.486486486486</v>
      </c>
    </row>
    <row r="5415" spans="4:25" x14ac:dyDescent="0.2">
      <c r="D5415" s="59"/>
      <c r="E5415" s="5" t="s">
        <v>52</v>
      </c>
      <c r="F5415" s="51" t="s">
        <v>623</v>
      </c>
      <c r="G5415" s="4">
        <v>324</v>
      </c>
      <c r="H5415" s="10">
        <v>12.654320987654</v>
      </c>
      <c r="I5415" s="1">
        <v>8.6419753086419995</v>
      </c>
      <c r="J5415" s="1">
        <v>5.5555555555560003</v>
      </c>
      <c r="K5415" s="1">
        <v>5.2469135802469999</v>
      </c>
      <c r="L5415" s="1">
        <v>5.8641975308639998</v>
      </c>
      <c r="M5415" s="2" t="s">
        <v>160</v>
      </c>
      <c r="N5415" s="1">
        <v>10.802469135801999</v>
      </c>
      <c r="O5415" s="1">
        <v>5.2469135802469999</v>
      </c>
      <c r="P5415" s="1">
        <v>11.728395061728</v>
      </c>
      <c r="Q5415" s="1">
        <v>8.9506172839510008</v>
      </c>
      <c r="R5415" s="1">
        <v>16.049382716048999</v>
      </c>
      <c r="S5415" s="1">
        <v>25</v>
      </c>
      <c r="T5415" s="1">
        <v>18.209876543210001</v>
      </c>
      <c r="U5415" s="1">
        <v>0.92592592592599998</v>
      </c>
      <c r="V5415" s="1">
        <v>52.777777777777999</v>
      </c>
      <c r="W5415" s="2" t="s">
        <v>160</v>
      </c>
      <c r="X5415" s="1">
        <v>47.222222222222001</v>
      </c>
      <c r="Y5415" s="8">
        <v>187.65432098765399</v>
      </c>
    </row>
    <row r="5416" spans="4:25" x14ac:dyDescent="0.2">
      <c r="D5416" s="59"/>
      <c r="E5416" s="5" t="s">
        <v>53</v>
      </c>
      <c r="F5416" s="51" t="s">
        <v>623</v>
      </c>
      <c r="G5416" s="4">
        <v>491</v>
      </c>
      <c r="H5416" s="10">
        <v>9.9796334012219994</v>
      </c>
      <c r="I5416" s="1">
        <v>5.9063136456210001</v>
      </c>
      <c r="J5416" s="1">
        <v>4.8879837067210001</v>
      </c>
      <c r="K5416" s="1">
        <v>5.0916496945010001</v>
      </c>
      <c r="L5416" s="1">
        <v>4.0733197556010001</v>
      </c>
      <c r="M5416" s="1">
        <v>0.81466395112000001</v>
      </c>
      <c r="N5416" s="1">
        <v>8.3503054989819994</v>
      </c>
      <c r="O5416" s="1">
        <v>5.9063136456210001</v>
      </c>
      <c r="P5416" s="1">
        <v>9.5723014256619994</v>
      </c>
      <c r="Q5416" s="1">
        <v>7.1283095723010002</v>
      </c>
      <c r="R5416" s="1">
        <v>16.293279022402999</v>
      </c>
      <c r="S5416" s="1">
        <v>23.014256619145002</v>
      </c>
      <c r="T5416" s="1">
        <v>14.052953156823</v>
      </c>
      <c r="U5416" s="1">
        <v>1.62932790224</v>
      </c>
      <c r="V5416" s="1">
        <v>59.470468431771998</v>
      </c>
      <c r="W5416" s="1">
        <v>0.40733197556</v>
      </c>
      <c r="X5416" s="1">
        <v>40.122199592667997</v>
      </c>
      <c r="Y5416" s="8">
        <v>176.57841140529499</v>
      </c>
    </row>
    <row r="5417" spans="4:25" x14ac:dyDescent="0.2">
      <c r="D5417" s="59"/>
      <c r="E5417" s="5" t="s">
        <v>23</v>
      </c>
      <c r="F5417" s="51" t="s">
        <v>624</v>
      </c>
      <c r="G5417" s="4">
        <v>4</v>
      </c>
      <c r="H5417" s="17" t="s">
        <v>160</v>
      </c>
      <c r="I5417" s="2" t="s">
        <v>160</v>
      </c>
      <c r="J5417" s="1">
        <v>25</v>
      </c>
      <c r="K5417" s="2" t="s">
        <v>160</v>
      </c>
      <c r="L5417" s="1">
        <v>25</v>
      </c>
      <c r="M5417" s="2" t="s">
        <v>160</v>
      </c>
      <c r="N5417" s="1">
        <v>25</v>
      </c>
      <c r="O5417" s="2" t="s">
        <v>160</v>
      </c>
      <c r="P5417" s="2" t="s">
        <v>160</v>
      </c>
      <c r="Q5417" s="2" t="s">
        <v>160</v>
      </c>
      <c r="R5417" s="1">
        <v>50</v>
      </c>
      <c r="S5417" s="1">
        <v>25</v>
      </c>
      <c r="T5417" s="2" t="s">
        <v>160</v>
      </c>
      <c r="U5417" s="2" t="s">
        <v>160</v>
      </c>
      <c r="V5417" s="1">
        <v>25</v>
      </c>
      <c r="W5417" s="2" t="s">
        <v>160</v>
      </c>
      <c r="X5417" s="1">
        <v>75</v>
      </c>
      <c r="Y5417" s="8">
        <v>175</v>
      </c>
    </row>
    <row r="5418" spans="4:25" x14ac:dyDescent="0.2">
      <c r="D5418" s="59"/>
      <c r="E5418" s="5" t="s">
        <v>54</v>
      </c>
      <c r="F5418" s="51" t="s">
        <v>623</v>
      </c>
      <c r="G5418" s="4">
        <v>224</v>
      </c>
      <c r="H5418" s="10">
        <v>17.857142857143</v>
      </c>
      <c r="I5418" s="1">
        <v>6.6964285714290002</v>
      </c>
      <c r="J5418" s="1">
        <v>9.375</v>
      </c>
      <c r="K5418" s="1">
        <v>6.25</v>
      </c>
      <c r="L5418" s="1">
        <v>8.0357142857140005</v>
      </c>
      <c r="M5418" s="1">
        <v>3.5714285714290002</v>
      </c>
      <c r="N5418" s="1">
        <v>16.964285714286</v>
      </c>
      <c r="O5418" s="1">
        <v>13.839285714286</v>
      </c>
      <c r="P5418" s="1">
        <v>16.964285714286</v>
      </c>
      <c r="Q5418" s="1">
        <v>9.375</v>
      </c>
      <c r="R5418" s="1">
        <v>20.982142857143</v>
      </c>
      <c r="S5418" s="1">
        <v>32.589285714286</v>
      </c>
      <c r="T5418" s="1">
        <v>26.339285714286</v>
      </c>
      <c r="U5418" s="1">
        <v>3.5714285714290002</v>
      </c>
      <c r="V5418" s="1">
        <v>40.178571428570997</v>
      </c>
      <c r="W5418" s="1">
        <v>0.446428571429</v>
      </c>
      <c r="X5418" s="1">
        <v>59.375</v>
      </c>
      <c r="Y5418" s="8">
        <v>233.03571428571399</v>
      </c>
    </row>
    <row r="5419" spans="4:25" x14ac:dyDescent="0.2">
      <c r="D5419" s="59"/>
      <c r="E5419" s="5" t="s">
        <v>55</v>
      </c>
      <c r="F5419" s="51" t="s">
        <v>623</v>
      </c>
      <c r="G5419" s="4">
        <v>815</v>
      </c>
      <c r="H5419" s="10">
        <v>11.042944785275999</v>
      </c>
      <c r="I5419" s="1">
        <v>6.9938650306749999</v>
      </c>
      <c r="J5419" s="1">
        <v>5.153374233129</v>
      </c>
      <c r="K5419" s="1">
        <v>5.153374233129</v>
      </c>
      <c r="L5419" s="1">
        <v>4.7852760736200004</v>
      </c>
      <c r="M5419" s="1">
        <v>0.49079754601199999</v>
      </c>
      <c r="N5419" s="1">
        <v>9.3251533742330004</v>
      </c>
      <c r="O5419" s="1">
        <v>5.6441717791409998</v>
      </c>
      <c r="P5419" s="1">
        <v>10.429447852760999</v>
      </c>
      <c r="Q5419" s="1">
        <v>7.8527607361960001</v>
      </c>
      <c r="R5419" s="1">
        <v>16.196319018404999</v>
      </c>
      <c r="S5419" s="1">
        <v>23.803680981595001</v>
      </c>
      <c r="T5419" s="1">
        <v>15.705521472393</v>
      </c>
      <c r="U5419" s="1">
        <v>1.3496932515340001</v>
      </c>
      <c r="V5419" s="1">
        <v>56.809815950919997</v>
      </c>
      <c r="W5419" s="1">
        <v>0.24539877300599999</v>
      </c>
      <c r="X5419" s="1">
        <v>42.944785276074001</v>
      </c>
      <c r="Y5419" s="8">
        <v>180.981595092025</v>
      </c>
    </row>
    <row r="5420" spans="4:25" ht="26" x14ac:dyDescent="0.2">
      <c r="D5420" s="58" t="s">
        <v>56</v>
      </c>
      <c r="E5420" s="7" t="s">
        <v>57</v>
      </c>
      <c r="F5420" s="50" t="s">
        <v>624</v>
      </c>
      <c r="G5420" s="6">
        <v>8</v>
      </c>
      <c r="H5420" s="32" t="s">
        <v>160</v>
      </c>
      <c r="I5420" s="3">
        <v>25</v>
      </c>
      <c r="J5420" s="3">
        <v>12.5</v>
      </c>
      <c r="K5420" s="9" t="s">
        <v>160</v>
      </c>
      <c r="L5420" s="9" t="s">
        <v>160</v>
      </c>
      <c r="M5420" s="9" t="s">
        <v>160</v>
      </c>
      <c r="N5420" s="3">
        <v>12.5</v>
      </c>
      <c r="O5420" s="3">
        <v>25</v>
      </c>
      <c r="P5420" s="9" t="s">
        <v>160</v>
      </c>
      <c r="Q5420" s="9" t="s">
        <v>160</v>
      </c>
      <c r="R5420" s="3">
        <v>12.5</v>
      </c>
      <c r="S5420" s="3">
        <v>25</v>
      </c>
      <c r="T5420" s="3">
        <v>25</v>
      </c>
      <c r="U5420" s="3">
        <v>12.5</v>
      </c>
      <c r="V5420" s="3">
        <v>50</v>
      </c>
      <c r="W5420" s="9" t="s">
        <v>160</v>
      </c>
      <c r="X5420" s="3">
        <v>50</v>
      </c>
      <c r="Y5420" s="13">
        <v>200</v>
      </c>
    </row>
    <row r="5421" spans="4:25" ht="26" x14ac:dyDescent="0.2">
      <c r="D5421" s="59"/>
      <c r="E5421" s="5" t="s">
        <v>58</v>
      </c>
      <c r="F5421" s="51" t="s">
        <v>623</v>
      </c>
      <c r="G5421" s="4">
        <v>61</v>
      </c>
      <c r="H5421" s="10">
        <v>9.83606557377</v>
      </c>
      <c r="I5421" s="1">
        <v>4.918032786885</v>
      </c>
      <c r="J5421" s="1">
        <v>3.2786885245900002</v>
      </c>
      <c r="K5421" s="1">
        <v>1.6393442622950001</v>
      </c>
      <c r="L5421" s="1">
        <v>1.6393442622950001</v>
      </c>
      <c r="M5421" s="1">
        <v>1.6393442622950001</v>
      </c>
      <c r="N5421" s="1">
        <v>4.918032786885</v>
      </c>
      <c r="O5421" s="1">
        <v>3.2786885245900002</v>
      </c>
      <c r="P5421" s="1">
        <v>9.83606557377</v>
      </c>
      <c r="Q5421" s="1">
        <v>1.6393442622950001</v>
      </c>
      <c r="R5421" s="1">
        <v>24.590163934425998</v>
      </c>
      <c r="S5421" s="1">
        <v>27.868852459016001</v>
      </c>
      <c r="T5421" s="1">
        <v>11.475409836066</v>
      </c>
      <c r="U5421" s="2" t="s">
        <v>160</v>
      </c>
      <c r="V5421" s="1">
        <v>54.098360655737999</v>
      </c>
      <c r="W5421" s="2" t="s">
        <v>160</v>
      </c>
      <c r="X5421" s="1">
        <v>45.901639344262001</v>
      </c>
      <c r="Y5421" s="8">
        <v>160.65573770491801</v>
      </c>
    </row>
    <row r="5422" spans="4:25" x14ac:dyDescent="0.2">
      <c r="D5422" s="59"/>
      <c r="E5422" s="5" t="s">
        <v>59</v>
      </c>
      <c r="F5422" s="51" t="s">
        <v>624</v>
      </c>
      <c r="G5422" s="4">
        <v>18</v>
      </c>
      <c r="H5422" s="17" t="s">
        <v>160</v>
      </c>
      <c r="I5422" s="2" t="s">
        <v>160</v>
      </c>
      <c r="J5422" s="2" t="s">
        <v>160</v>
      </c>
      <c r="K5422" s="1">
        <v>5.5555555555560003</v>
      </c>
      <c r="L5422" s="2" t="s">
        <v>160</v>
      </c>
      <c r="M5422" s="2" t="s">
        <v>160</v>
      </c>
      <c r="N5422" s="1">
        <v>5.5555555555560003</v>
      </c>
      <c r="O5422" s="1">
        <v>5.5555555555560003</v>
      </c>
      <c r="P5422" s="1">
        <v>22.222222222222001</v>
      </c>
      <c r="Q5422" s="1">
        <v>5.5555555555560003</v>
      </c>
      <c r="R5422" s="1">
        <v>38.888888888888999</v>
      </c>
      <c r="S5422" s="1">
        <v>38.888888888888999</v>
      </c>
      <c r="T5422" s="1">
        <v>11.111111111111001</v>
      </c>
      <c r="U5422" s="2" t="s">
        <v>160</v>
      </c>
      <c r="V5422" s="1">
        <v>50</v>
      </c>
      <c r="W5422" s="2" t="s">
        <v>160</v>
      </c>
      <c r="X5422" s="1">
        <v>50</v>
      </c>
      <c r="Y5422" s="8">
        <v>183.333333333333</v>
      </c>
    </row>
    <row r="5423" spans="4:25" x14ac:dyDescent="0.2">
      <c r="D5423" s="59"/>
      <c r="E5423" s="5" t="s">
        <v>60</v>
      </c>
      <c r="F5423" s="51" t="s">
        <v>623</v>
      </c>
      <c r="G5423" s="4">
        <v>147</v>
      </c>
      <c r="H5423" s="10">
        <v>11.564625850340001</v>
      </c>
      <c r="I5423" s="1">
        <v>8.1632653061219997</v>
      </c>
      <c r="J5423" s="1">
        <v>6.1224489795919999</v>
      </c>
      <c r="K5423" s="1">
        <v>8.8435374149660007</v>
      </c>
      <c r="L5423" s="1">
        <v>8.8435374149660007</v>
      </c>
      <c r="M5423" s="1">
        <v>0.68027210884400002</v>
      </c>
      <c r="N5423" s="1">
        <v>14.965986394558</v>
      </c>
      <c r="O5423" s="1">
        <v>5.4421768707479998</v>
      </c>
      <c r="P5423" s="1">
        <v>10.204081632653001</v>
      </c>
      <c r="Q5423" s="1">
        <v>3.4013605442179999</v>
      </c>
      <c r="R5423" s="1">
        <v>26.530612244897998</v>
      </c>
      <c r="S5423" s="1">
        <v>21.768707482993001</v>
      </c>
      <c r="T5423" s="1">
        <v>15.646258503401</v>
      </c>
      <c r="U5423" s="1">
        <v>0.68027210884400002</v>
      </c>
      <c r="V5423" s="1">
        <v>52.380952380952003</v>
      </c>
      <c r="W5423" s="2" t="s">
        <v>160</v>
      </c>
      <c r="X5423" s="1">
        <v>47.619047619047997</v>
      </c>
      <c r="Y5423" s="8">
        <v>195.23809523809501</v>
      </c>
    </row>
    <row r="5424" spans="4:25" ht="26" x14ac:dyDescent="0.2">
      <c r="D5424" s="59"/>
      <c r="E5424" s="5" t="s">
        <v>61</v>
      </c>
      <c r="F5424" s="51" t="s">
        <v>623</v>
      </c>
      <c r="G5424" s="4">
        <v>85</v>
      </c>
      <c r="H5424" s="10">
        <v>10.588235294118</v>
      </c>
      <c r="I5424" s="1">
        <v>2.352941176471</v>
      </c>
      <c r="J5424" s="1">
        <v>3.5294117647059999</v>
      </c>
      <c r="K5424" s="1">
        <v>4.7058823529409999</v>
      </c>
      <c r="L5424" s="1">
        <v>3.5294117647059999</v>
      </c>
      <c r="M5424" s="1">
        <v>2.352941176471</v>
      </c>
      <c r="N5424" s="1">
        <v>7.0588235294119999</v>
      </c>
      <c r="O5424" s="1">
        <v>4.7058823529409999</v>
      </c>
      <c r="P5424" s="1">
        <v>9.4117647058819998</v>
      </c>
      <c r="Q5424" s="1">
        <v>5.8823529411760003</v>
      </c>
      <c r="R5424" s="1">
        <v>20</v>
      </c>
      <c r="S5424" s="1">
        <v>22.352941176470999</v>
      </c>
      <c r="T5424" s="1">
        <v>9.4117647058819998</v>
      </c>
      <c r="U5424" s="1">
        <v>1.1764705882349999</v>
      </c>
      <c r="V5424" s="1">
        <v>60</v>
      </c>
      <c r="W5424" s="2" t="s">
        <v>160</v>
      </c>
      <c r="X5424" s="1">
        <v>40</v>
      </c>
      <c r="Y5424" s="8">
        <v>167.058823529412</v>
      </c>
    </row>
    <row r="5425" spans="4:25" x14ac:dyDescent="0.2">
      <c r="D5425" s="59"/>
      <c r="E5425" s="5" t="s">
        <v>62</v>
      </c>
      <c r="F5425" s="51" t="s">
        <v>623</v>
      </c>
      <c r="G5425" s="4">
        <v>722</v>
      </c>
      <c r="H5425" s="10">
        <v>13.573407202216</v>
      </c>
      <c r="I5425" s="1">
        <v>7.3407202216070004</v>
      </c>
      <c r="J5425" s="1">
        <v>6.786703601108</v>
      </c>
      <c r="K5425" s="1">
        <v>5.1246537396120004</v>
      </c>
      <c r="L5425" s="1">
        <v>5.678670360111</v>
      </c>
      <c r="M5425" s="1">
        <v>1.108033240997</v>
      </c>
      <c r="N5425" s="1">
        <v>11.357340720222</v>
      </c>
      <c r="O5425" s="1">
        <v>8.3102493074789994</v>
      </c>
      <c r="P5425" s="1">
        <v>12.326869806094001</v>
      </c>
      <c r="Q5425" s="1">
        <v>10.110803324100001</v>
      </c>
      <c r="R5425" s="1">
        <v>13.98891966759</v>
      </c>
      <c r="S5425" s="1">
        <v>26.454293628809001</v>
      </c>
      <c r="T5425" s="1">
        <v>20.083102493075</v>
      </c>
      <c r="U5425" s="1">
        <v>2.2160664819939999</v>
      </c>
      <c r="V5425" s="1">
        <v>52.493074792244002</v>
      </c>
      <c r="W5425" s="1">
        <v>0.415512465374</v>
      </c>
      <c r="X5425" s="1">
        <v>47.091412742381998</v>
      </c>
      <c r="Y5425" s="8">
        <v>197.36842105263199</v>
      </c>
    </row>
    <row r="5426" spans="4:25" x14ac:dyDescent="0.2">
      <c r="D5426" s="59"/>
      <c r="E5426" s="5" t="s">
        <v>23</v>
      </c>
      <c r="F5426" s="51" t="s">
        <v>624</v>
      </c>
      <c r="G5426" s="4">
        <v>2</v>
      </c>
      <c r="H5426" s="17" t="s">
        <v>160</v>
      </c>
      <c r="I5426" s="2" t="s">
        <v>160</v>
      </c>
      <c r="J5426" s="2" t="s">
        <v>160</v>
      </c>
      <c r="K5426" s="2" t="s">
        <v>160</v>
      </c>
      <c r="L5426" s="2" t="s">
        <v>160</v>
      </c>
      <c r="M5426" s="2" t="s">
        <v>160</v>
      </c>
      <c r="N5426" s="2" t="s">
        <v>160</v>
      </c>
      <c r="O5426" s="2" t="s">
        <v>160</v>
      </c>
      <c r="P5426" s="1">
        <v>50</v>
      </c>
      <c r="Q5426" s="2" t="s">
        <v>160</v>
      </c>
      <c r="R5426" s="1">
        <v>50</v>
      </c>
      <c r="S5426" s="2" t="s">
        <v>160</v>
      </c>
      <c r="T5426" s="2" t="s">
        <v>160</v>
      </c>
      <c r="U5426" s="2" t="s">
        <v>160</v>
      </c>
      <c r="V5426" s="1">
        <v>50</v>
      </c>
      <c r="W5426" s="2" t="s">
        <v>160</v>
      </c>
      <c r="X5426" s="1">
        <v>50</v>
      </c>
      <c r="Y5426" s="8">
        <v>150</v>
      </c>
    </row>
    <row r="5427" spans="4:25" ht="26" x14ac:dyDescent="0.2">
      <c r="D5427" s="59"/>
      <c r="E5427" s="5" t="s">
        <v>63</v>
      </c>
      <c r="F5427" s="51" t="s">
        <v>623</v>
      </c>
      <c r="G5427" s="4">
        <v>319</v>
      </c>
      <c r="H5427" s="10">
        <v>10.031347962382</v>
      </c>
      <c r="I5427" s="1">
        <v>5.956112852665</v>
      </c>
      <c r="J5427" s="1">
        <v>4.7021943573670004</v>
      </c>
      <c r="K5427" s="1">
        <v>5.956112852665</v>
      </c>
      <c r="L5427" s="1">
        <v>5.3291536050159998</v>
      </c>
      <c r="M5427" s="1">
        <v>1.253918495298</v>
      </c>
      <c r="N5427" s="1">
        <v>10.344827586207</v>
      </c>
      <c r="O5427" s="1">
        <v>5.3291536050159998</v>
      </c>
      <c r="P5427" s="1">
        <v>10.344827586207</v>
      </c>
      <c r="Q5427" s="1">
        <v>3.761755485893</v>
      </c>
      <c r="R5427" s="1">
        <v>24.764890282132001</v>
      </c>
      <c r="S5427" s="1">
        <v>24.137931034483</v>
      </c>
      <c r="T5427" s="1">
        <v>13.166144200627</v>
      </c>
      <c r="U5427" s="1">
        <v>0.94043887147299998</v>
      </c>
      <c r="V5427" s="1">
        <v>54.545454545455001</v>
      </c>
      <c r="W5427" s="2" t="s">
        <v>160</v>
      </c>
      <c r="X5427" s="1">
        <v>45.454545454544999</v>
      </c>
      <c r="Y5427" s="8">
        <v>180.56426332288399</v>
      </c>
    </row>
    <row r="5428" spans="4:25" ht="26" x14ac:dyDescent="0.2">
      <c r="D5428" s="58" t="s">
        <v>64</v>
      </c>
      <c r="E5428" s="7" t="s">
        <v>57</v>
      </c>
      <c r="F5428" s="50" t="s">
        <v>624</v>
      </c>
      <c r="G5428" s="6">
        <v>21</v>
      </c>
      <c r="H5428" s="14">
        <v>14.285714285714</v>
      </c>
      <c r="I5428" s="3">
        <v>19.047619047619001</v>
      </c>
      <c r="J5428" s="3">
        <v>19.047619047619001</v>
      </c>
      <c r="K5428" s="3">
        <v>4.7619047619049999</v>
      </c>
      <c r="L5428" s="3">
        <v>4.7619047619049999</v>
      </c>
      <c r="M5428" s="9" t="s">
        <v>160</v>
      </c>
      <c r="N5428" s="3">
        <v>19.047619047619001</v>
      </c>
      <c r="O5428" s="3">
        <v>19.047619047619001</v>
      </c>
      <c r="P5428" s="3">
        <v>9.5238095238099998</v>
      </c>
      <c r="Q5428" s="3">
        <v>4.7619047619049999</v>
      </c>
      <c r="R5428" s="3">
        <v>9.5238095238099998</v>
      </c>
      <c r="S5428" s="3">
        <v>28.571428571428999</v>
      </c>
      <c r="T5428" s="3">
        <v>23.809523809523998</v>
      </c>
      <c r="U5428" s="3">
        <v>4.7619047619049999</v>
      </c>
      <c r="V5428" s="3">
        <v>47.619047619047997</v>
      </c>
      <c r="W5428" s="9" t="s">
        <v>160</v>
      </c>
      <c r="X5428" s="3">
        <v>52.380952380952003</v>
      </c>
      <c r="Y5428" s="13">
        <v>228.57142857142901</v>
      </c>
    </row>
    <row r="5429" spans="4:25" ht="26" x14ac:dyDescent="0.2">
      <c r="D5429" s="59"/>
      <c r="E5429" s="5" t="s">
        <v>58</v>
      </c>
      <c r="F5429" s="51" t="s">
        <v>623</v>
      </c>
      <c r="G5429" s="4">
        <v>103</v>
      </c>
      <c r="H5429" s="10">
        <v>10.679611650485</v>
      </c>
      <c r="I5429" s="1">
        <v>5.8252427184469999</v>
      </c>
      <c r="J5429" s="1">
        <v>2.9126213592229999</v>
      </c>
      <c r="K5429" s="1">
        <v>3.8834951456310001</v>
      </c>
      <c r="L5429" s="1">
        <v>1.9417475728160001</v>
      </c>
      <c r="M5429" s="1">
        <v>0.97087378640800004</v>
      </c>
      <c r="N5429" s="1">
        <v>5.8252427184469999</v>
      </c>
      <c r="O5429" s="1">
        <v>2.9126213592229999</v>
      </c>
      <c r="P5429" s="1">
        <v>8.7378640776700003</v>
      </c>
      <c r="Q5429" s="1">
        <v>3.8834951456310001</v>
      </c>
      <c r="R5429" s="1">
        <v>14.563106796116999</v>
      </c>
      <c r="S5429" s="1">
        <v>28.155339805825001</v>
      </c>
      <c r="T5429" s="1">
        <v>14.563106796116999</v>
      </c>
      <c r="U5429" s="1">
        <v>3.8834951456310001</v>
      </c>
      <c r="V5429" s="1">
        <v>55.339805825242998</v>
      </c>
      <c r="W5429" s="2" t="s">
        <v>160</v>
      </c>
      <c r="X5429" s="1">
        <v>44.660194174757002</v>
      </c>
      <c r="Y5429" s="8">
        <v>164.07766990291299</v>
      </c>
    </row>
    <row r="5430" spans="4:25" x14ac:dyDescent="0.2">
      <c r="D5430" s="59"/>
      <c r="E5430" s="5" t="s">
        <v>59</v>
      </c>
      <c r="F5430" s="51" t="s">
        <v>624</v>
      </c>
      <c r="G5430" s="4">
        <v>43</v>
      </c>
      <c r="H5430" s="10">
        <v>13.953488372093</v>
      </c>
      <c r="I5430" s="1">
        <v>13.953488372093</v>
      </c>
      <c r="J5430" s="1">
        <v>9.3023255813949994</v>
      </c>
      <c r="K5430" s="1">
        <v>2.3255813953489999</v>
      </c>
      <c r="L5430" s="1">
        <v>6.9767441860470001</v>
      </c>
      <c r="M5430" s="2" t="s">
        <v>160</v>
      </c>
      <c r="N5430" s="1">
        <v>9.3023255813949994</v>
      </c>
      <c r="O5430" s="1">
        <v>9.3023255813949994</v>
      </c>
      <c r="P5430" s="1">
        <v>11.627906976744001</v>
      </c>
      <c r="Q5430" s="1">
        <v>4.6511627906979998</v>
      </c>
      <c r="R5430" s="1">
        <v>25.581395348836999</v>
      </c>
      <c r="S5430" s="1">
        <v>27.906976744186</v>
      </c>
      <c r="T5430" s="1">
        <v>18.604651162791001</v>
      </c>
      <c r="U5430" s="2" t="s">
        <v>160</v>
      </c>
      <c r="V5430" s="1">
        <v>46.511627906976997</v>
      </c>
      <c r="W5430" s="1">
        <v>2.3255813953489999</v>
      </c>
      <c r="X5430" s="1">
        <v>51.162790697673998</v>
      </c>
      <c r="Y5430" s="8">
        <v>202.32558139534899</v>
      </c>
    </row>
    <row r="5431" spans="4:25" x14ac:dyDescent="0.2">
      <c r="D5431" s="59"/>
      <c r="E5431" s="5" t="s">
        <v>60</v>
      </c>
      <c r="F5431" s="51" t="s">
        <v>623</v>
      </c>
      <c r="G5431" s="4">
        <v>697</v>
      </c>
      <c r="H5431" s="10">
        <v>12.051649928264</v>
      </c>
      <c r="I5431" s="1">
        <v>6.0258249641320001</v>
      </c>
      <c r="J5431" s="1">
        <v>6.599713055954</v>
      </c>
      <c r="K5431" s="1">
        <v>6.0258249641320001</v>
      </c>
      <c r="L5431" s="1">
        <v>6.4562410329990003</v>
      </c>
      <c r="M5431" s="1">
        <v>1.2912482065999999</v>
      </c>
      <c r="N5431" s="1">
        <v>11.334289813486</v>
      </c>
      <c r="O5431" s="1">
        <v>7.3170731707319998</v>
      </c>
      <c r="P5431" s="1">
        <v>12.195121951220001</v>
      </c>
      <c r="Q5431" s="1">
        <v>8.7517934002869993</v>
      </c>
      <c r="R5431" s="1">
        <v>18.794835007174001</v>
      </c>
      <c r="S5431" s="1">
        <v>25.681492109038999</v>
      </c>
      <c r="T5431" s="1">
        <v>18.507890961263001</v>
      </c>
      <c r="U5431" s="1">
        <v>1.5781922525109999</v>
      </c>
      <c r="V5431" s="1">
        <v>53.515064562409997</v>
      </c>
      <c r="W5431" s="1">
        <v>0.14347202295600001</v>
      </c>
      <c r="X5431" s="1">
        <v>46.341463414633999</v>
      </c>
      <c r="Y5431" s="8">
        <v>196.269727403156</v>
      </c>
    </row>
    <row r="5432" spans="4:25" ht="26" x14ac:dyDescent="0.2">
      <c r="D5432" s="59"/>
      <c r="E5432" s="5" t="s">
        <v>61</v>
      </c>
      <c r="F5432" s="51" t="s">
        <v>623</v>
      </c>
      <c r="G5432" s="4">
        <v>160</v>
      </c>
      <c r="H5432" s="10">
        <v>13.75</v>
      </c>
      <c r="I5432" s="1">
        <v>8.75</v>
      </c>
      <c r="J5432" s="1">
        <v>3.125</v>
      </c>
      <c r="K5432" s="1">
        <v>4.375</v>
      </c>
      <c r="L5432" s="1">
        <v>3.75</v>
      </c>
      <c r="M5432" s="1">
        <v>1.25</v>
      </c>
      <c r="N5432" s="1">
        <v>12.5</v>
      </c>
      <c r="O5432" s="1">
        <v>8.75</v>
      </c>
      <c r="P5432" s="1">
        <v>12.5</v>
      </c>
      <c r="Q5432" s="1">
        <v>10</v>
      </c>
      <c r="R5432" s="1">
        <v>12.5</v>
      </c>
      <c r="S5432" s="1">
        <v>25.625</v>
      </c>
      <c r="T5432" s="1">
        <v>15.625</v>
      </c>
      <c r="U5432" s="1">
        <v>1.25</v>
      </c>
      <c r="V5432" s="1">
        <v>53.125</v>
      </c>
      <c r="W5432" s="1">
        <v>0.625</v>
      </c>
      <c r="X5432" s="1">
        <v>46.25</v>
      </c>
      <c r="Y5432" s="8">
        <v>187.5</v>
      </c>
    </row>
    <row r="5433" spans="4:25" ht="26" x14ac:dyDescent="0.2">
      <c r="D5433" s="59"/>
      <c r="E5433" s="5" t="s">
        <v>65</v>
      </c>
      <c r="F5433" s="51" t="s">
        <v>624</v>
      </c>
      <c r="G5433" s="4">
        <v>16</v>
      </c>
      <c r="H5433" s="10">
        <v>25</v>
      </c>
      <c r="I5433" s="2" t="s">
        <v>160</v>
      </c>
      <c r="J5433" s="1">
        <v>12.5</v>
      </c>
      <c r="K5433" s="1">
        <v>6.25</v>
      </c>
      <c r="L5433" s="1">
        <v>6.25</v>
      </c>
      <c r="M5433" s="2" t="s">
        <v>160</v>
      </c>
      <c r="N5433" s="1">
        <v>6.25</v>
      </c>
      <c r="O5433" s="1">
        <v>6.25</v>
      </c>
      <c r="P5433" s="1">
        <v>6.25</v>
      </c>
      <c r="Q5433" s="1">
        <v>6.25</v>
      </c>
      <c r="R5433" s="1">
        <v>12.5</v>
      </c>
      <c r="S5433" s="1">
        <v>6.25</v>
      </c>
      <c r="T5433" s="1">
        <v>31.25</v>
      </c>
      <c r="U5433" s="1">
        <v>6.25</v>
      </c>
      <c r="V5433" s="1">
        <v>43.75</v>
      </c>
      <c r="W5433" s="2" t="s">
        <v>160</v>
      </c>
      <c r="X5433" s="1">
        <v>56.25</v>
      </c>
      <c r="Y5433" s="8">
        <v>175</v>
      </c>
    </row>
    <row r="5434" spans="4:25" x14ac:dyDescent="0.2">
      <c r="D5434" s="59"/>
      <c r="E5434" s="5" t="s">
        <v>23</v>
      </c>
      <c r="F5434" s="51" t="s">
        <v>624</v>
      </c>
      <c r="G5434" s="4">
        <v>3</v>
      </c>
      <c r="H5434" s="17" t="s">
        <v>160</v>
      </c>
      <c r="I5434" s="2" t="s">
        <v>160</v>
      </c>
      <c r="J5434" s="2" t="s">
        <v>160</v>
      </c>
      <c r="K5434" s="2" t="s">
        <v>160</v>
      </c>
      <c r="L5434" s="2" t="s">
        <v>160</v>
      </c>
      <c r="M5434" s="2" t="s">
        <v>160</v>
      </c>
      <c r="N5434" s="1">
        <v>33.333333333333002</v>
      </c>
      <c r="O5434" s="2" t="s">
        <v>160</v>
      </c>
      <c r="P5434" s="1">
        <v>33.333333333333002</v>
      </c>
      <c r="Q5434" s="2" t="s">
        <v>160</v>
      </c>
      <c r="R5434" s="2" t="s">
        <v>160</v>
      </c>
      <c r="S5434" s="2" t="s">
        <v>160</v>
      </c>
      <c r="T5434" s="2" t="s">
        <v>160</v>
      </c>
      <c r="U5434" s="2" t="s">
        <v>160</v>
      </c>
      <c r="V5434" s="1">
        <v>66.666666666666998</v>
      </c>
      <c r="W5434" s="2" t="s">
        <v>160</v>
      </c>
      <c r="X5434" s="1">
        <v>33.333333333333002</v>
      </c>
      <c r="Y5434" s="8">
        <v>133.333333333333</v>
      </c>
    </row>
    <row r="5435" spans="4:25" ht="26" x14ac:dyDescent="0.2">
      <c r="D5435" s="59"/>
      <c r="E5435" s="5" t="s">
        <v>66</v>
      </c>
      <c r="F5435" s="51" t="s">
        <v>623</v>
      </c>
      <c r="G5435" s="4">
        <v>1024</v>
      </c>
      <c r="H5435" s="10">
        <v>12.3046875</v>
      </c>
      <c r="I5435" s="1">
        <v>7.03125</v>
      </c>
      <c r="J5435" s="1">
        <v>6.0546875</v>
      </c>
      <c r="K5435" s="1">
        <v>5.37109375</v>
      </c>
      <c r="L5435" s="1">
        <v>5.56640625</v>
      </c>
      <c r="M5435" s="1">
        <v>1.171875</v>
      </c>
      <c r="N5435" s="1">
        <v>11.03515625</v>
      </c>
      <c r="O5435" s="1">
        <v>7.421875</v>
      </c>
      <c r="P5435" s="1">
        <v>11.81640625</v>
      </c>
      <c r="Q5435" s="1">
        <v>8.203125</v>
      </c>
      <c r="R5435" s="1">
        <v>17.48046875</v>
      </c>
      <c r="S5435" s="1">
        <v>26.07421875</v>
      </c>
      <c r="T5435" s="1">
        <v>17.7734375</v>
      </c>
      <c r="U5435" s="1">
        <v>1.7578125</v>
      </c>
      <c r="V5435" s="1">
        <v>53.22265625</v>
      </c>
      <c r="W5435" s="1">
        <v>0.29296875</v>
      </c>
      <c r="X5435" s="1">
        <v>46.484375</v>
      </c>
      <c r="Y5435" s="8">
        <v>192.578125</v>
      </c>
    </row>
    <row r="5436" spans="4:25" x14ac:dyDescent="0.2">
      <c r="D5436" s="58" t="s">
        <v>67</v>
      </c>
      <c r="E5436" s="7" t="s">
        <v>68</v>
      </c>
      <c r="F5436" s="50" t="s">
        <v>623</v>
      </c>
      <c r="G5436" s="6">
        <v>483</v>
      </c>
      <c r="H5436" s="14">
        <v>12.836438923395001</v>
      </c>
      <c r="I5436" s="3">
        <v>7.0393374741199999</v>
      </c>
      <c r="J5436" s="3">
        <v>6.0041407867489998</v>
      </c>
      <c r="K5436" s="3">
        <v>4.1407867494820003</v>
      </c>
      <c r="L5436" s="3">
        <v>5.7971014492749999</v>
      </c>
      <c r="M5436" s="3">
        <v>1.242236024845</v>
      </c>
      <c r="N5436" s="3">
        <v>12.629399585921</v>
      </c>
      <c r="O5436" s="3">
        <v>7.0393374741199999</v>
      </c>
      <c r="P5436" s="3">
        <v>12.215320910973</v>
      </c>
      <c r="Q5436" s="3">
        <v>8.4886128364389997</v>
      </c>
      <c r="R5436" s="3">
        <v>15.734989648033</v>
      </c>
      <c r="S5436" s="3">
        <v>26.293995859212998</v>
      </c>
      <c r="T5436" s="3">
        <v>19.254658385092998</v>
      </c>
      <c r="U5436" s="3">
        <v>1.242236024845</v>
      </c>
      <c r="V5436" s="3">
        <v>53.209109730849001</v>
      </c>
      <c r="W5436" s="9" t="s">
        <v>160</v>
      </c>
      <c r="X5436" s="3">
        <v>46.790890269150999</v>
      </c>
      <c r="Y5436" s="13">
        <v>193.16770186335401</v>
      </c>
    </row>
    <row r="5437" spans="4:25" x14ac:dyDescent="0.2">
      <c r="D5437" s="59"/>
      <c r="E5437" s="5" t="s">
        <v>69</v>
      </c>
      <c r="F5437" s="51" t="s">
        <v>623</v>
      </c>
      <c r="G5437" s="4">
        <v>168</v>
      </c>
      <c r="H5437" s="10">
        <v>10.119047619048001</v>
      </c>
      <c r="I5437" s="1">
        <v>5.3571428571429998</v>
      </c>
      <c r="J5437" s="1">
        <v>7.7380952380950001</v>
      </c>
      <c r="K5437" s="1">
        <v>4.166666666667</v>
      </c>
      <c r="L5437" s="1">
        <v>5.9523809523809996</v>
      </c>
      <c r="M5437" s="1">
        <v>1.190476190476</v>
      </c>
      <c r="N5437" s="1">
        <v>9.5238095238099998</v>
      </c>
      <c r="O5437" s="1">
        <v>8.9285714285710007</v>
      </c>
      <c r="P5437" s="1">
        <v>17.261904761905001</v>
      </c>
      <c r="Q5437" s="1">
        <v>9.5238095238099998</v>
      </c>
      <c r="R5437" s="1">
        <v>15.47619047619</v>
      </c>
      <c r="S5437" s="1">
        <v>22.619047619048001</v>
      </c>
      <c r="T5437" s="1">
        <v>13.690476190476</v>
      </c>
      <c r="U5437" s="1">
        <v>1.785714285714</v>
      </c>
      <c r="V5437" s="1">
        <v>60.119047619047997</v>
      </c>
      <c r="W5437" s="2" t="s">
        <v>160</v>
      </c>
      <c r="X5437" s="1">
        <v>39.880952380952003</v>
      </c>
      <c r="Y5437" s="8">
        <v>193.45238095238099</v>
      </c>
    </row>
    <row r="5438" spans="4:25" ht="26" x14ac:dyDescent="0.2">
      <c r="D5438" s="59"/>
      <c r="E5438" s="5" t="s">
        <v>70</v>
      </c>
      <c r="F5438" s="51" t="s">
        <v>623</v>
      </c>
      <c r="G5438" s="4">
        <v>470</v>
      </c>
      <c r="H5438" s="10">
        <v>12.340425531915001</v>
      </c>
      <c r="I5438" s="1">
        <v>8.2978723404260002</v>
      </c>
      <c r="J5438" s="1">
        <v>6.3829787234040003</v>
      </c>
      <c r="K5438" s="1">
        <v>4.0425531914889996</v>
      </c>
      <c r="L5438" s="1">
        <v>4.8936170212769996</v>
      </c>
      <c r="M5438" s="1">
        <v>1.702127659574</v>
      </c>
      <c r="N5438" s="1">
        <v>12.765957446809001</v>
      </c>
      <c r="O5438" s="1">
        <v>8.0851063829789993</v>
      </c>
      <c r="P5438" s="1">
        <v>13.617021276596001</v>
      </c>
      <c r="Q5438" s="1">
        <v>10.851063829787</v>
      </c>
      <c r="R5438" s="1">
        <v>17.659574468085001</v>
      </c>
      <c r="S5438" s="1">
        <v>31.063829787233999</v>
      </c>
      <c r="T5438" s="1">
        <v>19.787234042552999</v>
      </c>
      <c r="U5438" s="1">
        <v>0.85106382978700001</v>
      </c>
      <c r="V5438" s="1">
        <v>50.638297872339997</v>
      </c>
      <c r="W5438" s="2" t="s">
        <v>160</v>
      </c>
      <c r="X5438" s="1">
        <v>49.361702127660003</v>
      </c>
      <c r="Y5438" s="8">
        <v>202.97872340425499</v>
      </c>
    </row>
    <row r="5439" spans="4:25" ht="26" x14ac:dyDescent="0.2">
      <c r="D5439" s="59"/>
      <c r="E5439" s="5" t="s">
        <v>71</v>
      </c>
      <c r="F5439" s="51" t="s">
        <v>623</v>
      </c>
      <c r="G5439" s="4">
        <v>67</v>
      </c>
      <c r="H5439" s="10">
        <v>13.432835820896001</v>
      </c>
      <c r="I5439" s="1">
        <v>4.477611940299</v>
      </c>
      <c r="J5439" s="1">
        <v>4.477611940299</v>
      </c>
      <c r="K5439" s="1">
        <v>2.985074626866</v>
      </c>
      <c r="L5439" s="1">
        <v>4.477611940299</v>
      </c>
      <c r="M5439" s="1">
        <v>1.492537313433</v>
      </c>
      <c r="N5439" s="1">
        <v>13.432835820896001</v>
      </c>
      <c r="O5439" s="1">
        <v>16.417910447760999</v>
      </c>
      <c r="P5439" s="1">
        <v>16.417910447760999</v>
      </c>
      <c r="Q5439" s="1">
        <v>13.432835820896001</v>
      </c>
      <c r="R5439" s="1">
        <v>23.880597014925002</v>
      </c>
      <c r="S5439" s="1">
        <v>37.313432835820997</v>
      </c>
      <c r="T5439" s="1">
        <v>23.880597014925002</v>
      </c>
      <c r="U5439" s="2" t="s">
        <v>160</v>
      </c>
      <c r="V5439" s="1">
        <v>47.761194029850998</v>
      </c>
      <c r="W5439" s="2" t="s">
        <v>160</v>
      </c>
      <c r="X5439" s="1">
        <v>52.238805970149002</v>
      </c>
      <c r="Y5439" s="8">
        <v>223.880597014925</v>
      </c>
    </row>
    <row r="5440" spans="4:25" x14ac:dyDescent="0.2">
      <c r="D5440" s="59"/>
      <c r="E5440" s="5" t="s">
        <v>72</v>
      </c>
      <c r="F5440" s="51" t="s">
        <v>623</v>
      </c>
      <c r="G5440" s="4">
        <v>314</v>
      </c>
      <c r="H5440" s="10">
        <v>15.923566878980999</v>
      </c>
      <c r="I5440" s="1">
        <v>9.5541401273889992</v>
      </c>
      <c r="J5440" s="1">
        <v>7.0063694267520003</v>
      </c>
      <c r="K5440" s="1">
        <v>4.4585987261150004</v>
      </c>
      <c r="L5440" s="1">
        <v>7.3248407643310003</v>
      </c>
      <c r="M5440" s="1">
        <v>1.9108280254779999</v>
      </c>
      <c r="N5440" s="1">
        <v>13.057324840764</v>
      </c>
      <c r="O5440" s="1">
        <v>9.8726114649679992</v>
      </c>
      <c r="P5440" s="1">
        <v>15.605095541401001</v>
      </c>
      <c r="Q5440" s="1">
        <v>9.8726114649679992</v>
      </c>
      <c r="R5440" s="1">
        <v>16.560509554140001</v>
      </c>
      <c r="S5440" s="1">
        <v>31.528662420381998</v>
      </c>
      <c r="T5440" s="1">
        <v>20.700636942675001</v>
      </c>
      <c r="U5440" s="1">
        <v>1.592356687898</v>
      </c>
      <c r="V5440" s="1">
        <v>48.089171974522003</v>
      </c>
      <c r="W5440" s="2" t="s">
        <v>160</v>
      </c>
      <c r="X5440" s="1">
        <v>51.910828025477997</v>
      </c>
      <c r="Y5440" s="8">
        <v>213.05732484076401</v>
      </c>
    </row>
    <row r="5441" spans="4:25" x14ac:dyDescent="0.2">
      <c r="D5441" s="59"/>
      <c r="E5441" s="5" t="s">
        <v>73</v>
      </c>
      <c r="F5441" s="51" t="s">
        <v>623</v>
      </c>
      <c r="G5441" s="4">
        <v>187</v>
      </c>
      <c r="H5441" s="10">
        <v>14.973262032086</v>
      </c>
      <c r="I5441" s="1">
        <v>8.5561497326199998</v>
      </c>
      <c r="J5441" s="1">
        <v>9.6256684491980007</v>
      </c>
      <c r="K5441" s="1">
        <v>3.7433155080209999</v>
      </c>
      <c r="L5441" s="1">
        <v>5.8823529411760003</v>
      </c>
      <c r="M5441" s="1">
        <v>2.1390374331549999</v>
      </c>
      <c r="N5441" s="1">
        <v>12.83422459893</v>
      </c>
      <c r="O5441" s="1">
        <v>9.6256684491980007</v>
      </c>
      <c r="P5441" s="1">
        <v>13.368983957218999</v>
      </c>
      <c r="Q5441" s="1">
        <v>11.229946524063999</v>
      </c>
      <c r="R5441" s="1">
        <v>18.716577540107</v>
      </c>
      <c r="S5441" s="1">
        <v>28.877005347594</v>
      </c>
      <c r="T5441" s="1">
        <v>18.716577540107</v>
      </c>
      <c r="U5441" s="1">
        <v>2.1390374331549999</v>
      </c>
      <c r="V5441" s="1">
        <v>52.406417112299003</v>
      </c>
      <c r="W5441" s="2" t="s">
        <v>160</v>
      </c>
      <c r="X5441" s="1">
        <v>47.593582887700997</v>
      </c>
      <c r="Y5441" s="8">
        <v>212.83422459893001</v>
      </c>
    </row>
    <row r="5442" spans="4:25" ht="26" x14ac:dyDescent="0.2">
      <c r="D5442" s="59"/>
      <c r="E5442" s="5" t="s">
        <v>74</v>
      </c>
      <c r="F5442" s="51" t="s">
        <v>623</v>
      </c>
      <c r="G5442" s="4">
        <v>472</v>
      </c>
      <c r="H5442" s="10">
        <v>11.228813559322001</v>
      </c>
      <c r="I5442" s="1">
        <v>6.9915254237289997</v>
      </c>
      <c r="J5442" s="1">
        <v>6.3559322033900001</v>
      </c>
      <c r="K5442" s="1">
        <v>6.5677966101690002</v>
      </c>
      <c r="L5442" s="1">
        <v>5.0847457627120001</v>
      </c>
      <c r="M5442" s="1">
        <v>0.84745762711899997</v>
      </c>
      <c r="N5442" s="1">
        <v>11.016949152542001</v>
      </c>
      <c r="O5442" s="1">
        <v>6.3559322033900001</v>
      </c>
      <c r="P5442" s="1">
        <v>13.135593220339</v>
      </c>
      <c r="Q5442" s="1">
        <v>7.2033898305079997</v>
      </c>
      <c r="R5442" s="1">
        <v>18.432203389830999</v>
      </c>
      <c r="S5442" s="1">
        <v>26.059322033897999</v>
      </c>
      <c r="T5442" s="1">
        <v>18.855932203390001</v>
      </c>
      <c r="U5442" s="1">
        <v>2.1186440677970002</v>
      </c>
      <c r="V5442" s="1">
        <v>54.237288135592998</v>
      </c>
      <c r="W5442" s="1">
        <v>0.42372881355899999</v>
      </c>
      <c r="X5442" s="1">
        <v>45.338983050846998</v>
      </c>
      <c r="Y5442" s="8">
        <v>194.915254237288</v>
      </c>
    </row>
    <row r="5443" spans="4:25" x14ac:dyDescent="0.2">
      <c r="D5443" s="59"/>
      <c r="E5443" s="5" t="s">
        <v>36</v>
      </c>
      <c r="F5443" s="51" t="s">
        <v>624</v>
      </c>
      <c r="G5443" s="4">
        <v>28</v>
      </c>
      <c r="H5443" s="10">
        <v>7.1428571428570002</v>
      </c>
      <c r="I5443" s="1">
        <v>10.714285714286</v>
      </c>
      <c r="J5443" s="2" t="s">
        <v>160</v>
      </c>
      <c r="K5443" s="1">
        <v>10.714285714286</v>
      </c>
      <c r="L5443" s="2" t="s">
        <v>160</v>
      </c>
      <c r="M5443" s="2" t="s">
        <v>160</v>
      </c>
      <c r="N5443" s="2" t="s">
        <v>160</v>
      </c>
      <c r="O5443" s="1">
        <v>14.285714285714</v>
      </c>
      <c r="P5443" s="1">
        <v>7.1428571428570002</v>
      </c>
      <c r="Q5443" s="1">
        <v>3.5714285714290002</v>
      </c>
      <c r="R5443" s="1">
        <v>7.1428571428570002</v>
      </c>
      <c r="S5443" s="1">
        <v>25</v>
      </c>
      <c r="T5443" s="1">
        <v>14.285714285714</v>
      </c>
      <c r="U5443" s="1">
        <v>3.5714285714290002</v>
      </c>
      <c r="V5443" s="1">
        <v>50</v>
      </c>
      <c r="W5443" s="1">
        <v>3.5714285714290002</v>
      </c>
      <c r="X5443" s="1">
        <v>46.428571428570997</v>
      </c>
      <c r="Y5443" s="8">
        <v>157.142857142857</v>
      </c>
    </row>
    <row r="5444" spans="4:25" x14ac:dyDescent="0.2">
      <c r="D5444" s="59"/>
      <c r="E5444" s="5" t="s">
        <v>23</v>
      </c>
      <c r="F5444" s="51" t="s">
        <v>624</v>
      </c>
      <c r="G5444" s="4">
        <v>6</v>
      </c>
      <c r="H5444" s="10">
        <v>33.333333333333002</v>
      </c>
      <c r="I5444" s="2" t="s">
        <v>160</v>
      </c>
      <c r="J5444" s="2" t="s">
        <v>160</v>
      </c>
      <c r="K5444" s="1">
        <v>16.666666666666998</v>
      </c>
      <c r="L5444" s="2" t="s">
        <v>160</v>
      </c>
      <c r="M5444" s="2" t="s">
        <v>160</v>
      </c>
      <c r="N5444" s="1">
        <v>33.333333333333002</v>
      </c>
      <c r="O5444" s="1">
        <v>16.666666666666998</v>
      </c>
      <c r="P5444" s="1">
        <v>16.666666666666998</v>
      </c>
      <c r="Q5444" s="2" t="s">
        <v>160</v>
      </c>
      <c r="R5444" s="1">
        <v>33.333333333333002</v>
      </c>
      <c r="S5444" s="1">
        <v>33.333333333333002</v>
      </c>
      <c r="T5444" s="2" t="s">
        <v>160</v>
      </c>
      <c r="U5444" s="2" t="s">
        <v>160</v>
      </c>
      <c r="V5444" s="1">
        <v>33.333333333333002</v>
      </c>
      <c r="W5444" s="2" t="s">
        <v>160</v>
      </c>
      <c r="X5444" s="1">
        <v>66.666666666666998</v>
      </c>
      <c r="Y5444" s="8">
        <v>216.666666666667</v>
      </c>
    </row>
    <row r="5445" spans="4:25" ht="26" x14ac:dyDescent="0.2">
      <c r="D5445" s="58" t="s">
        <v>75</v>
      </c>
      <c r="E5445" s="7" t="s">
        <v>76</v>
      </c>
      <c r="F5445" s="50" t="s">
        <v>624</v>
      </c>
      <c r="G5445" s="6">
        <v>32</v>
      </c>
      <c r="H5445" s="14">
        <v>12.5</v>
      </c>
      <c r="I5445" s="3">
        <v>12.5</v>
      </c>
      <c r="J5445" s="3">
        <v>15.625</v>
      </c>
      <c r="K5445" s="3">
        <v>6.25</v>
      </c>
      <c r="L5445" s="3">
        <v>6.25</v>
      </c>
      <c r="M5445" s="9" t="s">
        <v>160</v>
      </c>
      <c r="N5445" s="3">
        <v>15.625</v>
      </c>
      <c r="O5445" s="3">
        <v>6.25</v>
      </c>
      <c r="P5445" s="3">
        <v>9.375</v>
      </c>
      <c r="Q5445" s="3">
        <v>6.25</v>
      </c>
      <c r="R5445" s="3">
        <v>25</v>
      </c>
      <c r="S5445" s="3">
        <v>31.25</v>
      </c>
      <c r="T5445" s="3">
        <v>12.5</v>
      </c>
      <c r="U5445" s="3">
        <v>3.125</v>
      </c>
      <c r="V5445" s="3">
        <v>40.625</v>
      </c>
      <c r="W5445" s="9" t="s">
        <v>160</v>
      </c>
      <c r="X5445" s="3">
        <v>59.375</v>
      </c>
      <c r="Y5445" s="13">
        <v>203.125</v>
      </c>
    </row>
    <row r="5446" spans="4:25" x14ac:dyDescent="0.2">
      <c r="D5446" s="59"/>
      <c r="E5446" s="5" t="s">
        <v>77</v>
      </c>
      <c r="F5446" s="51" t="s">
        <v>623</v>
      </c>
      <c r="G5446" s="4">
        <v>60</v>
      </c>
      <c r="H5446" s="10">
        <v>8.333333333333</v>
      </c>
      <c r="I5446" s="1">
        <v>10</v>
      </c>
      <c r="J5446" s="1">
        <v>3.333333333333</v>
      </c>
      <c r="K5446" s="1">
        <v>1.666666666667</v>
      </c>
      <c r="L5446" s="1">
        <v>5</v>
      </c>
      <c r="M5446" s="2" t="s">
        <v>160</v>
      </c>
      <c r="N5446" s="1">
        <v>10</v>
      </c>
      <c r="O5446" s="1">
        <v>5</v>
      </c>
      <c r="P5446" s="1">
        <v>6.666666666667</v>
      </c>
      <c r="Q5446" s="1">
        <v>5</v>
      </c>
      <c r="R5446" s="1">
        <v>18.333333333333002</v>
      </c>
      <c r="S5446" s="1">
        <v>20</v>
      </c>
      <c r="T5446" s="1">
        <v>18.333333333333002</v>
      </c>
      <c r="U5446" s="2" t="s">
        <v>160</v>
      </c>
      <c r="V5446" s="1">
        <v>65</v>
      </c>
      <c r="W5446" s="2" t="s">
        <v>160</v>
      </c>
      <c r="X5446" s="1">
        <v>35</v>
      </c>
      <c r="Y5446" s="8">
        <v>176.666666666667</v>
      </c>
    </row>
    <row r="5447" spans="4:25" x14ac:dyDescent="0.2">
      <c r="D5447" s="59"/>
      <c r="E5447" s="5" t="s">
        <v>78</v>
      </c>
      <c r="F5447" s="51" t="s">
        <v>623</v>
      </c>
      <c r="G5447" s="4">
        <v>82</v>
      </c>
      <c r="H5447" s="10">
        <v>8.5365853658540001</v>
      </c>
      <c r="I5447" s="1">
        <v>7.3170731707319998</v>
      </c>
      <c r="J5447" s="1">
        <v>7.3170731707319998</v>
      </c>
      <c r="K5447" s="1">
        <v>7.3170731707319998</v>
      </c>
      <c r="L5447" s="1">
        <v>4.8780487804880002</v>
      </c>
      <c r="M5447" s="1">
        <v>2.4390243902440001</v>
      </c>
      <c r="N5447" s="1">
        <v>9.7560975609760003</v>
      </c>
      <c r="O5447" s="1">
        <v>4.8780487804880002</v>
      </c>
      <c r="P5447" s="1">
        <v>6.0975609756100004</v>
      </c>
      <c r="Q5447" s="1">
        <v>4.8780487804880002</v>
      </c>
      <c r="R5447" s="1">
        <v>24.390243902439</v>
      </c>
      <c r="S5447" s="1">
        <v>28.048780487805001</v>
      </c>
      <c r="T5447" s="1">
        <v>13.414634146340999</v>
      </c>
      <c r="U5447" s="1">
        <v>1.219512195122</v>
      </c>
      <c r="V5447" s="1">
        <v>58.536585365854002</v>
      </c>
      <c r="W5447" s="2" t="s">
        <v>160</v>
      </c>
      <c r="X5447" s="1">
        <v>41.463414634145998</v>
      </c>
      <c r="Y5447" s="8">
        <v>189.02439024390199</v>
      </c>
    </row>
    <row r="5448" spans="4:25" ht="26" x14ac:dyDescent="0.2">
      <c r="D5448" s="59"/>
      <c r="E5448" s="5" t="s">
        <v>79</v>
      </c>
      <c r="F5448" s="51" t="s">
        <v>624</v>
      </c>
      <c r="G5448" s="4">
        <v>11</v>
      </c>
      <c r="H5448" s="10">
        <v>18.181818181817999</v>
      </c>
      <c r="I5448" s="1">
        <v>18.181818181817999</v>
      </c>
      <c r="J5448" s="2" t="s">
        <v>160</v>
      </c>
      <c r="K5448" s="2" t="s">
        <v>160</v>
      </c>
      <c r="L5448" s="1">
        <v>9.0909090909089993</v>
      </c>
      <c r="M5448" s="2" t="s">
        <v>160</v>
      </c>
      <c r="N5448" s="1">
        <v>18.181818181817999</v>
      </c>
      <c r="O5448" s="2" t="s">
        <v>160</v>
      </c>
      <c r="P5448" s="1">
        <v>9.0909090909089993</v>
      </c>
      <c r="Q5448" s="1">
        <v>9.0909090909089993</v>
      </c>
      <c r="R5448" s="2" t="s">
        <v>160</v>
      </c>
      <c r="S5448" s="1">
        <v>27.272727272727</v>
      </c>
      <c r="T5448" s="1">
        <v>27.272727272727</v>
      </c>
      <c r="U5448" s="1">
        <v>9.0909090909089993</v>
      </c>
      <c r="V5448" s="1">
        <v>45.454545454544999</v>
      </c>
      <c r="W5448" s="2" t="s">
        <v>160</v>
      </c>
      <c r="X5448" s="1">
        <v>54.545454545455001</v>
      </c>
      <c r="Y5448" s="8">
        <v>190.90909090909099</v>
      </c>
    </row>
    <row r="5449" spans="4:25" ht="26" x14ac:dyDescent="0.2">
      <c r="D5449" s="59"/>
      <c r="E5449" s="5" t="s">
        <v>80</v>
      </c>
      <c r="F5449" s="51" t="s">
        <v>624</v>
      </c>
      <c r="G5449" s="4">
        <v>35</v>
      </c>
      <c r="H5449" s="10">
        <v>5.7142857142860004</v>
      </c>
      <c r="I5449" s="1">
        <v>2.8571428571430002</v>
      </c>
      <c r="J5449" s="2" t="s">
        <v>160</v>
      </c>
      <c r="K5449" s="1">
        <v>2.8571428571430002</v>
      </c>
      <c r="L5449" s="1">
        <v>2.8571428571430002</v>
      </c>
      <c r="M5449" s="2" t="s">
        <v>160</v>
      </c>
      <c r="N5449" s="1">
        <v>8.5714285714289993</v>
      </c>
      <c r="O5449" s="1">
        <v>2.8571428571430002</v>
      </c>
      <c r="P5449" s="1">
        <v>11.428571428571001</v>
      </c>
      <c r="Q5449" s="1">
        <v>2.8571428571430002</v>
      </c>
      <c r="R5449" s="1">
        <v>11.428571428571001</v>
      </c>
      <c r="S5449" s="1">
        <v>17.142857142857</v>
      </c>
      <c r="T5449" s="1">
        <v>5.7142857142860004</v>
      </c>
      <c r="U5449" s="2" t="s">
        <v>160</v>
      </c>
      <c r="V5449" s="1">
        <v>68.571428571428996</v>
      </c>
      <c r="W5449" s="2" t="s">
        <v>160</v>
      </c>
      <c r="X5449" s="1">
        <v>31.428571428571001</v>
      </c>
      <c r="Y5449" s="8">
        <v>142.857142857143</v>
      </c>
    </row>
    <row r="5450" spans="4:25" ht="26" x14ac:dyDescent="0.2">
      <c r="D5450" s="59"/>
      <c r="E5450" s="5" t="s">
        <v>81</v>
      </c>
      <c r="F5450" s="51" t="s">
        <v>624</v>
      </c>
      <c r="G5450" s="4">
        <v>48</v>
      </c>
      <c r="H5450" s="10">
        <v>6.25</v>
      </c>
      <c r="I5450" s="1">
        <v>2.083333333333</v>
      </c>
      <c r="J5450" s="1">
        <v>4.166666666667</v>
      </c>
      <c r="K5450" s="1">
        <v>2.083333333333</v>
      </c>
      <c r="L5450" s="1">
        <v>2.083333333333</v>
      </c>
      <c r="M5450" s="2" t="s">
        <v>160</v>
      </c>
      <c r="N5450" s="1">
        <v>8.333333333333</v>
      </c>
      <c r="O5450" s="2" t="s">
        <v>160</v>
      </c>
      <c r="P5450" s="1">
        <v>14.583333333333</v>
      </c>
      <c r="Q5450" s="1">
        <v>6.25</v>
      </c>
      <c r="R5450" s="1">
        <v>10.416666666667</v>
      </c>
      <c r="S5450" s="1">
        <v>22.916666666666998</v>
      </c>
      <c r="T5450" s="1">
        <v>10.416666666667</v>
      </c>
      <c r="U5450" s="2" t="s">
        <v>160</v>
      </c>
      <c r="V5450" s="1">
        <v>64.583333333333002</v>
      </c>
      <c r="W5450" s="2" t="s">
        <v>160</v>
      </c>
      <c r="X5450" s="1">
        <v>35.416666666666998</v>
      </c>
      <c r="Y5450" s="8">
        <v>154.166666666667</v>
      </c>
    </row>
    <row r="5451" spans="4:25" ht="26" x14ac:dyDescent="0.2">
      <c r="D5451" s="59"/>
      <c r="E5451" s="5" t="s">
        <v>82</v>
      </c>
      <c r="F5451" s="51" t="s">
        <v>624</v>
      </c>
      <c r="G5451" s="4">
        <v>39</v>
      </c>
      <c r="H5451" s="10">
        <v>15.384615384615</v>
      </c>
      <c r="I5451" s="1">
        <v>7.6923076923079998</v>
      </c>
      <c r="J5451" s="1">
        <v>7.6923076923079998</v>
      </c>
      <c r="K5451" s="1">
        <v>7.6923076923079998</v>
      </c>
      <c r="L5451" s="1">
        <v>2.564102564103</v>
      </c>
      <c r="M5451" s="2" t="s">
        <v>160</v>
      </c>
      <c r="N5451" s="1">
        <v>10.25641025641</v>
      </c>
      <c r="O5451" s="1">
        <v>7.6923076923079998</v>
      </c>
      <c r="P5451" s="1">
        <v>10.25641025641</v>
      </c>
      <c r="Q5451" s="1">
        <v>10.25641025641</v>
      </c>
      <c r="R5451" s="1">
        <v>23.076923076922998</v>
      </c>
      <c r="S5451" s="1">
        <v>28.205128205127998</v>
      </c>
      <c r="T5451" s="1">
        <v>20.512820512821001</v>
      </c>
      <c r="U5451" s="1">
        <v>2.564102564103</v>
      </c>
      <c r="V5451" s="1">
        <v>46.153846153845997</v>
      </c>
      <c r="W5451" s="2" t="s">
        <v>160</v>
      </c>
      <c r="X5451" s="1">
        <v>53.846153846154003</v>
      </c>
      <c r="Y5451" s="8">
        <v>200</v>
      </c>
    </row>
    <row r="5452" spans="4:25" ht="26" x14ac:dyDescent="0.2">
      <c r="D5452" s="59"/>
      <c r="E5452" s="5" t="s">
        <v>83</v>
      </c>
      <c r="F5452" s="51" t="s">
        <v>624</v>
      </c>
      <c r="G5452" s="4">
        <v>12</v>
      </c>
      <c r="H5452" s="10">
        <v>8.333333333333</v>
      </c>
      <c r="I5452" s="2" t="s">
        <v>160</v>
      </c>
      <c r="J5452" s="2" t="s">
        <v>160</v>
      </c>
      <c r="K5452" s="2" t="s">
        <v>160</v>
      </c>
      <c r="L5452" s="1">
        <v>8.333333333333</v>
      </c>
      <c r="M5452" s="2" t="s">
        <v>160</v>
      </c>
      <c r="N5452" s="1">
        <v>8.333333333333</v>
      </c>
      <c r="O5452" s="2" t="s">
        <v>160</v>
      </c>
      <c r="P5452" s="1">
        <v>8.333333333333</v>
      </c>
      <c r="Q5452" s="2" t="s">
        <v>160</v>
      </c>
      <c r="R5452" s="2" t="s">
        <v>160</v>
      </c>
      <c r="S5452" s="1">
        <v>25</v>
      </c>
      <c r="T5452" s="1">
        <v>8.333333333333</v>
      </c>
      <c r="U5452" s="1">
        <v>8.333333333333</v>
      </c>
      <c r="V5452" s="1">
        <v>50</v>
      </c>
      <c r="W5452" s="2" t="s">
        <v>160</v>
      </c>
      <c r="X5452" s="1">
        <v>50</v>
      </c>
      <c r="Y5452" s="8">
        <v>125</v>
      </c>
    </row>
    <row r="5453" spans="4:25" x14ac:dyDescent="0.2">
      <c r="D5453" s="59"/>
      <c r="E5453" s="5" t="s">
        <v>84</v>
      </c>
      <c r="F5453" s="51" t="s">
        <v>624</v>
      </c>
      <c r="G5453" s="4">
        <v>15</v>
      </c>
      <c r="H5453" s="10">
        <v>6.666666666667</v>
      </c>
      <c r="I5453" s="2" t="s">
        <v>160</v>
      </c>
      <c r="J5453" s="2" t="s">
        <v>160</v>
      </c>
      <c r="K5453" s="2" t="s">
        <v>160</v>
      </c>
      <c r="L5453" s="2" t="s">
        <v>160</v>
      </c>
      <c r="M5453" s="2" t="s">
        <v>160</v>
      </c>
      <c r="N5453" s="2" t="s">
        <v>160</v>
      </c>
      <c r="O5453" s="2" t="s">
        <v>160</v>
      </c>
      <c r="P5453" s="1">
        <v>6.666666666667</v>
      </c>
      <c r="Q5453" s="1">
        <v>6.666666666667</v>
      </c>
      <c r="R5453" s="1">
        <v>6.666666666667</v>
      </c>
      <c r="S5453" s="1">
        <v>6.666666666667</v>
      </c>
      <c r="T5453" s="1">
        <v>6.666666666667</v>
      </c>
      <c r="U5453" s="2" t="s">
        <v>160</v>
      </c>
      <c r="V5453" s="1">
        <v>73.333333333333002</v>
      </c>
      <c r="W5453" s="2" t="s">
        <v>160</v>
      </c>
      <c r="X5453" s="1">
        <v>26.666666666666998</v>
      </c>
      <c r="Y5453" s="8">
        <v>113.333333333333</v>
      </c>
    </row>
    <row r="5454" spans="4:25" x14ac:dyDescent="0.2">
      <c r="D5454" s="59"/>
      <c r="E5454" s="5" t="s">
        <v>85</v>
      </c>
      <c r="F5454" s="51" t="s">
        <v>624</v>
      </c>
      <c r="G5454" s="4">
        <v>5</v>
      </c>
      <c r="H5454" s="17" t="s">
        <v>160</v>
      </c>
      <c r="I5454" s="2" t="s">
        <v>160</v>
      </c>
      <c r="J5454" s="2" t="s">
        <v>160</v>
      </c>
      <c r="K5454" s="2" t="s">
        <v>160</v>
      </c>
      <c r="L5454" s="2" t="s">
        <v>160</v>
      </c>
      <c r="M5454" s="2" t="s">
        <v>160</v>
      </c>
      <c r="N5454" s="2" t="s">
        <v>160</v>
      </c>
      <c r="O5454" s="2" t="s">
        <v>160</v>
      </c>
      <c r="P5454" s="2" t="s">
        <v>160</v>
      </c>
      <c r="Q5454" s="2" t="s">
        <v>160</v>
      </c>
      <c r="R5454" s="1">
        <v>20</v>
      </c>
      <c r="S5454" s="1">
        <v>20</v>
      </c>
      <c r="T5454" s="1">
        <v>20</v>
      </c>
      <c r="U5454" s="1">
        <v>20</v>
      </c>
      <c r="V5454" s="1">
        <v>40</v>
      </c>
      <c r="W5454" s="2" t="s">
        <v>160</v>
      </c>
      <c r="X5454" s="1">
        <v>60</v>
      </c>
      <c r="Y5454" s="8">
        <v>120</v>
      </c>
    </row>
    <row r="5455" spans="4:25" x14ac:dyDescent="0.2">
      <c r="D5455" s="59"/>
      <c r="E5455" s="5" t="s">
        <v>86</v>
      </c>
      <c r="F5455" s="51" t="s">
        <v>623</v>
      </c>
      <c r="G5455" s="4">
        <v>87</v>
      </c>
      <c r="H5455" s="10">
        <v>16.091954022989</v>
      </c>
      <c r="I5455" s="1">
        <v>9.1954022988510005</v>
      </c>
      <c r="J5455" s="1">
        <v>3.4482758620689999</v>
      </c>
      <c r="K5455" s="1">
        <v>6.8965517241379999</v>
      </c>
      <c r="L5455" s="1">
        <v>9.1954022988510005</v>
      </c>
      <c r="M5455" s="1">
        <v>1.149425287356</v>
      </c>
      <c r="N5455" s="1">
        <v>4.5977011494250002</v>
      </c>
      <c r="O5455" s="1">
        <v>6.8965517241379999</v>
      </c>
      <c r="P5455" s="1">
        <v>11.494252873562999</v>
      </c>
      <c r="Q5455" s="1">
        <v>8.0459770114939992</v>
      </c>
      <c r="R5455" s="1">
        <v>14.942528735631999</v>
      </c>
      <c r="S5455" s="1">
        <v>24.137931034483</v>
      </c>
      <c r="T5455" s="1">
        <v>10.344827586207</v>
      </c>
      <c r="U5455" s="1">
        <v>2.2988505747130001</v>
      </c>
      <c r="V5455" s="1">
        <v>54.022988505747001</v>
      </c>
      <c r="W5455" s="2" t="s">
        <v>160</v>
      </c>
      <c r="X5455" s="1">
        <v>45.977011494252999</v>
      </c>
      <c r="Y5455" s="8">
        <v>182.758620689655</v>
      </c>
    </row>
    <row r="5456" spans="4:25" ht="26" x14ac:dyDescent="0.2">
      <c r="D5456" s="59"/>
      <c r="E5456" s="5" t="s">
        <v>87</v>
      </c>
      <c r="F5456" s="51" t="s">
        <v>623</v>
      </c>
      <c r="G5456" s="4">
        <v>118</v>
      </c>
      <c r="H5456" s="10">
        <v>10.169491525424</v>
      </c>
      <c r="I5456" s="1">
        <v>7.6271186440680001</v>
      </c>
      <c r="J5456" s="1">
        <v>5.9322033898309998</v>
      </c>
      <c r="K5456" s="1">
        <v>4.2372881355930003</v>
      </c>
      <c r="L5456" s="1">
        <v>1.6949152542370001</v>
      </c>
      <c r="M5456" s="1">
        <v>2.542372881356</v>
      </c>
      <c r="N5456" s="1">
        <v>10.169491525424</v>
      </c>
      <c r="O5456" s="1">
        <v>5.9322033898309998</v>
      </c>
      <c r="P5456" s="1">
        <v>11.016949152542001</v>
      </c>
      <c r="Q5456" s="1">
        <v>11.864406779661</v>
      </c>
      <c r="R5456" s="1">
        <v>22.033898305085</v>
      </c>
      <c r="S5456" s="1">
        <v>30.508474576270999</v>
      </c>
      <c r="T5456" s="1">
        <v>19.491525423729001</v>
      </c>
      <c r="U5456" s="1">
        <v>0.84745762711899997</v>
      </c>
      <c r="V5456" s="1">
        <v>49.152542372881001</v>
      </c>
      <c r="W5456" s="2" t="s">
        <v>160</v>
      </c>
      <c r="X5456" s="1">
        <v>50.847457627118999</v>
      </c>
      <c r="Y5456" s="8">
        <v>193.22033898305099</v>
      </c>
    </row>
    <row r="5457" spans="4:25" x14ac:dyDescent="0.2">
      <c r="D5457" s="59"/>
      <c r="E5457" s="5" t="s">
        <v>36</v>
      </c>
      <c r="F5457" s="51" t="s">
        <v>624</v>
      </c>
      <c r="G5457" s="4">
        <v>47</v>
      </c>
      <c r="H5457" s="10">
        <v>12.765957446809001</v>
      </c>
      <c r="I5457" s="1">
        <v>12.765957446809001</v>
      </c>
      <c r="J5457" s="1">
        <v>4.2553191489359996</v>
      </c>
      <c r="K5457" s="1">
        <v>4.2553191489359996</v>
      </c>
      <c r="L5457" s="1">
        <v>8.5106382978719992</v>
      </c>
      <c r="M5457" s="2" t="s">
        <v>160</v>
      </c>
      <c r="N5457" s="1">
        <v>19.148936170212998</v>
      </c>
      <c r="O5457" s="1">
        <v>6.3829787234040003</v>
      </c>
      <c r="P5457" s="1">
        <v>19.148936170212998</v>
      </c>
      <c r="Q5457" s="1">
        <v>6.3829787234040003</v>
      </c>
      <c r="R5457" s="1">
        <v>21.276595744681</v>
      </c>
      <c r="S5457" s="1">
        <v>23.404255319149001</v>
      </c>
      <c r="T5457" s="1">
        <v>14.893617021277</v>
      </c>
      <c r="U5457" s="1">
        <v>8.5106382978719992</v>
      </c>
      <c r="V5457" s="1">
        <v>51.063829787233999</v>
      </c>
      <c r="W5457" s="1">
        <v>2.1276595744679998</v>
      </c>
      <c r="X5457" s="1">
        <v>46.808510638298003</v>
      </c>
      <c r="Y5457" s="8">
        <v>214.89361702127701</v>
      </c>
    </row>
    <row r="5458" spans="4:25" ht="26" x14ac:dyDescent="0.2">
      <c r="D5458" s="59"/>
      <c r="E5458" s="5" t="s">
        <v>88</v>
      </c>
      <c r="F5458" s="51" t="s">
        <v>623</v>
      </c>
      <c r="G5458" s="4">
        <v>255</v>
      </c>
      <c r="H5458" s="10">
        <v>14.509803921569</v>
      </c>
      <c r="I5458" s="1">
        <v>8.2352941176469994</v>
      </c>
      <c r="J5458" s="1">
        <v>10.588235294118</v>
      </c>
      <c r="K5458" s="1">
        <v>5.8823529411760003</v>
      </c>
      <c r="L5458" s="1">
        <v>6.666666666667</v>
      </c>
      <c r="M5458" s="1">
        <v>1.9607843137250001</v>
      </c>
      <c r="N5458" s="1">
        <v>11.372549019608</v>
      </c>
      <c r="O5458" s="1">
        <v>10.196078431373</v>
      </c>
      <c r="P5458" s="1">
        <v>16.862745098038999</v>
      </c>
      <c r="Q5458" s="1">
        <v>10.588235294118</v>
      </c>
      <c r="R5458" s="1">
        <v>16.862745098038999</v>
      </c>
      <c r="S5458" s="1">
        <v>28.627450980391998</v>
      </c>
      <c r="T5458" s="1">
        <v>21.960784313725</v>
      </c>
      <c r="U5458" s="1">
        <v>1.9607843137250001</v>
      </c>
      <c r="V5458" s="1">
        <v>51.372549019608002</v>
      </c>
      <c r="W5458" s="1">
        <v>0.392156862745</v>
      </c>
      <c r="X5458" s="1">
        <v>48.235294117647001</v>
      </c>
      <c r="Y5458" s="8">
        <v>218.03921568627501</v>
      </c>
    </row>
    <row r="5459" spans="4:25" x14ac:dyDescent="0.2">
      <c r="D5459" s="59"/>
      <c r="E5459" s="5" t="s">
        <v>89</v>
      </c>
      <c r="F5459" s="51" t="s">
        <v>623</v>
      </c>
      <c r="G5459" s="4">
        <v>434</v>
      </c>
      <c r="H5459" s="10">
        <v>11.059907834101001</v>
      </c>
      <c r="I5459" s="1">
        <v>5.0691244239630002</v>
      </c>
      <c r="J5459" s="1">
        <v>5.0691244239630002</v>
      </c>
      <c r="K5459" s="1">
        <v>5.2995391705069999</v>
      </c>
      <c r="L5459" s="1">
        <v>5.5299539170510004</v>
      </c>
      <c r="M5459" s="1">
        <v>0.92165898617499997</v>
      </c>
      <c r="N5459" s="1">
        <v>11.751152073733</v>
      </c>
      <c r="O5459" s="1">
        <v>7.1428571428570002</v>
      </c>
      <c r="P5459" s="1">
        <v>9.4470046082949999</v>
      </c>
      <c r="Q5459" s="1">
        <v>7.6036866359450004</v>
      </c>
      <c r="R5459" s="1">
        <v>18.202764976958999</v>
      </c>
      <c r="S5459" s="1">
        <v>25.576036866359001</v>
      </c>
      <c r="T5459" s="1">
        <v>18.663594470046</v>
      </c>
      <c r="U5459" s="1">
        <v>1.152073732719</v>
      </c>
      <c r="V5459" s="1">
        <v>52.764976958524997</v>
      </c>
      <c r="W5459" s="1">
        <v>0.23041474654399999</v>
      </c>
      <c r="X5459" s="1">
        <v>47.004608294931003</v>
      </c>
      <c r="Y5459" s="8">
        <v>185.48387096774201</v>
      </c>
    </row>
    <row r="5460" spans="4:25" x14ac:dyDescent="0.2">
      <c r="D5460" s="59"/>
      <c r="E5460" s="5" t="s">
        <v>23</v>
      </c>
      <c r="F5460" s="51" t="s">
        <v>624</v>
      </c>
      <c r="G5460" s="4">
        <v>9</v>
      </c>
      <c r="H5460" s="10">
        <v>44.444444444444002</v>
      </c>
      <c r="I5460" s="1">
        <v>11.111111111111001</v>
      </c>
      <c r="J5460" s="2" t="s">
        <v>160</v>
      </c>
      <c r="K5460" s="2" t="s">
        <v>160</v>
      </c>
      <c r="L5460" s="1">
        <v>11.111111111111001</v>
      </c>
      <c r="M5460" s="2" t="s">
        <v>160</v>
      </c>
      <c r="N5460" s="1">
        <v>22.222222222222001</v>
      </c>
      <c r="O5460" s="1">
        <v>33.333333333333002</v>
      </c>
      <c r="P5460" s="1">
        <v>11.111111111111001</v>
      </c>
      <c r="Q5460" s="2" t="s">
        <v>160</v>
      </c>
      <c r="R5460" s="2" t="s">
        <v>160</v>
      </c>
      <c r="S5460" s="1">
        <v>22.222222222222001</v>
      </c>
      <c r="T5460" s="1">
        <v>11.111111111111001</v>
      </c>
      <c r="U5460" s="1">
        <v>22.222222222222001</v>
      </c>
      <c r="V5460" s="1">
        <v>33.333333333333002</v>
      </c>
      <c r="W5460" s="2" t="s">
        <v>160</v>
      </c>
      <c r="X5460" s="1">
        <v>66.666666666666998</v>
      </c>
      <c r="Y5460" s="8">
        <v>222.222222222222</v>
      </c>
    </row>
    <row r="5461" spans="4:25" ht="26" x14ac:dyDescent="0.2">
      <c r="D5461" s="59"/>
      <c r="E5461" s="5" t="s">
        <v>90</v>
      </c>
      <c r="F5461" s="51" t="s">
        <v>623</v>
      </c>
      <c r="G5461" s="4">
        <v>345</v>
      </c>
      <c r="H5461" s="10">
        <v>11.884057971014</v>
      </c>
      <c r="I5461" s="1">
        <v>8.1159420289859998</v>
      </c>
      <c r="J5461" s="1">
        <v>4.3478260869570002</v>
      </c>
      <c r="K5461" s="1">
        <v>5.2173913043480002</v>
      </c>
      <c r="L5461" s="1">
        <v>4.6376811594199996</v>
      </c>
      <c r="M5461" s="1">
        <v>0.86956521739100001</v>
      </c>
      <c r="N5461" s="1">
        <v>9.5652173913039995</v>
      </c>
      <c r="O5461" s="1">
        <v>4.9275362318839999</v>
      </c>
      <c r="P5461" s="1">
        <v>11.014492753622999</v>
      </c>
      <c r="Q5461" s="1">
        <v>7.2463768115939997</v>
      </c>
      <c r="R5461" s="1">
        <v>17.101449275362</v>
      </c>
      <c r="S5461" s="1">
        <v>23.768115942028999</v>
      </c>
      <c r="T5461" s="1">
        <v>14.202898550724999</v>
      </c>
      <c r="U5461" s="1">
        <v>2.0289855072459999</v>
      </c>
      <c r="V5461" s="1">
        <v>55.362318840580002</v>
      </c>
      <c r="W5461" s="1">
        <v>0.289855072464</v>
      </c>
      <c r="X5461" s="1">
        <v>44.347826086956999</v>
      </c>
      <c r="Y5461" s="8">
        <v>180.57971014492799</v>
      </c>
    </row>
    <row r="5462" spans="4:25" ht="26" x14ac:dyDescent="0.2">
      <c r="D5462" s="58" t="s">
        <v>91</v>
      </c>
      <c r="E5462" s="7" t="s">
        <v>92</v>
      </c>
      <c r="F5462" s="50" t="s">
        <v>623</v>
      </c>
      <c r="G5462" s="6">
        <v>70</v>
      </c>
      <c r="H5462" s="14">
        <v>15.714285714286</v>
      </c>
      <c r="I5462" s="3">
        <v>8.5714285714289993</v>
      </c>
      <c r="J5462" s="3">
        <v>8.5714285714289993</v>
      </c>
      <c r="K5462" s="3">
        <v>4.2857142857139996</v>
      </c>
      <c r="L5462" s="3">
        <v>5.7142857142860004</v>
      </c>
      <c r="M5462" s="3">
        <v>1.4285714285710001</v>
      </c>
      <c r="N5462" s="3">
        <v>12.857142857143</v>
      </c>
      <c r="O5462" s="3">
        <v>8.5714285714289993</v>
      </c>
      <c r="P5462" s="3">
        <v>8.5714285714289993</v>
      </c>
      <c r="Q5462" s="3">
        <v>7.1428571428570002</v>
      </c>
      <c r="R5462" s="3">
        <v>22.857142857143</v>
      </c>
      <c r="S5462" s="3">
        <v>24.285714285714</v>
      </c>
      <c r="T5462" s="3">
        <v>21.428571428571001</v>
      </c>
      <c r="U5462" s="3">
        <v>2.8571428571430002</v>
      </c>
      <c r="V5462" s="3">
        <v>50</v>
      </c>
      <c r="W5462" s="9" t="s">
        <v>160</v>
      </c>
      <c r="X5462" s="3">
        <v>50</v>
      </c>
      <c r="Y5462" s="13">
        <v>202.857142857143</v>
      </c>
    </row>
    <row r="5463" spans="4:25" ht="39" x14ac:dyDescent="0.2">
      <c r="D5463" s="59"/>
      <c r="E5463" s="5" t="s">
        <v>93</v>
      </c>
      <c r="F5463" s="51" t="s">
        <v>623</v>
      </c>
      <c r="G5463" s="4">
        <v>430</v>
      </c>
      <c r="H5463" s="10">
        <v>8.8372093023260003</v>
      </c>
      <c r="I5463" s="1">
        <v>7.2093023255809996</v>
      </c>
      <c r="J5463" s="1">
        <v>3.0232558139529999</v>
      </c>
      <c r="K5463" s="1">
        <v>5.1162790697669998</v>
      </c>
      <c r="L5463" s="1">
        <v>4.4186046511630002</v>
      </c>
      <c r="M5463" s="1">
        <v>0.46511627907000003</v>
      </c>
      <c r="N5463" s="1">
        <v>11.627906976744001</v>
      </c>
      <c r="O5463" s="1">
        <v>5.1162790697669998</v>
      </c>
      <c r="P5463" s="1">
        <v>14.651162790698001</v>
      </c>
      <c r="Q5463" s="1">
        <v>9.0697674418599998</v>
      </c>
      <c r="R5463" s="1">
        <v>21.395348837208999</v>
      </c>
      <c r="S5463" s="1">
        <v>26.744186046511999</v>
      </c>
      <c r="T5463" s="1">
        <v>15.581395348837001</v>
      </c>
      <c r="U5463" s="1">
        <v>0.93023255814000005</v>
      </c>
      <c r="V5463" s="1">
        <v>52.325581395348998</v>
      </c>
      <c r="W5463" s="2" t="s">
        <v>160</v>
      </c>
      <c r="X5463" s="1">
        <v>47.674418604651002</v>
      </c>
      <c r="Y5463" s="8">
        <v>186.511627906977</v>
      </c>
    </row>
    <row r="5464" spans="4:25" ht="39" x14ac:dyDescent="0.2">
      <c r="D5464" s="59"/>
      <c r="E5464" s="5" t="s">
        <v>94</v>
      </c>
      <c r="F5464" s="51" t="s">
        <v>623</v>
      </c>
      <c r="G5464" s="4">
        <v>824</v>
      </c>
      <c r="H5464" s="10">
        <v>11.529126213592001</v>
      </c>
      <c r="I5464" s="1">
        <v>6.3106796116500004</v>
      </c>
      <c r="J5464" s="1">
        <v>5.703883495146</v>
      </c>
      <c r="K5464" s="1">
        <v>4.9757281553399997</v>
      </c>
      <c r="L5464" s="1">
        <v>5.3398058252430003</v>
      </c>
      <c r="M5464" s="1">
        <v>1.3349514563110001</v>
      </c>
      <c r="N5464" s="1">
        <v>11.407766990291</v>
      </c>
      <c r="O5464" s="1">
        <v>6.796116504854</v>
      </c>
      <c r="P5464" s="1">
        <v>12.742718446602</v>
      </c>
      <c r="Q5464" s="1">
        <v>8.6165048543689995</v>
      </c>
      <c r="R5464" s="1">
        <v>19.902912621359</v>
      </c>
      <c r="S5464" s="1">
        <v>28.033980582523998</v>
      </c>
      <c r="T5464" s="1">
        <v>18.082524271844999</v>
      </c>
      <c r="U5464" s="1">
        <v>1.3349514563110001</v>
      </c>
      <c r="V5464" s="1">
        <v>51.941747572815999</v>
      </c>
      <c r="W5464" s="2" t="s">
        <v>160</v>
      </c>
      <c r="X5464" s="1">
        <v>48.058252427184001</v>
      </c>
      <c r="Y5464" s="8">
        <v>194.05339805825199</v>
      </c>
    </row>
    <row r="5465" spans="4:25" ht="39" x14ac:dyDescent="0.2">
      <c r="D5465" s="59"/>
      <c r="E5465" s="5" t="s">
        <v>95</v>
      </c>
      <c r="F5465" s="51" t="s">
        <v>623</v>
      </c>
      <c r="G5465" s="4">
        <v>593</v>
      </c>
      <c r="H5465" s="10">
        <v>8.0944350758850003</v>
      </c>
      <c r="I5465" s="1">
        <v>5.3962900505900002</v>
      </c>
      <c r="J5465" s="1">
        <v>3.8785834738620002</v>
      </c>
      <c r="K5465" s="1">
        <v>4.5531197301850002</v>
      </c>
      <c r="L5465" s="1">
        <v>4.3844856661050002</v>
      </c>
      <c r="M5465" s="1">
        <v>0.33726812816200002</v>
      </c>
      <c r="N5465" s="1">
        <v>11.467116357504</v>
      </c>
      <c r="O5465" s="1">
        <v>5.5649241146710002</v>
      </c>
      <c r="P5465" s="1">
        <v>11.804384485666001</v>
      </c>
      <c r="Q5465" s="1">
        <v>7.9258010118040003</v>
      </c>
      <c r="R5465" s="1">
        <v>20.741989881955998</v>
      </c>
      <c r="S5465" s="1">
        <v>25.632377740304001</v>
      </c>
      <c r="T5465" s="1">
        <v>16.020236087690002</v>
      </c>
      <c r="U5465" s="1">
        <v>1.0118043844860001</v>
      </c>
      <c r="V5465" s="1">
        <v>55.143338954469002</v>
      </c>
      <c r="W5465" s="2" t="s">
        <v>160</v>
      </c>
      <c r="X5465" s="1">
        <v>44.856661045530998</v>
      </c>
      <c r="Y5465" s="8">
        <v>181.956155143339</v>
      </c>
    </row>
    <row r="5466" spans="4:25" ht="39" x14ac:dyDescent="0.2">
      <c r="D5466" s="59"/>
      <c r="E5466" s="5" t="s">
        <v>96</v>
      </c>
      <c r="F5466" s="51" t="s">
        <v>623</v>
      </c>
      <c r="G5466" s="4">
        <v>261</v>
      </c>
      <c r="H5466" s="10">
        <v>6.8965517241379999</v>
      </c>
      <c r="I5466" s="1">
        <v>4.9808429118769997</v>
      </c>
      <c r="J5466" s="1">
        <v>2.2988505747130001</v>
      </c>
      <c r="K5466" s="1">
        <v>5.3639846743300001</v>
      </c>
      <c r="L5466" s="1">
        <v>4.9808429118769997</v>
      </c>
      <c r="M5466" s="1">
        <v>0.38314176245199999</v>
      </c>
      <c r="N5466" s="1">
        <v>12.260536398467</v>
      </c>
      <c r="O5466" s="1">
        <v>5.7471264367819996</v>
      </c>
      <c r="P5466" s="1">
        <v>12.64367816092</v>
      </c>
      <c r="Q5466" s="1">
        <v>4.9808429118769997</v>
      </c>
      <c r="R5466" s="1">
        <v>28.352490421456</v>
      </c>
      <c r="S5466" s="1">
        <v>25.670498084291001</v>
      </c>
      <c r="T5466" s="1">
        <v>15.325670498084</v>
      </c>
      <c r="U5466" s="1">
        <v>0.76628352490399998</v>
      </c>
      <c r="V5466" s="1">
        <v>52.107279693487001</v>
      </c>
      <c r="W5466" s="2" t="s">
        <v>160</v>
      </c>
      <c r="X5466" s="1">
        <v>47.892720306512999</v>
      </c>
      <c r="Y5466" s="8">
        <v>182.758620689655</v>
      </c>
    </row>
    <row r="5467" spans="4:25" ht="39" x14ac:dyDescent="0.2">
      <c r="D5467" s="59"/>
      <c r="E5467" s="5" t="s">
        <v>97</v>
      </c>
      <c r="F5467" s="51" t="s">
        <v>623</v>
      </c>
      <c r="G5467" s="4">
        <v>63</v>
      </c>
      <c r="H5467" s="10">
        <v>6.3492063492059998</v>
      </c>
      <c r="I5467" s="1">
        <v>9.5238095238099998</v>
      </c>
      <c r="J5467" s="1">
        <v>3.1746031746029999</v>
      </c>
      <c r="K5467" s="1">
        <v>6.3492063492059998</v>
      </c>
      <c r="L5467" s="1">
        <v>3.1746031746029999</v>
      </c>
      <c r="M5467" s="2" t="s">
        <v>160</v>
      </c>
      <c r="N5467" s="1">
        <v>19.047619047619001</v>
      </c>
      <c r="O5467" s="1">
        <v>6.3492063492059998</v>
      </c>
      <c r="P5467" s="1">
        <v>17.460317460317</v>
      </c>
      <c r="Q5467" s="1">
        <v>9.5238095238099998</v>
      </c>
      <c r="R5467" s="1">
        <v>39.682539682540003</v>
      </c>
      <c r="S5467" s="1">
        <v>31.746031746031999</v>
      </c>
      <c r="T5467" s="1">
        <v>17.460317460317</v>
      </c>
      <c r="U5467" s="1">
        <v>3.1746031746029999</v>
      </c>
      <c r="V5467" s="1">
        <v>42.857142857143003</v>
      </c>
      <c r="W5467" s="2" t="s">
        <v>160</v>
      </c>
      <c r="X5467" s="1">
        <v>57.142857142856997</v>
      </c>
      <c r="Y5467" s="8">
        <v>215.87301587301599</v>
      </c>
    </row>
    <row r="5468" spans="4:25" ht="39" x14ac:dyDescent="0.2">
      <c r="D5468" s="59"/>
      <c r="E5468" s="5" t="s">
        <v>98</v>
      </c>
      <c r="F5468" s="51" t="s">
        <v>623</v>
      </c>
      <c r="G5468" s="4">
        <v>345</v>
      </c>
      <c r="H5468" s="10">
        <v>8.6956521739130004</v>
      </c>
      <c r="I5468" s="1">
        <v>6.9565217391300003</v>
      </c>
      <c r="J5468" s="1">
        <v>2.6086956521740001</v>
      </c>
      <c r="K5468" s="1">
        <v>4.6376811594199996</v>
      </c>
      <c r="L5468" s="1">
        <v>5.2173913043480002</v>
      </c>
      <c r="M5468" s="1">
        <v>0.289855072464</v>
      </c>
      <c r="N5468" s="1">
        <v>11.884057971014</v>
      </c>
      <c r="O5468" s="1">
        <v>4.3478260869570002</v>
      </c>
      <c r="P5468" s="1">
        <v>13.333333333333</v>
      </c>
      <c r="Q5468" s="1">
        <v>6.9565217391300003</v>
      </c>
      <c r="R5468" s="1">
        <v>26.086956521739001</v>
      </c>
      <c r="S5468" s="1">
        <v>26.086956521739001</v>
      </c>
      <c r="T5468" s="1">
        <v>16.811594202898998</v>
      </c>
      <c r="U5468" s="1">
        <v>1.1594202898549999</v>
      </c>
      <c r="V5468" s="1">
        <v>53.333333333333002</v>
      </c>
      <c r="W5468" s="2" t="s">
        <v>160</v>
      </c>
      <c r="X5468" s="1">
        <v>46.666666666666998</v>
      </c>
      <c r="Y5468" s="8">
        <v>188.405797101449</v>
      </c>
    </row>
    <row r="5469" spans="4:25" ht="39" x14ac:dyDescent="0.2">
      <c r="D5469" s="59"/>
      <c r="E5469" s="5" t="s">
        <v>99</v>
      </c>
      <c r="F5469" s="51" t="s">
        <v>623</v>
      </c>
      <c r="G5469" s="4">
        <v>202</v>
      </c>
      <c r="H5469" s="10">
        <v>7.9207920792079998</v>
      </c>
      <c r="I5469" s="1">
        <v>5.940594059406</v>
      </c>
      <c r="J5469" s="1">
        <v>2.4752475247520001</v>
      </c>
      <c r="K5469" s="1">
        <v>4.4554455445540002</v>
      </c>
      <c r="L5469" s="1">
        <v>3.9603960396039999</v>
      </c>
      <c r="M5469" s="2" t="s">
        <v>160</v>
      </c>
      <c r="N5469" s="1">
        <v>9.9009900990100004</v>
      </c>
      <c r="O5469" s="1">
        <v>6.4356435643559999</v>
      </c>
      <c r="P5469" s="1">
        <v>10.39603960396</v>
      </c>
      <c r="Q5469" s="1">
        <v>6.9306930693069999</v>
      </c>
      <c r="R5469" s="1">
        <v>23.762376237624</v>
      </c>
      <c r="S5469" s="1">
        <v>22.277227722772</v>
      </c>
      <c r="T5469" s="1">
        <v>15.841584158416</v>
      </c>
      <c r="U5469" s="1">
        <v>0.99009900990099997</v>
      </c>
      <c r="V5469" s="1">
        <v>54.455445544554003</v>
      </c>
      <c r="W5469" s="2" t="s">
        <v>160</v>
      </c>
      <c r="X5469" s="1">
        <v>45.544554455445997</v>
      </c>
      <c r="Y5469" s="8">
        <v>175.74257425742601</v>
      </c>
    </row>
    <row r="5470" spans="4:25" x14ac:dyDescent="0.2">
      <c r="D5470" s="59"/>
      <c r="E5470" s="5" t="s">
        <v>100</v>
      </c>
      <c r="F5470" s="51" t="s">
        <v>623</v>
      </c>
      <c r="G5470" s="4">
        <v>143</v>
      </c>
      <c r="H5470" s="10">
        <v>20.279720279719999</v>
      </c>
      <c r="I5470" s="1">
        <v>11.188811188811</v>
      </c>
      <c r="J5470" s="1">
        <v>7.6923076923079998</v>
      </c>
      <c r="K5470" s="1">
        <v>6.2937062937060002</v>
      </c>
      <c r="L5470" s="1">
        <v>8.3916083916080009</v>
      </c>
      <c r="M5470" s="1">
        <v>0.69930069930100003</v>
      </c>
      <c r="N5470" s="1">
        <v>9.0909090909089993</v>
      </c>
      <c r="O5470" s="1">
        <v>11.188811188811</v>
      </c>
      <c r="P5470" s="1">
        <v>8.3916083916080009</v>
      </c>
      <c r="Q5470" s="1">
        <v>6.2937062937060002</v>
      </c>
      <c r="R5470" s="1">
        <v>6.9930069930069996</v>
      </c>
      <c r="S5470" s="1">
        <v>18.181818181817999</v>
      </c>
      <c r="T5470" s="1">
        <v>18.181818181817999</v>
      </c>
      <c r="U5470" s="1">
        <v>4.1958041958040004</v>
      </c>
      <c r="V5470" s="1">
        <v>54.545454545455001</v>
      </c>
      <c r="W5470" s="1">
        <v>2.0979020979020002</v>
      </c>
      <c r="X5470" s="1">
        <v>43.356643356642998</v>
      </c>
      <c r="Y5470" s="8">
        <v>193.70629370629399</v>
      </c>
    </row>
    <row r="5471" spans="4:25" x14ac:dyDescent="0.2">
      <c r="D5471" s="59"/>
      <c r="E5471" s="5" t="s">
        <v>23</v>
      </c>
      <c r="F5471" s="51" t="s">
        <v>624</v>
      </c>
      <c r="G5471" s="4">
        <v>5</v>
      </c>
      <c r="H5471" s="10">
        <v>20</v>
      </c>
      <c r="I5471" s="1">
        <v>40</v>
      </c>
      <c r="J5471" s="2" t="s">
        <v>160</v>
      </c>
      <c r="K5471" s="2" t="s">
        <v>160</v>
      </c>
      <c r="L5471" s="2" t="s">
        <v>160</v>
      </c>
      <c r="M5471" s="2" t="s">
        <v>160</v>
      </c>
      <c r="N5471" s="1">
        <v>40</v>
      </c>
      <c r="O5471" s="2" t="s">
        <v>160</v>
      </c>
      <c r="P5471" s="1">
        <v>20</v>
      </c>
      <c r="Q5471" s="1">
        <v>20</v>
      </c>
      <c r="R5471" s="2" t="s">
        <v>160</v>
      </c>
      <c r="S5471" s="1">
        <v>20</v>
      </c>
      <c r="T5471" s="1">
        <v>40</v>
      </c>
      <c r="U5471" s="1">
        <v>20</v>
      </c>
      <c r="V5471" s="1">
        <v>20</v>
      </c>
      <c r="W5471" s="2" t="s">
        <v>160</v>
      </c>
      <c r="X5471" s="1">
        <v>80</v>
      </c>
      <c r="Y5471" s="8">
        <v>240</v>
      </c>
    </row>
    <row r="5472" spans="4:25" ht="26" x14ac:dyDescent="0.2">
      <c r="D5472" s="59"/>
      <c r="E5472" s="5" t="s">
        <v>101</v>
      </c>
      <c r="F5472" s="51" t="s">
        <v>623</v>
      </c>
      <c r="G5472" s="4">
        <v>883</v>
      </c>
      <c r="H5472" s="10">
        <v>11.098527746319</v>
      </c>
      <c r="I5472" s="1">
        <v>6.115515288788</v>
      </c>
      <c r="J5472" s="1">
        <v>5.7757644394109997</v>
      </c>
      <c r="K5472" s="1">
        <v>4.9830124575310002</v>
      </c>
      <c r="L5472" s="1">
        <v>5.096262740657</v>
      </c>
      <c r="M5472" s="1">
        <v>1.2457531143830001</v>
      </c>
      <c r="N5472" s="1">
        <v>11.098527746319</v>
      </c>
      <c r="O5472" s="1">
        <v>6.6817667044169999</v>
      </c>
      <c r="P5472" s="1">
        <v>12.344280860702</v>
      </c>
      <c r="Q5472" s="1">
        <v>8.3805209513019996</v>
      </c>
      <c r="R5472" s="1">
        <v>19.139297848245</v>
      </c>
      <c r="S5472" s="1">
        <v>26.953567383917999</v>
      </c>
      <c r="T5472" s="1">
        <v>17.780294450736001</v>
      </c>
      <c r="U5472" s="1">
        <v>1.359003397508</v>
      </c>
      <c r="V5472" s="1">
        <v>52.887882219706</v>
      </c>
      <c r="W5472" s="2" t="s">
        <v>160</v>
      </c>
      <c r="X5472" s="1">
        <v>47.112117780294</v>
      </c>
      <c r="Y5472" s="8">
        <v>190.93997734994301</v>
      </c>
    </row>
    <row r="5473" spans="4:25" ht="26" x14ac:dyDescent="0.2">
      <c r="D5473" s="59"/>
      <c r="E5473" s="5" t="s">
        <v>102</v>
      </c>
      <c r="F5473" s="51" t="s">
        <v>623</v>
      </c>
      <c r="G5473" s="4">
        <v>453</v>
      </c>
      <c r="H5473" s="10">
        <v>7.9470198675499999</v>
      </c>
      <c r="I5473" s="1">
        <v>6.4017660044150002</v>
      </c>
      <c r="J5473" s="1">
        <v>2.6490066225170001</v>
      </c>
      <c r="K5473" s="1">
        <v>4.1942604856510002</v>
      </c>
      <c r="L5473" s="1">
        <v>4.4150110375280001</v>
      </c>
      <c r="M5473" s="1">
        <v>0.441501103753</v>
      </c>
      <c r="N5473" s="1">
        <v>11.699779249448</v>
      </c>
      <c r="O5473" s="1">
        <v>5.2980132450330002</v>
      </c>
      <c r="P5473" s="1">
        <v>12.582781456954001</v>
      </c>
      <c r="Q5473" s="1">
        <v>6.4017660044150002</v>
      </c>
      <c r="R5473" s="1">
        <v>24.503311258278</v>
      </c>
      <c r="S5473" s="1">
        <v>26.490066225166</v>
      </c>
      <c r="T5473" s="1">
        <v>15.894039735099</v>
      </c>
      <c r="U5473" s="1">
        <v>1.103752759382</v>
      </c>
      <c r="V5473" s="1">
        <v>53.863134657837001</v>
      </c>
      <c r="W5473" s="2" t="s">
        <v>160</v>
      </c>
      <c r="X5473" s="1">
        <v>46.136865342162999</v>
      </c>
      <c r="Y5473" s="8">
        <v>183.88520971302401</v>
      </c>
    </row>
    <row r="5474" spans="4:25" x14ac:dyDescent="0.2">
      <c r="D5474" s="58" t="s">
        <v>103</v>
      </c>
      <c r="E5474" s="7" t="s">
        <v>104</v>
      </c>
      <c r="F5474" s="50" t="s">
        <v>623</v>
      </c>
      <c r="G5474" s="6">
        <v>265</v>
      </c>
      <c r="H5474" s="14">
        <v>9.4339622641510008</v>
      </c>
      <c r="I5474" s="3">
        <v>5.660377358491</v>
      </c>
      <c r="J5474" s="3">
        <v>2.6415094339620002</v>
      </c>
      <c r="K5474" s="3">
        <v>3.7735849056599999</v>
      </c>
      <c r="L5474" s="3">
        <v>4.5283018867919997</v>
      </c>
      <c r="M5474" s="3">
        <v>0.75471698113200003</v>
      </c>
      <c r="N5474" s="3">
        <v>6.0377358490570003</v>
      </c>
      <c r="O5474" s="3">
        <v>4.9056603773580001</v>
      </c>
      <c r="P5474" s="3">
        <v>11.320754716981</v>
      </c>
      <c r="Q5474" s="3">
        <v>7.547169811321</v>
      </c>
      <c r="R5474" s="3">
        <v>17.358490566038</v>
      </c>
      <c r="S5474" s="3">
        <v>24.528301886792001</v>
      </c>
      <c r="T5474" s="3">
        <v>14.716981132075</v>
      </c>
      <c r="U5474" s="3">
        <v>0.37735849056600002</v>
      </c>
      <c r="V5474" s="3">
        <v>57.735849056604003</v>
      </c>
      <c r="W5474" s="9" t="s">
        <v>160</v>
      </c>
      <c r="X5474" s="3">
        <v>42.264150943395997</v>
      </c>
      <c r="Y5474" s="13">
        <v>171.32075471698101</v>
      </c>
    </row>
    <row r="5475" spans="4:25" x14ac:dyDescent="0.2">
      <c r="D5475" s="59"/>
      <c r="E5475" s="5" t="s">
        <v>105</v>
      </c>
      <c r="F5475" s="51" t="s">
        <v>623</v>
      </c>
      <c r="G5475" s="4">
        <v>314</v>
      </c>
      <c r="H5475" s="10">
        <v>9.8726114649679992</v>
      </c>
      <c r="I5475" s="1">
        <v>5.0955414012739997</v>
      </c>
      <c r="J5475" s="1">
        <v>5.4140127388539998</v>
      </c>
      <c r="K5475" s="1">
        <v>4.7770700636939996</v>
      </c>
      <c r="L5475" s="1">
        <v>5.7324840764329998</v>
      </c>
      <c r="M5475" s="1">
        <v>1.2738853503180001</v>
      </c>
      <c r="N5475" s="1">
        <v>11.146496815287</v>
      </c>
      <c r="O5475" s="1">
        <v>5.7324840764329998</v>
      </c>
      <c r="P5475" s="1">
        <v>8.5987261146500007</v>
      </c>
      <c r="Q5475" s="1">
        <v>8.5987261146500007</v>
      </c>
      <c r="R5475" s="1">
        <v>15.923566878980999</v>
      </c>
      <c r="S5475" s="1">
        <v>24.522292993631002</v>
      </c>
      <c r="T5475" s="1">
        <v>15.605095541401001</v>
      </c>
      <c r="U5475" s="1">
        <v>1.9108280254779999</v>
      </c>
      <c r="V5475" s="1">
        <v>55.414012738853998</v>
      </c>
      <c r="W5475" s="2" t="s">
        <v>160</v>
      </c>
      <c r="X5475" s="1">
        <v>44.585987261146002</v>
      </c>
      <c r="Y5475" s="8">
        <v>179.61783439490401</v>
      </c>
    </row>
    <row r="5476" spans="4:25" x14ac:dyDescent="0.2">
      <c r="D5476" s="59"/>
      <c r="E5476" s="5" t="s">
        <v>106</v>
      </c>
      <c r="F5476" s="51" t="s">
        <v>623</v>
      </c>
      <c r="G5476" s="4">
        <v>333</v>
      </c>
      <c r="H5476" s="10">
        <v>14.114114114114001</v>
      </c>
      <c r="I5476" s="1">
        <v>8.7087087087090005</v>
      </c>
      <c r="J5476" s="1">
        <v>7.8078078078080004</v>
      </c>
      <c r="K5476" s="1">
        <v>4.5045045045050003</v>
      </c>
      <c r="L5476" s="1">
        <v>4.8048048048050003</v>
      </c>
      <c r="M5476" s="1">
        <v>0.60060060060099996</v>
      </c>
      <c r="N5476" s="1">
        <v>12.312312312312001</v>
      </c>
      <c r="O5476" s="1">
        <v>8.1081081081080004</v>
      </c>
      <c r="P5476" s="1">
        <v>11.111111111111001</v>
      </c>
      <c r="Q5476" s="1">
        <v>6.3063063063060003</v>
      </c>
      <c r="R5476" s="1">
        <v>18.618618618618999</v>
      </c>
      <c r="S5476" s="1">
        <v>25.525525525526</v>
      </c>
      <c r="T5476" s="1">
        <v>19.819819819820001</v>
      </c>
      <c r="U5476" s="1">
        <v>2.4024024024020001</v>
      </c>
      <c r="V5476" s="1">
        <v>51.351351351350999</v>
      </c>
      <c r="W5476" s="1">
        <v>0.60060060060099996</v>
      </c>
      <c r="X5476" s="1">
        <v>48.048048048048003</v>
      </c>
      <c r="Y5476" s="8">
        <v>196.69669669669699</v>
      </c>
    </row>
    <row r="5477" spans="4:25" x14ac:dyDescent="0.2">
      <c r="D5477" s="59"/>
      <c r="E5477" s="5" t="s">
        <v>107</v>
      </c>
      <c r="F5477" s="51" t="s">
        <v>623</v>
      </c>
      <c r="G5477" s="4">
        <v>108</v>
      </c>
      <c r="H5477" s="10">
        <v>20.370370370370001</v>
      </c>
      <c r="I5477" s="1">
        <v>8.333333333333</v>
      </c>
      <c r="J5477" s="1">
        <v>10.185185185185</v>
      </c>
      <c r="K5477" s="1">
        <v>12.962962962962999</v>
      </c>
      <c r="L5477" s="1">
        <v>8.333333333333</v>
      </c>
      <c r="M5477" s="1">
        <v>1.851851851852</v>
      </c>
      <c r="N5477" s="1">
        <v>16.666666666666998</v>
      </c>
      <c r="O5477" s="1">
        <v>12.037037037037001</v>
      </c>
      <c r="P5477" s="1">
        <v>20.370370370370001</v>
      </c>
      <c r="Q5477" s="1">
        <v>11.111111111111001</v>
      </c>
      <c r="R5477" s="1">
        <v>15.740740740741</v>
      </c>
      <c r="S5477" s="1">
        <v>28.703703703704001</v>
      </c>
      <c r="T5477" s="1">
        <v>25</v>
      </c>
      <c r="U5477" s="1">
        <v>3.7037037037039999</v>
      </c>
      <c r="V5477" s="1">
        <v>42.592592592593</v>
      </c>
      <c r="W5477" s="1">
        <v>0.92592592592599998</v>
      </c>
      <c r="X5477" s="1">
        <v>56.481481481480998</v>
      </c>
      <c r="Y5477" s="8">
        <v>238.888888888889</v>
      </c>
    </row>
    <row r="5478" spans="4:25" x14ac:dyDescent="0.2">
      <c r="D5478" s="59"/>
      <c r="E5478" s="5" t="s">
        <v>108</v>
      </c>
      <c r="F5478" s="51" t="s">
        <v>624</v>
      </c>
      <c r="G5478" s="4">
        <v>21</v>
      </c>
      <c r="H5478" s="10">
        <v>23.809523809523998</v>
      </c>
      <c r="I5478" s="1">
        <v>14.285714285714</v>
      </c>
      <c r="J5478" s="1">
        <v>14.285714285714</v>
      </c>
      <c r="K5478" s="1">
        <v>4.7619047619049999</v>
      </c>
      <c r="L5478" s="1">
        <v>14.285714285714</v>
      </c>
      <c r="M5478" s="1">
        <v>9.5238095238099998</v>
      </c>
      <c r="N5478" s="1">
        <v>19.047619047619001</v>
      </c>
      <c r="O5478" s="1">
        <v>28.571428571428999</v>
      </c>
      <c r="P5478" s="1">
        <v>28.571428571428999</v>
      </c>
      <c r="Q5478" s="1">
        <v>23.809523809523998</v>
      </c>
      <c r="R5478" s="1">
        <v>28.571428571428999</v>
      </c>
      <c r="S5478" s="1">
        <v>47.619047619047997</v>
      </c>
      <c r="T5478" s="1">
        <v>28.571428571428999</v>
      </c>
      <c r="U5478" s="2" t="s">
        <v>160</v>
      </c>
      <c r="V5478" s="1">
        <v>47.619047619047997</v>
      </c>
      <c r="W5478" s="2" t="s">
        <v>160</v>
      </c>
      <c r="X5478" s="1">
        <v>52.380952380952003</v>
      </c>
      <c r="Y5478" s="8">
        <v>333.33333333333297</v>
      </c>
    </row>
    <row r="5479" spans="4:25" x14ac:dyDescent="0.2">
      <c r="D5479" s="59"/>
      <c r="E5479" s="5" t="s">
        <v>23</v>
      </c>
      <c r="F5479" s="51" t="s">
        <v>624</v>
      </c>
      <c r="G5479" s="4">
        <v>2</v>
      </c>
      <c r="H5479" s="17" t="s">
        <v>160</v>
      </c>
      <c r="I5479" s="2" t="s">
        <v>160</v>
      </c>
      <c r="J5479" s="2" t="s">
        <v>160</v>
      </c>
      <c r="K5479" s="1">
        <v>50</v>
      </c>
      <c r="L5479" s="2" t="s">
        <v>160</v>
      </c>
      <c r="M5479" s="2" t="s">
        <v>160</v>
      </c>
      <c r="N5479" s="1">
        <v>50</v>
      </c>
      <c r="O5479" s="2" t="s">
        <v>160</v>
      </c>
      <c r="P5479" s="1">
        <v>50</v>
      </c>
      <c r="Q5479" s="2" t="s">
        <v>160</v>
      </c>
      <c r="R5479" s="2" t="s">
        <v>160</v>
      </c>
      <c r="S5479" s="2" t="s">
        <v>160</v>
      </c>
      <c r="T5479" s="2" t="s">
        <v>160</v>
      </c>
      <c r="U5479" s="2" t="s">
        <v>160</v>
      </c>
      <c r="V5479" s="2" t="s">
        <v>160</v>
      </c>
      <c r="W5479" s="2" t="s">
        <v>160</v>
      </c>
      <c r="X5479" s="1">
        <v>100</v>
      </c>
      <c r="Y5479" s="8">
        <v>150</v>
      </c>
    </row>
    <row r="5480" spans="4:25" x14ac:dyDescent="0.2">
      <c r="D5480" s="59"/>
      <c r="E5480" s="5" t="s">
        <v>109</v>
      </c>
      <c r="F5480" s="51" t="s">
        <v>623</v>
      </c>
      <c r="G5480" s="4">
        <v>579</v>
      </c>
      <c r="H5480" s="10">
        <v>9.6718480138169998</v>
      </c>
      <c r="I5480" s="1">
        <v>5.3540587219339999</v>
      </c>
      <c r="J5480" s="1">
        <v>4.1450777202070004</v>
      </c>
      <c r="K5480" s="1">
        <v>4.3177892918829999</v>
      </c>
      <c r="L5480" s="1">
        <v>5.1813471502589996</v>
      </c>
      <c r="M5480" s="1">
        <v>1.0362694300519999</v>
      </c>
      <c r="N5480" s="1">
        <v>8.8082901554399999</v>
      </c>
      <c r="O5480" s="1">
        <v>5.3540587219339999</v>
      </c>
      <c r="P5480" s="1">
        <v>9.8445595854920001</v>
      </c>
      <c r="Q5480" s="1">
        <v>8.1174438687390005</v>
      </c>
      <c r="R5480" s="1">
        <v>16.580310880829</v>
      </c>
      <c r="S5480" s="1">
        <v>24.525043177893</v>
      </c>
      <c r="T5480" s="1">
        <v>15.198618307426999</v>
      </c>
      <c r="U5480" s="1">
        <v>1.208981001727</v>
      </c>
      <c r="V5480" s="1">
        <v>56.476683937823999</v>
      </c>
      <c r="W5480" s="2" t="s">
        <v>160</v>
      </c>
      <c r="X5480" s="1">
        <v>43.523316062176001</v>
      </c>
      <c r="Y5480" s="8">
        <v>175.82037996545799</v>
      </c>
    </row>
    <row r="5481" spans="4:25" x14ac:dyDescent="0.2">
      <c r="D5481" s="59"/>
      <c r="E5481" s="5" t="s">
        <v>110</v>
      </c>
      <c r="F5481" s="51" t="s">
        <v>623</v>
      </c>
      <c r="G5481" s="4">
        <v>129</v>
      </c>
      <c r="H5481" s="10">
        <v>20.930232558139998</v>
      </c>
      <c r="I5481" s="1">
        <v>9.3023255813949994</v>
      </c>
      <c r="J5481" s="1">
        <v>10.852713178295</v>
      </c>
      <c r="K5481" s="1">
        <v>11.627906976744001</v>
      </c>
      <c r="L5481" s="1">
        <v>9.3023255813949994</v>
      </c>
      <c r="M5481" s="1">
        <v>3.1007751937979999</v>
      </c>
      <c r="N5481" s="1">
        <v>17.054263565890999</v>
      </c>
      <c r="O5481" s="1">
        <v>14.728682170542999</v>
      </c>
      <c r="P5481" s="1">
        <v>21.705426356589001</v>
      </c>
      <c r="Q5481" s="1">
        <v>13.178294573643001</v>
      </c>
      <c r="R5481" s="1">
        <v>17.829457364341</v>
      </c>
      <c r="S5481" s="1">
        <v>31.782945736434002</v>
      </c>
      <c r="T5481" s="1">
        <v>25.581395348836999</v>
      </c>
      <c r="U5481" s="1">
        <v>3.1007751937979999</v>
      </c>
      <c r="V5481" s="1">
        <v>43.410852713178002</v>
      </c>
      <c r="W5481" s="1">
        <v>0.77519379845000003</v>
      </c>
      <c r="X5481" s="1">
        <v>55.813953488372</v>
      </c>
      <c r="Y5481" s="8">
        <v>254.26356589147301</v>
      </c>
    </row>
    <row r="5482" spans="4:25" x14ac:dyDescent="0.2">
      <c r="D5482" s="58" t="s">
        <v>111</v>
      </c>
      <c r="E5482" s="7" t="s">
        <v>112</v>
      </c>
      <c r="F5482" s="50" t="s">
        <v>623</v>
      </c>
      <c r="G5482" s="6">
        <v>192</v>
      </c>
      <c r="H5482" s="14">
        <v>11.979166666667</v>
      </c>
      <c r="I5482" s="3">
        <v>8.333333333333</v>
      </c>
      <c r="J5482" s="3">
        <v>2.083333333333</v>
      </c>
      <c r="K5482" s="3">
        <v>4.6875</v>
      </c>
      <c r="L5482" s="3">
        <v>4.6875</v>
      </c>
      <c r="M5482" s="3">
        <v>1.041666666667</v>
      </c>
      <c r="N5482" s="3">
        <v>8.333333333333</v>
      </c>
      <c r="O5482" s="3">
        <v>4.166666666667</v>
      </c>
      <c r="P5482" s="3">
        <v>12.5</v>
      </c>
      <c r="Q5482" s="3">
        <v>5.729166666667</v>
      </c>
      <c r="R5482" s="3">
        <v>21.875</v>
      </c>
      <c r="S5482" s="3">
        <v>30.208333333333002</v>
      </c>
      <c r="T5482" s="3">
        <v>13.020833333333</v>
      </c>
      <c r="U5482" s="3">
        <v>0.52083333333299997</v>
      </c>
      <c r="V5482" s="3">
        <v>52.604166666666998</v>
      </c>
      <c r="W5482" s="9" t="s">
        <v>160</v>
      </c>
      <c r="X5482" s="3">
        <v>47.395833333333002</v>
      </c>
      <c r="Y5482" s="13">
        <v>181.770833333333</v>
      </c>
    </row>
    <row r="5483" spans="4:25" ht="26" x14ac:dyDescent="0.2">
      <c r="D5483" s="59"/>
      <c r="E5483" s="5" t="s">
        <v>113</v>
      </c>
      <c r="F5483" s="51" t="s">
        <v>623</v>
      </c>
      <c r="G5483" s="4">
        <v>149</v>
      </c>
      <c r="H5483" s="10">
        <v>12.080536912752001</v>
      </c>
      <c r="I5483" s="1">
        <v>8.7248322147649997</v>
      </c>
      <c r="J5483" s="1">
        <v>3.355704697987</v>
      </c>
      <c r="K5483" s="1">
        <v>2.6845637583889999</v>
      </c>
      <c r="L5483" s="1">
        <v>2.0134228187919998</v>
      </c>
      <c r="M5483" s="1">
        <v>1.342281879195</v>
      </c>
      <c r="N5483" s="1">
        <v>10.738255033557</v>
      </c>
      <c r="O5483" s="1">
        <v>4.6979865771810001</v>
      </c>
      <c r="P5483" s="1">
        <v>11.409395973154</v>
      </c>
      <c r="Q5483" s="1">
        <v>10.738255033557</v>
      </c>
      <c r="R5483" s="1">
        <v>12.751677852348999</v>
      </c>
      <c r="S5483" s="1">
        <v>27.51677852349</v>
      </c>
      <c r="T5483" s="1">
        <v>17.449664429529999</v>
      </c>
      <c r="U5483" s="2" t="s">
        <v>160</v>
      </c>
      <c r="V5483" s="1">
        <v>53.020134228187999</v>
      </c>
      <c r="W5483" s="2" t="s">
        <v>160</v>
      </c>
      <c r="X5483" s="1">
        <v>46.979865771812001</v>
      </c>
      <c r="Y5483" s="8">
        <v>178.52348993288601</v>
      </c>
    </row>
    <row r="5484" spans="4:25" x14ac:dyDescent="0.2">
      <c r="D5484" s="59"/>
      <c r="E5484" s="5" t="s">
        <v>114</v>
      </c>
      <c r="F5484" s="51" t="s">
        <v>623</v>
      </c>
      <c r="G5484" s="4">
        <v>530</v>
      </c>
      <c r="H5484" s="10">
        <v>10.754716981132001</v>
      </c>
      <c r="I5484" s="1">
        <v>6.9811320754719999</v>
      </c>
      <c r="J5484" s="1">
        <v>5.0943396226419999</v>
      </c>
      <c r="K5484" s="1">
        <v>4.1509433962260003</v>
      </c>
      <c r="L5484" s="1">
        <v>4.9056603773580001</v>
      </c>
      <c r="M5484" s="1">
        <v>1.3207547169810001</v>
      </c>
      <c r="N5484" s="1">
        <v>11.320754716981</v>
      </c>
      <c r="O5484" s="1">
        <v>6.9811320754719999</v>
      </c>
      <c r="P5484" s="1">
        <v>11.509433962264</v>
      </c>
      <c r="Q5484" s="1">
        <v>8.3018867924530007</v>
      </c>
      <c r="R5484" s="1">
        <v>19.245283018868001</v>
      </c>
      <c r="S5484" s="1">
        <v>27.735849056604</v>
      </c>
      <c r="T5484" s="1">
        <v>16.792452830188999</v>
      </c>
      <c r="U5484" s="1">
        <v>1.1320754716979999</v>
      </c>
      <c r="V5484" s="1">
        <v>53.962264150943</v>
      </c>
      <c r="W5484" s="2" t="s">
        <v>160</v>
      </c>
      <c r="X5484" s="1">
        <v>46.037735849057</v>
      </c>
      <c r="Y5484" s="8">
        <v>190.188679245283</v>
      </c>
    </row>
    <row r="5485" spans="4:25" x14ac:dyDescent="0.2">
      <c r="D5485" s="59"/>
      <c r="E5485" s="5" t="s">
        <v>115</v>
      </c>
      <c r="F5485" s="51" t="s">
        <v>623</v>
      </c>
      <c r="G5485" s="4">
        <v>225</v>
      </c>
      <c r="H5485" s="10">
        <v>6.666666666667</v>
      </c>
      <c r="I5485" s="1">
        <v>3.1111111111110001</v>
      </c>
      <c r="J5485" s="1">
        <v>3.5555555555559999</v>
      </c>
      <c r="K5485" s="1">
        <v>1.7777777777779999</v>
      </c>
      <c r="L5485" s="1">
        <v>3.5555555555559999</v>
      </c>
      <c r="M5485" s="1">
        <v>0.88888888888899997</v>
      </c>
      <c r="N5485" s="1">
        <v>7.1111111111109997</v>
      </c>
      <c r="O5485" s="1">
        <v>4</v>
      </c>
      <c r="P5485" s="1">
        <v>10.666666666667</v>
      </c>
      <c r="Q5485" s="1">
        <v>10.666666666667</v>
      </c>
      <c r="R5485" s="1">
        <v>16</v>
      </c>
      <c r="S5485" s="1">
        <v>26.222222222222001</v>
      </c>
      <c r="T5485" s="1">
        <v>12</v>
      </c>
      <c r="U5485" s="2" t="s">
        <v>160</v>
      </c>
      <c r="V5485" s="1">
        <v>61.333333333333002</v>
      </c>
      <c r="W5485" s="2" t="s">
        <v>160</v>
      </c>
      <c r="X5485" s="1">
        <v>38.666666666666998</v>
      </c>
      <c r="Y5485" s="8">
        <v>167.555555555556</v>
      </c>
    </row>
    <row r="5486" spans="4:25" x14ac:dyDescent="0.2">
      <c r="D5486" s="59"/>
      <c r="E5486" s="5" t="s">
        <v>116</v>
      </c>
      <c r="F5486" s="51" t="s">
        <v>623</v>
      </c>
      <c r="G5486" s="4">
        <v>467</v>
      </c>
      <c r="H5486" s="10">
        <v>10.064239828693999</v>
      </c>
      <c r="I5486" s="1">
        <v>7.066381156317</v>
      </c>
      <c r="J5486" s="1">
        <v>4.4967880085649998</v>
      </c>
      <c r="K5486" s="1">
        <v>5.1391862955030003</v>
      </c>
      <c r="L5486" s="1">
        <v>4.2826552462530003</v>
      </c>
      <c r="M5486" s="2" t="s">
        <v>160</v>
      </c>
      <c r="N5486" s="1">
        <v>11.563169164882</v>
      </c>
      <c r="O5486" s="1">
        <v>3.8543897216270002</v>
      </c>
      <c r="P5486" s="1">
        <v>8.9935760171309997</v>
      </c>
      <c r="Q5486" s="1">
        <v>8.1370449678799996</v>
      </c>
      <c r="R5486" s="1">
        <v>21.199143468951</v>
      </c>
      <c r="S5486" s="1">
        <v>25.481798715202999</v>
      </c>
      <c r="T5486" s="1">
        <v>16.059957173448002</v>
      </c>
      <c r="U5486" s="1">
        <v>1.0706638115630001</v>
      </c>
      <c r="V5486" s="1">
        <v>53.533190578157999</v>
      </c>
      <c r="W5486" s="2" t="s">
        <v>160</v>
      </c>
      <c r="X5486" s="1">
        <v>46.466809421842001</v>
      </c>
      <c r="Y5486" s="8">
        <v>180.942184154176</v>
      </c>
    </row>
    <row r="5487" spans="4:25" ht="26" x14ac:dyDescent="0.2">
      <c r="D5487" s="59"/>
      <c r="E5487" s="5" t="s">
        <v>117</v>
      </c>
      <c r="F5487" s="51" t="s">
        <v>623</v>
      </c>
      <c r="G5487" s="4">
        <v>732</v>
      </c>
      <c r="H5487" s="10">
        <v>12.841530054645</v>
      </c>
      <c r="I5487" s="1">
        <v>6.2841530054639998</v>
      </c>
      <c r="J5487" s="1">
        <v>6.5573770491800003</v>
      </c>
      <c r="K5487" s="1">
        <v>5.3278688524589999</v>
      </c>
      <c r="L5487" s="1">
        <v>5.4644808743170001</v>
      </c>
      <c r="M5487" s="1">
        <v>1.366120218579</v>
      </c>
      <c r="N5487" s="1">
        <v>10.109289617486001</v>
      </c>
      <c r="O5487" s="1">
        <v>7.5136612021860003</v>
      </c>
      <c r="P5487" s="1">
        <v>12.704918032787001</v>
      </c>
      <c r="Q5487" s="1">
        <v>9.4262295081970002</v>
      </c>
      <c r="R5487" s="1">
        <v>17.486338797814</v>
      </c>
      <c r="S5487" s="1">
        <v>28.415300546448002</v>
      </c>
      <c r="T5487" s="1">
        <v>18.715846994536001</v>
      </c>
      <c r="U5487" s="1">
        <v>1.502732240437</v>
      </c>
      <c r="V5487" s="1">
        <v>53.005464480873997</v>
      </c>
      <c r="W5487" s="1">
        <v>0.27322404371600001</v>
      </c>
      <c r="X5487" s="1">
        <v>46.721311475409998</v>
      </c>
      <c r="Y5487" s="8">
        <v>196.994535519126</v>
      </c>
    </row>
    <row r="5488" spans="4:25" ht="26" x14ac:dyDescent="0.2">
      <c r="D5488" s="59"/>
      <c r="E5488" s="5" t="s">
        <v>118</v>
      </c>
      <c r="F5488" s="51" t="s">
        <v>623</v>
      </c>
      <c r="G5488" s="4">
        <v>662</v>
      </c>
      <c r="H5488" s="10">
        <v>12.839879154079</v>
      </c>
      <c r="I5488" s="1">
        <v>7.099697885196</v>
      </c>
      <c r="J5488" s="1">
        <v>5.2870090634439997</v>
      </c>
      <c r="K5488" s="1">
        <v>5.2870090634439997</v>
      </c>
      <c r="L5488" s="1">
        <v>5.2870090634439997</v>
      </c>
      <c r="M5488" s="1">
        <v>1.0574018126889999</v>
      </c>
      <c r="N5488" s="1">
        <v>13.141993957704001</v>
      </c>
      <c r="O5488" s="1">
        <v>7.099697885196</v>
      </c>
      <c r="P5488" s="1">
        <v>13.293051359516999</v>
      </c>
      <c r="Q5488" s="1">
        <v>9.5166163141990001</v>
      </c>
      <c r="R5488" s="1">
        <v>19.788519637461999</v>
      </c>
      <c r="S5488" s="1">
        <v>28.700906344410999</v>
      </c>
      <c r="T5488" s="1">
        <v>19.486404833837</v>
      </c>
      <c r="U5488" s="1">
        <v>1.66163141994</v>
      </c>
      <c r="V5488" s="1">
        <v>51.208459214502</v>
      </c>
      <c r="W5488" s="2" t="s">
        <v>160</v>
      </c>
      <c r="X5488" s="1">
        <v>48.791540785498</v>
      </c>
      <c r="Y5488" s="8">
        <v>200.75528700906301</v>
      </c>
    </row>
    <row r="5489" spans="4:25" ht="26" x14ac:dyDescent="0.2">
      <c r="D5489" s="59"/>
      <c r="E5489" s="5" t="s">
        <v>119</v>
      </c>
      <c r="F5489" s="51" t="s">
        <v>623</v>
      </c>
      <c r="G5489" s="4">
        <v>471</v>
      </c>
      <c r="H5489" s="10">
        <v>13.375796178344</v>
      </c>
      <c r="I5489" s="1">
        <v>6.1571125265389997</v>
      </c>
      <c r="J5489" s="1">
        <v>6.1571125265389997</v>
      </c>
      <c r="K5489" s="1">
        <v>5.307855626327</v>
      </c>
      <c r="L5489" s="1">
        <v>5.0955414012739997</v>
      </c>
      <c r="M5489" s="1">
        <v>1.2738853503180001</v>
      </c>
      <c r="N5489" s="1">
        <v>8.9171974522290007</v>
      </c>
      <c r="O5489" s="1">
        <v>7.8556263269639999</v>
      </c>
      <c r="P5489" s="1">
        <v>12.314225053078999</v>
      </c>
      <c r="Q5489" s="1">
        <v>10.191082802547999</v>
      </c>
      <c r="R5489" s="1">
        <v>17.622080679406</v>
      </c>
      <c r="S5489" s="1">
        <v>26.114649681528999</v>
      </c>
      <c r="T5489" s="1">
        <v>18.259023354564999</v>
      </c>
      <c r="U5489" s="1">
        <v>1.4861995753720001</v>
      </c>
      <c r="V5489" s="1">
        <v>54.352441613587999</v>
      </c>
      <c r="W5489" s="1">
        <v>0.21231422505299999</v>
      </c>
      <c r="X5489" s="1">
        <v>45.435244161359002</v>
      </c>
      <c r="Y5489" s="8">
        <v>194.69214437367299</v>
      </c>
    </row>
    <row r="5490" spans="4:25" ht="26" x14ac:dyDescent="0.2">
      <c r="D5490" s="59"/>
      <c r="E5490" s="5" t="s">
        <v>120</v>
      </c>
      <c r="F5490" s="51" t="s">
        <v>623</v>
      </c>
      <c r="G5490" s="4">
        <v>165</v>
      </c>
      <c r="H5490" s="10">
        <v>10.303030303030001</v>
      </c>
      <c r="I5490" s="1">
        <v>9.6969696969699992</v>
      </c>
      <c r="J5490" s="1">
        <v>3.636363636364</v>
      </c>
      <c r="K5490" s="1">
        <v>1.2121212121210001</v>
      </c>
      <c r="L5490" s="1">
        <v>3.636363636364</v>
      </c>
      <c r="M5490" s="1">
        <v>0.60606060606099998</v>
      </c>
      <c r="N5490" s="1">
        <v>9.6969696969699992</v>
      </c>
      <c r="O5490" s="1">
        <v>3.636363636364</v>
      </c>
      <c r="P5490" s="1">
        <v>12.727272727273</v>
      </c>
      <c r="Q5490" s="1">
        <v>10.303030303030001</v>
      </c>
      <c r="R5490" s="1">
        <v>11.515151515152001</v>
      </c>
      <c r="S5490" s="1">
        <v>21.818181818182001</v>
      </c>
      <c r="T5490" s="1">
        <v>12.727272727273</v>
      </c>
      <c r="U5490" s="2" t="s">
        <v>160</v>
      </c>
      <c r="V5490" s="1">
        <v>59.393939393939</v>
      </c>
      <c r="W5490" s="2" t="s">
        <v>160</v>
      </c>
      <c r="X5490" s="1">
        <v>40.606060606061</v>
      </c>
      <c r="Y5490" s="8">
        <v>170.90909090909099</v>
      </c>
    </row>
    <row r="5491" spans="4:25" x14ac:dyDescent="0.2">
      <c r="D5491" s="59"/>
      <c r="E5491" s="5" t="s">
        <v>121</v>
      </c>
      <c r="F5491" s="51" t="s">
        <v>623</v>
      </c>
      <c r="G5491" s="4">
        <v>553</v>
      </c>
      <c r="H5491" s="10">
        <v>9.4032549728750006</v>
      </c>
      <c r="I5491" s="1">
        <v>6.148282097649</v>
      </c>
      <c r="J5491" s="1">
        <v>3.978300180832</v>
      </c>
      <c r="K5491" s="1">
        <v>5.7866184448459999</v>
      </c>
      <c r="L5491" s="1">
        <v>3.978300180832</v>
      </c>
      <c r="M5491" s="1">
        <v>1.2658227848100001</v>
      </c>
      <c r="N5491" s="1">
        <v>10.126582278480999</v>
      </c>
      <c r="O5491" s="1">
        <v>4.7016274864380003</v>
      </c>
      <c r="P5491" s="1">
        <v>11.934900542495001</v>
      </c>
      <c r="Q5491" s="1">
        <v>8.1374321880650005</v>
      </c>
      <c r="R5491" s="1">
        <v>21.518987341772</v>
      </c>
      <c r="S5491" s="1">
        <v>27.848101265823001</v>
      </c>
      <c r="T5491" s="1">
        <v>16.636528028933</v>
      </c>
      <c r="U5491" s="1">
        <v>0.90415913200700004</v>
      </c>
      <c r="V5491" s="1">
        <v>54.611211573237</v>
      </c>
      <c r="W5491" s="1">
        <v>0.18083182640100001</v>
      </c>
      <c r="X5491" s="1">
        <v>45.207956600362003</v>
      </c>
      <c r="Y5491" s="8">
        <v>187.16094032549699</v>
      </c>
    </row>
    <row r="5492" spans="4:25" x14ac:dyDescent="0.2">
      <c r="D5492" s="59"/>
      <c r="E5492" s="5" t="s">
        <v>122</v>
      </c>
      <c r="F5492" s="51" t="s">
        <v>623</v>
      </c>
      <c r="G5492" s="4">
        <v>471</v>
      </c>
      <c r="H5492" s="10">
        <v>10.615711252654</v>
      </c>
      <c r="I5492" s="1">
        <v>6.5817409766450004</v>
      </c>
      <c r="J5492" s="1">
        <v>4.2462845010620001</v>
      </c>
      <c r="K5492" s="1">
        <v>4.8832271762210002</v>
      </c>
      <c r="L5492" s="1">
        <v>5.0955414012739997</v>
      </c>
      <c r="M5492" s="1">
        <v>1.9108280254779999</v>
      </c>
      <c r="N5492" s="1">
        <v>12.101910828025</v>
      </c>
      <c r="O5492" s="1">
        <v>7.2186836518049997</v>
      </c>
      <c r="P5492" s="1">
        <v>12.314225053078999</v>
      </c>
      <c r="Q5492" s="1">
        <v>9.9787685774949999</v>
      </c>
      <c r="R5492" s="1">
        <v>17.409766454351999</v>
      </c>
      <c r="S5492" s="1">
        <v>26.751592356688001</v>
      </c>
      <c r="T5492" s="1">
        <v>17.622080679406</v>
      </c>
      <c r="U5492" s="1">
        <v>1.2738853503180001</v>
      </c>
      <c r="V5492" s="1">
        <v>55.414012738853998</v>
      </c>
      <c r="W5492" s="2" t="s">
        <v>160</v>
      </c>
      <c r="X5492" s="1">
        <v>44.585987261146002</v>
      </c>
      <c r="Y5492" s="8">
        <v>193.41825902335501</v>
      </c>
    </row>
    <row r="5493" spans="4:25" x14ac:dyDescent="0.2">
      <c r="D5493" s="59"/>
      <c r="E5493" s="5" t="s">
        <v>123</v>
      </c>
      <c r="F5493" s="51" t="s">
        <v>623</v>
      </c>
      <c r="G5493" s="4">
        <v>275</v>
      </c>
      <c r="H5493" s="10">
        <v>9.8181818181819995</v>
      </c>
      <c r="I5493" s="1">
        <v>6.5454545454549997</v>
      </c>
      <c r="J5493" s="1">
        <v>5.4545454545450003</v>
      </c>
      <c r="K5493" s="1">
        <v>6.5454545454549997</v>
      </c>
      <c r="L5493" s="1">
        <v>5.8181818181820004</v>
      </c>
      <c r="M5493" s="1">
        <v>1.090909090909</v>
      </c>
      <c r="N5493" s="1">
        <v>10.909090909091001</v>
      </c>
      <c r="O5493" s="1">
        <v>6.9090909090909998</v>
      </c>
      <c r="P5493" s="1">
        <v>15.272727272727</v>
      </c>
      <c r="Q5493" s="1">
        <v>11.636363636364001</v>
      </c>
      <c r="R5493" s="1">
        <v>25.818181818182001</v>
      </c>
      <c r="S5493" s="1">
        <v>30.181818181817999</v>
      </c>
      <c r="T5493" s="1">
        <v>19.636363636363999</v>
      </c>
      <c r="U5493" s="1">
        <v>1.4545454545450001</v>
      </c>
      <c r="V5493" s="1">
        <v>52</v>
      </c>
      <c r="W5493" s="2" t="s">
        <v>160</v>
      </c>
      <c r="X5493" s="1">
        <v>48</v>
      </c>
      <c r="Y5493" s="8">
        <v>209.09090909090901</v>
      </c>
    </row>
    <row r="5494" spans="4:25" x14ac:dyDescent="0.2">
      <c r="D5494" s="59"/>
      <c r="E5494" s="5" t="s">
        <v>124</v>
      </c>
      <c r="F5494" s="51" t="s">
        <v>623</v>
      </c>
      <c r="G5494" s="4">
        <v>647</v>
      </c>
      <c r="H5494" s="10">
        <v>10.973724884079999</v>
      </c>
      <c r="I5494" s="1">
        <v>7.4188562596600001</v>
      </c>
      <c r="J5494" s="1">
        <v>6.0278207109739999</v>
      </c>
      <c r="K5494" s="1">
        <v>5.1004636785160002</v>
      </c>
      <c r="L5494" s="1">
        <v>5.564142194745</v>
      </c>
      <c r="M5494" s="1">
        <v>1.545595054096</v>
      </c>
      <c r="N5494" s="1">
        <v>11.591962905719001</v>
      </c>
      <c r="O5494" s="1">
        <v>8.5007727975270004</v>
      </c>
      <c r="P5494" s="1">
        <v>14.83771251932</v>
      </c>
      <c r="Q5494" s="1">
        <v>9.8918083462130006</v>
      </c>
      <c r="R5494" s="1">
        <v>20.710973724883999</v>
      </c>
      <c r="S5494" s="1">
        <v>29.211746522411001</v>
      </c>
      <c r="T5494" s="1">
        <v>19.010819165379001</v>
      </c>
      <c r="U5494" s="1">
        <v>1.7001545595050001</v>
      </c>
      <c r="V5494" s="1">
        <v>51.468315301391002</v>
      </c>
      <c r="W5494" s="1">
        <v>0.46367851622900003</v>
      </c>
      <c r="X5494" s="1">
        <v>48.068006182380003</v>
      </c>
      <c r="Y5494" s="8">
        <v>204.01854714064899</v>
      </c>
    </row>
    <row r="5495" spans="4:25" x14ac:dyDescent="0.2">
      <c r="D5495" s="59"/>
      <c r="E5495" s="5" t="s">
        <v>125</v>
      </c>
      <c r="F5495" s="51" t="s">
        <v>623</v>
      </c>
      <c r="G5495" s="4">
        <v>249</v>
      </c>
      <c r="H5495" s="10">
        <v>11.646586345382</v>
      </c>
      <c r="I5495" s="1">
        <v>6.4257028112450003</v>
      </c>
      <c r="J5495" s="1">
        <v>5.6224899598390001</v>
      </c>
      <c r="K5495" s="1">
        <v>4.0160642570279999</v>
      </c>
      <c r="L5495" s="1">
        <v>4.0160642570279999</v>
      </c>
      <c r="M5495" s="1">
        <v>2.0080321285139999</v>
      </c>
      <c r="N5495" s="1">
        <v>10.843373493975999</v>
      </c>
      <c r="O5495" s="1">
        <v>8.4337349397590007</v>
      </c>
      <c r="P5495" s="1">
        <v>13.654618473896001</v>
      </c>
      <c r="Q5495" s="1">
        <v>10.843373493975999</v>
      </c>
      <c r="R5495" s="1">
        <v>18.473895582329</v>
      </c>
      <c r="S5495" s="1">
        <v>28.915662650601998</v>
      </c>
      <c r="T5495" s="1">
        <v>22.088353413655</v>
      </c>
      <c r="U5495" s="1">
        <v>1.6064257028110001</v>
      </c>
      <c r="V5495" s="1">
        <v>53.815261044176999</v>
      </c>
      <c r="W5495" s="2" t="s">
        <v>160</v>
      </c>
      <c r="X5495" s="1">
        <v>46.184738955823001</v>
      </c>
      <c r="Y5495" s="8">
        <v>202.409638554217</v>
      </c>
    </row>
    <row r="5496" spans="4:25" x14ac:dyDescent="0.2">
      <c r="D5496" s="59"/>
      <c r="E5496" s="5" t="s">
        <v>126</v>
      </c>
      <c r="F5496" s="51" t="s">
        <v>623</v>
      </c>
      <c r="G5496" s="4">
        <v>279</v>
      </c>
      <c r="H5496" s="10">
        <v>13.978494623655999</v>
      </c>
      <c r="I5496" s="1">
        <v>8.2437275985660001</v>
      </c>
      <c r="J5496" s="1">
        <v>5.0179211469530003</v>
      </c>
      <c r="K5496" s="1">
        <v>6.4516129032259997</v>
      </c>
      <c r="L5496" s="1">
        <v>6.4516129032259997</v>
      </c>
      <c r="M5496" s="1">
        <v>1.7921146953410001</v>
      </c>
      <c r="N5496" s="1">
        <v>13.620071684588</v>
      </c>
      <c r="O5496" s="1">
        <v>9.3189964157710001</v>
      </c>
      <c r="P5496" s="1">
        <v>18.637992831540998</v>
      </c>
      <c r="Q5496" s="1">
        <v>12.186379928315</v>
      </c>
      <c r="R5496" s="1">
        <v>19.354838709677001</v>
      </c>
      <c r="S5496" s="1">
        <v>32.616487455197003</v>
      </c>
      <c r="T5496" s="1">
        <v>22.939068100358</v>
      </c>
      <c r="U5496" s="1">
        <v>0.71684587813599998</v>
      </c>
      <c r="V5496" s="1">
        <v>50.896057347670002</v>
      </c>
      <c r="W5496" s="2" t="s">
        <v>160</v>
      </c>
      <c r="X5496" s="1">
        <v>49.103942652329998</v>
      </c>
      <c r="Y5496" s="8">
        <v>222.222222222222</v>
      </c>
    </row>
    <row r="5497" spans="4:25" ht="26" x14ac:dyDescent="0.2">
      <c r="D5497" s="59"/>
      <c r="E5497" s="5" t="s">
        <v>127</v>
      </c>
      <c r="F5497" s="51" t="s">
        <v>623</v>
      </c>
      <c r="G5497" s="4">
        <v>195</v>
      </c>
      <c r="H5497" s="10">
        <v>14.358974358974001</v>
      </c>
      <c r="I5497" s="1">
        <v>6.1538461538459996</v>
      </c>
      <c r="J5497" s="1">
        <v>6.1538461538459996</v>
      </c>
      <c r="K5497" s="1">
        <v>4.6153846153850004</v>
      </c>
      <c r="L5497" s="1">
        <v>5.6410256410260002</v>
      </c>
      <c r="M5497" s="1">
        <v>1.025641025641</v>
      </c>
      <c r="N5497" s="1">
        <v>9.7435897435900003</v>
      </c>
      <c r="O5497" s="1">
        <v>9.2307692307690008</v>
      </c>
      <c r="P5497" s="1">
        <v>12.307692307691999</v>
      </c>
      <c r="Q5497" s="1">
        <v>9.7435897435900003</v>
      </c>
      <c r="R5497" s="1">
        <v>22.051282051282001</v>
      </c>
      <c r="S5497" s="1">
        <v>33.846153846154003</v>
      </c>
      <c r="T5497" s="1">
        <v>22.564102564102999</v>
      </c>
      <c r="U5497" s="1">
        <v>1.538461538462</v>
      </c>
      <c r="V5497" s="1">
        <v>49.230769230768999</v>
      </c>
      <c r="W5497" s="2" t="s">
        <v>160</v>
      </c>
      <c r="X5497" s="1">
        <v>50.769230769231001</v>
      </c>
      <c r="Y5497" s="8">
        <v>208.20512820512801</v>
      </c>
    </row>
    <row r="5498" spans="4:25" x14ac:dyDescent="0.2">
      <c r="D5498" s="59"/>
      <c r="E5498" s="5" t="s">
        <v>36</v>
      </c>
      <c r="F5498" s="51" t="s">
        <v>624</v>
      </c>
      <c r="G5498" s="4">
        <v>24</v>
      </c>
      <c r="H5498" s="10">
        <v>12.5</v>
      </c>
      <c r="I5498" s="2" t="s">
        <v>160</v>
      </c>
      <c r="J5498" s="1">
        <v>4.166666666667</v>
      </c>
      <c r="K5498" s="1">
        <v>4.166666666667</v>
      </c>
      <c r="L5498" s="2" t="s">
        <v>160</v>
      </c>
      <c r="M5498" s="2" t="s">
        <v>160</v>
      </c>
      <c r="N5498" s="1">
        <v>16.666666666666998</v>
      </c>
      <c r="O5498" s="1">
        <v>4.166666666667</v>
      </c>
      <c r="P5498" s="1">
        <v>8.333333333333</v>
      </c>
      <c r="Q5498" s="2" t="s">
        <v>160</v>
      </c>
      <c r="R5498" s="1">
        <v>8.333333333333</v>
      </c>
      <c r="S5498" s="1">
        <v>20.833333333333002</v>
      </c>
      <c r="T5498" s="1">
        <v>8.333333333333</v>
      </c>
      <c r="U5498" s="1">
        <v>16.666666666666998</v>
      </c>
      <c r="V5498" s="1">
        <v>62.5</v>
      </c>
      <c r="W5498" s="2" t="s">
        <v>160</v>
      </c>
      <c r="X5498" s="1">
        <v>37.5</v>
      </c>
      <c r="Y5498" s="8">
        <v>166.666666666667</v>
      </c>
    </row>
    <row r="5499" spans="4:25" x14ac:dyDescent="0.2">
      <c r="D5499" s="59"/>
      <c r="E5499" s="5" t="s">
        <v>128</v>
      </c>
      <c r="F5499" s="51" t="s">
        <v>624</v>
      </c>
      <c r="G5499" s="4">
        <v>14</v>
      </c>
      <c r="H5499" s="10">
        <v>7.1428571428570002</v>
      </c>
      <c r="I5499" s="2" t="s">
        <v>160</v>
      </c>
      <c r="J5499" s="1">
        <v>7.1428571428570002</v>
      </c>
      <c r="K5499" s="2" t="s">
        <v>160</v>
      </c>
      <c r="L5499" s="2" t="s">
        <v>160</v>
      </c>
      <c r="M5499" s="2" t="s">
        <v>160</v>
      </c>
      <c r="N5499" s="2" t="s">
        <v>160</v>
      </c>
      <c r="O5499" s="2" t="s">
        <v>160</v>
      </c>
      <c r="P5499" s="2" t="s">
        <v>160</v>
      </c>
      <c r="Q5499" s="2" t="s">
        <v>160</v>
      </c>
      <c r="R5499" s="2" t="s">
        <v>160</v>
      </c>
      <c r="S5499" s="2" t="s">
        <v>160</v>
      </c>
      <c r="T5499" s="1">
        <v>7.1428571428570002</v>
      </c>
      <c r="U5499" s="2" t="s">
        <v>160</v>
      </c>
      <c r="V5499" s="1">
        <v>85.714285714286007</v>
      </c>
      <c r="W5499" s="2" t="s">
        <v>160</v>
      </c>
      <c r="X5499" s="1">
        <v>14.285714285714</v>
      </c>
      <c r="Y5499" s="8">
        <v>107.142857142857</v>
      </c>
    </row>
    <row r="5500" spans="4:25" x14ac:dyDescent="0.2">
      <c r="D5500" s="59"/>
      <c r="E5500" s="5" t="s">
        <v>23</v>
      </c>
      <c r="F5500" s="51" t="s">
        <v>624</v>
      </c>
      <c r="G5500" s="4">
        <v>4</v>
      </c>
      <c r="H5500" s="17" t="s">
        <v>160</v>
      </c>
      <c r="I5500" s="1">
        <v>25</v>
      </c>
      <c r="J5500" s="2" t="s">
        <v>160</v>
      </c>
      <c r="K5500" s="2" t="s">
        <v>160</v>
      </c>
      <c r="L5500" s="2" t="s">
        <v>160</v>
      </c>
      <c r="M5500" s="2" t="s">
        <v>160</v>
      </c>
      <c r="N5500" s="1">
        <v>25</v>
      </c>
      <c r="O5500" s="2" t="s">
        <v>160</v>
      </c>
      <c r="P5500" s="1">
        <v>25</v>
      </c>
      <c r="Q5500" s="2" t="s">
        <v>160</v>
      </c>
      <c r="R5500" s="1">
        <v>25</v>
      </c>
      <c r="S5500" s="1">
        <v>50</v>
      </c>
      <c r="T5500" s="1">
        <v>75</v>
      </c>
      <c r="U5500" s="1">
        <v>25</v>
      </c>
      <c r="V5500" s="1">
        <v>25</v>
      </c>
      <c r="W5500" s="2" t="s">
        <v>160</v>
      </c>
      <c r="X5500" s="1">
        <v>75</v>
      </c>
      <c r="Y5500" s="8">
        <v>275</v>
      </c>
    </row>
    <row r="5501" spans="4:25" x14ac:dyDescent="0.2">
      <c r="D5501" s="58" t="s">
        <v>129</v>
      </c>
      <c r="E5501" s="7" t="s">
        <v>130</v>
      </c>
      <c r="F5501" s="50" t="s">
        <v>623</v>
      </c>
      <c r="G5501" s="6">
        <v>544</v>
      </c>
      <c r="H5501" s="14">
        <v>9.1911764705879992</v>
      </c>
      <c r="I5501" s="3">
        <v>5.8823529411760003</v>
      </c>
      <c r="J5501" s="3">
        <v>4.227941176471</v>
      </c>
      <c r="K5501" s="3">
        <v>4.7794117647060004</v>
      </c>
      <c r="L5501" s="3">
        <v>4.0441176470590001</v>
      </c>
      <c r="M5501" s="3">
        <v>0.73529411764700003</v>
      </c>
      <c r="N5501" s="3">
        <v>8.2720588235289991</v>
      </c>
      <c r="O5501" s="3">
        <v>4.0441176470590001</v>
      </c>
      <c r="P5501" s="3">
        <v>8.8235294117649996</v>
      </c>
      <c r="Q5501" s="3">
        <v>7.7205882352939996</v>
      </c>
      <c r="R5501" s="3">
        <v>15.257352941176</v>
      </c>
      <c r="S5501" s="3">
        <v>23.529411764706001</v>
      </c>
      <c r="T5501" s="3">
        <v>13.602941176471001</v>
      </c>
      <c r="U5501" s="3">
        <v>1.102941176471</v>
      </c>
      <c r="V5501" s="3">
        <v>60.110294117647001</v>
      </c>
      <c r="W5501" s="9" t="s">
        <v>160</v>
      </c>
      <c r="X5501" s="3">
        <v>39.889705882352999</v>
      </c>
      <c r="Y5501" s="13">
        <v>171.32352941176501</v>
      </c>
    </row>
    <row r="5502" spans="4:25" x14ac:dyDescent="0.2">
      <c r="D5502" s="59"/>
      <c r="E5502" s="5" t="s">
        <v>131</v>
      </c>
      <c r="F5502" s="51" t="s">
        <v>623</v>
      </c>
      <c r="G5502" s="4">
        <v>411</v>
      </c>
      <c r="H5502" s="10">
        <v>14.111922141119001</v>
      </c>
      <c r="I5502" s="1">
        <v>7.299270072993</v>
      </c>
      <c r="J5502" s="1">
        <v>6.0827250608270003</v>
      </c>
      <c r="K5502" s="1">
        <v>5.1094890510950002</v>
      </c>
      <c r="L5502" s="1">
        <v>6.0827250608270003</v>
      </c>
      <c r="M5502" s="1">
        <v>1.703163017032</v>
      </c>
      <c r="N5502" s="1">
        <v>13.38199513382</v>
      </c>
      <c r="O5502" s="1">
        <v>9.4890510948909998</v>
      </c>
      <c r="P5502" s="1">
        <v>12.652068126521</v>
      </c>
      <c r="Q5502" s="1">
        <v>8.2725060827250001</v>
      </c>
      <c r="R5502" s="1">
        <v>18.491484184914999</v>
      </c>
      <c r="S5502" s="1">
        <v>25.304136253041001</v>
      </c>
      <c r="T5502" s="1">
        <v>20.924574209246</v>
      </c>
      <c r="U5502" s="1">
        <v>2.6763990267639999</v>
      </c>
      <c r="V5502" s="1">
        <v>48.418491484184997</v>
      </c>
      <c r="W5502" s="1">
        <v>0.48661800486599999</v>
      </c>
      <c r="X5502" s="1">
        <v>51.094890510949</v>
      </c>
      <c r="Y5502" s="8">
        <v>200.48661800486599</v>
      </c>
    </row>
    <row r="5503" spans="4:25" x14ac:dyDescent="0.2">
      <c r="D5503" s="59"/>
      <c r="E5503" s="5" t="s">
        <v>132</v>
      </c>
      <c r="F5503" s="51" t="s">
        <v>623</v>
      </c>
      <c r="G5503" s="4">
        <v>65</v>
      </c>
      <c r="H5503" s="10">
        <v>23.076923076922998</v>
      </c>
      <c r="I5503" s="1">
        <v>9.2307692307690008</v>
      </c>
      <c r="J5503" s="1">
        <v>18.461538461538002</v>
      </c>
      <c r="K5503" s="1">
        <v>9.2307692307690008</v>
      </c>
      <c r="L5503" s="1">
        <v>10.769230769230999</v>
      </c>
      <c r="M5503" s="2" t="s">
        <v>160</v>
      </c>
      <c r="N5503" s="1">
        <v>18.461538461538002</v>
      </c>
      <c r="O5503" s="1">
        <v>15.384615384615</v>
      </c>
      <c r="P5503" s="1">
        <v>26.153846153846001</v>
      </c>
      <c r="Q5503" s="1">
        <v>10.769230769230999</v>
      </c>
      <c r="R5503" s="1">
        <v>26.153846153846001</v>
      </c>
      <c r="S5503" s="1">
        <v>40</v>
      </c>
      <c r="T5503" s="1">
        <v>30.769230769231001</v>
      </c>
      <c r="U5503" s="1">
        <v>1.538461538462</v>
      </c>
      <c r="V5503" s="1">
        <v>30.769230769231001</v>
      </c>
      <c r="W5503" s="2" t="s">
        <v>160</v>
      </c>
      <c r="X5503" s="1">
        <v>69.230769230768999</v>
      </c>
      <c r="Y5503" s="8">
        <v>270.769230769231</v>
      </c>
    </row>
    <row r="5504" spans="4:25" x14ac:dyDescent="0.2">
      <c r="D5504" s="59"/>
      <c r="E5504" s="5" t="s">
        <v>133</v>
      </c>
      <c r="F5504" s="51" t="s">
        <v>624</v>
      </c>
      <c r="G5504" s="4">
        <v>21</v>
      </c>
      <c r="H5504" s="10">
        <v>33.333333333333002</v>
      </c>
      <c r="I5504" s="1">
        <v>19.047619047619001</v>
      </c>
      <c r="J5504" s="1">
        <v>19.047619047619001</v>
      </c>
      <c r="K5504" s="1">
        <v>9.5238095238099998</v>
      </c>
      <c r="L5504" s="1">
        <v>19.047619047619001</v>
      </c>
      <c r="M5504" s="1">
        <v>4.7619047619049999</v>
      </c>
      <c r="N5504" s="1">
        <v>14.285714285714</v>
      </c>
      <c r="O5504" s="1">
        <v>28.571428571428999</v>
      </c>
      <c r="P5504" s="1">
        <v>28.571428571428999</v>
      </c>
      <c r="Q5504" s="1">
        <v>9.5238095238099998</v>
      </c>
      <c r="R5504" s="1">
        <v>23.809523809523998</v>
      </c>
      <c r="S5504" s="1">
        <v>42.857142857143003</v>
      </c>
      <c r="T5504" s="1">
        <v>28.571428571428999</v>
      </c>
      <c r="U5504" s="1">
        <v>4.7619047619049999</v>
      </c>
      <c r="V5504" s="1">
        <v>33.333333333333002</v>
      </c>
      <c r="W5504" s="1">
        <v>4.7619047619049999</v>
      </c>
      <c r="X5504" s="1">
        <v>61.904761904761997</v>
      </c>
      <c r="Y5504" s="8">
        <v>323.80952380952402</v>
      </c>
    </row>
    <row r="5505" spans="4:25" x14ac:dyDescent="0.2">
      <c r="D5505" s="59"/>
      <c r="E5505" s="5" t="s">
        <v>23</v>
      </c>
      <c r="F5505" s="51" t="s">
        <v>624</v>
      </c>
      <c r="G5505" s="4">
        <v>2</v>
      </c>
      <c r="H5505" s="17" t="s">
        <v>160</v>
      </c>
      <c r="I5505" s="2" t="s">
        <v>160</v>
      </c>
      <c r="J5505" s="2" t="s">
        <v>160</v>
      </c>
      <c r="K5505" s="1">
        <v>50</v>
      </c>
      <c r="L5505" s="2" t="s">
        <v>160</v>
      </c>
      <c r="M5505" s="2" t="s">
        <v>160</v>
      </c>
      <c r="N5505" s="2" t="s">
        <v>160</v>
      </c>
      <c r="O5505" s="2" t="s">
        <v>160</v>
      </c>
      <c r="P5505" s="2" t="s">
        <v>160</v>
      </c>
      <c r="Q5505" s="2" t="s">
        <v>160</v>
      </c>
      <c r="R5505" s="2" t="s">
        <v>160</v>
      </c>
      <c r="S5505" s="1">
        <v>50</v>
      </c>
      <c r="T5505" s="1">
        <v>50</v>
      </c>
      <c r="U5505" s="2" t="s">
        <v>160</v>
      </c>
      <c r="V5505" s="1">
        <v>50</v>
      </c>
      <c r="W5505" s="2" t="s">
        <v>160</v>
      </c>
      <c r="X5505" s="1">
        <v>50</v>
      </c>
      <c r="Y5505" s="8">
        <v>200</v>
      </c>
    </row>
    <row r="5506" spans="4:25" x14ac:dyDescent="0.2">
      <c r="D5506" s="59"/>
      <c r="E5506" s="5" t="s">
        <v>134</v>
      </c>
      <c r="F5506" s="51" t="s">
        <v>623</v>
      </c>
      <c r="G5506" s="4">
        <v>955</v>
      </c>
      <c r="H5506" s="10">
        <v>11.30890052356</v>
      </c>
      <c r="I5506" s="1">
        <v>6.4921465968590004</v>
      </c>
      <c r="J5506" s="1">
        <v>5.0261780104709999</v>
      </c>
      <c r="K5506" s="1">
        <v>4.9214659685860003</v>
      </c>
      <c r="L5506" s="1">
        <v>4.9214659685860003</v>
      </c>
      <c r="M5506" s="1">
        <v>1.1518324607329999</v>
      </c>
      <c r="N5506" s="1">
        <v>10.471204188482</v>
      </c>
      <c r="O5506" s="1">
        <v>6.3874345549739999</v>
      </c>
      <c r="P5506" s="1">
        <v>10.471204188482</v>
      </c>
      <c r="Q5506" s="1">
        <v>7.958115183246</v>
      </c>
      <c r="R5506" s="1">
        <v>16.649214659685999</v>
      </c>
      <c r="S5506" s="1">
        <v>24.293193717276999</v>
      </c>
      <c r="T5506" s="1">
        <v>16.753926701571</v>
      </c>
      <c r="U5506" s="1">
        <v>1.7801047120419999</v>
      </c>
      <c r="V5506" s="1">
        <v>55.078534031414002</v>
      </c>
      <c r="W5506" s="1">
        <v>0.20942408376999999</v>
      </c>
      <c r="X5506" s="1">
        <v>44.712041884816998</v>
      </c>
      <c r="Y5506" s="8">
        <v>183.874345549738</v>
      </c>
    </row>
    <row r="5507" spans="4:25" x14ac:dyDescent="0.2">
      <c r="D5507" s="59"/>
      <c r="E5507" s="5" t="s">
        <v>135</v>
      </c>
      <c r="F5507" s="51" t="s">
        <v>623</v>
      </c>
      <c r="G5507" s="4">
        <v>86</v>
      </c>
      <c r="H5507" s="10">
        <v>25.581395348836999</v>
      </c>
      <c r="I5507" s="1">
        <v>11.627906976744001</v>
      </c>
      <c r="J5507" s="1">
        <v>18.604651162791001</v>
      </c>
      <c r="K5507" s="1">
        <v>9.3023255813949994</v>
      </c>
      <c r="L5507" s="1">
        <v>12.790697674419</v>
      </c>
      <c r="M5507" s="1">
        <v>1.1627906976739999</v>
      </c>
      <c r="N5507" s="1">
        <v>17.441860465116001</v>
      </c>
      <c r="O5507" s="1">
        <v>18.604651162791001</v>
      </c>
      <c r="P5507" s="1">
        <v>26.744186046511999</v>
      </c>
      <c r="Q5507" s="1">
        <v>10.465116279069999</v>
      </c>
      <c r="R5507" s="1">
        <v>25.581395348836999</v>
      </c>
      <c r="S5507" s="1">
        <v>40.697674418604997</v>
      </c>
      <c r="T5507" s="1">
        <v>30.232558139535001</v>
      </c>
      <c r="U5507" s="1">
        <v>2.3255813953489999</v>
      </c>
      <c r="V5507" s="1">
        <v>31.395348837208999</v>
      </c>
      <c r="W5507" s="1">
        <v>1.1627906976739999</v>
      </c>
      <c r="X5507" s="1">
        <v>67.441860465115994</v>
      </c>
      <c r="Y5507" s="8">
        <v>283.72093023255798</v>
      </c>
    </row>
    <row r="5508" spans="4:25" x14ac:dyDescent="0.2">
      <c r="D5508" s="58" t="s">
        <v>136</v>
      </c>
      <c r="E5508" s="7" t="s">
        <v>137</v>
      </c>
      <c r="F5508" s="50" t="s">
        <v>623</v>
      </c>
      <c r="G5508" s="6">
        <v>421</v>
      </c>
      <c r="H5508" s="14">
        <v>14.726840855107</v>
      </c>
      <c r="I5508" s="3">
        <v>7.6009501187649997</v>
      </c>
      <c r="J5508" s="3">
        <v>10.688836104512999</v>
      </c>
      <c r="K5508" s="3">
        <v>5.2256532066509997</v>
      </c>
      <c r="L5508" s="3">
        <v>8.3135391923990003</v>
      </c>
      <c r="M5508" s="3">
        <v>1.9002375296909999</v>
      </c>
      <c r="N5508" s="3">
        <v>16.627078384798001</v>
      </c>
      <c r="O5508" s="3">
        <v>9.9762470308789997</v>
      </c>
      <c r="P5508" s="3">
        <v>14.726840855107</v>
      </c>
      <c r="Q5508" s="3">
        <v>9.7387173396669997</v>
      </c>
      <c r="R5508" s="3">
        <v>20.665083135391999</v>
      </c>
      <c r="S5508" s="3">
        <v>31.828978622327998</v>
      </c>
      <c r="T5508" s="3">
        <v>24.465558194774001</v>
      </c>
      <c r="U5508" s="3">
        <v>2.1377672209030001</v>
      </c>
      <c r="V5508" s="3">
        <v>41.805225653207003</v>
      </c>
      <c r="W5508" s="3">
        <v>0.475059382423</v>
      </c>
      <c r="X5508" s="3">
        <v>57.719714964371001</v>
      </c>
      <c r="Y5508" s="13">
        <v>220.90261282660299</v>
      </c>
    </row>
    <row r="5509" spans="4:25" x14ac:dyDescent="0.2">
      <c r="D5509" s="59"/>
      <c r="E5509" s="5" t="s">
        <v>138</v>
      </c>
      <c r="F5509" s="51" t="s">
        <v>623</v>
      </c>
      <c r="G5509" s="4">
        <v>362</v>
      </c>
      <c r="H5509" s="10">
        <v>12.430939226519</v>
      </c>
      <c r="I5509" s="1">
        <v>5.8011049723759998</v>
      </c>
      <c r="J5509" s="1">
        <v>3.0386740331489999</v>
      </c>
      <c r="K5509" s="1">
        <v>5.2486187845299996</v>
      </c>
      <c r="L5509" s="1">
        <v>3.867403314917</v>
      </c>
      <c r="M5509" s="1">
        <v>0.55248618784500003</v>
      </c>
      <c r="N5509" s="1">
        <v>4.9723756906079997</v>
      </c>
      <c r="O5509" s="1">
        <v>5.5248618784529997</v>
      </c>
      <c r="P5509" s="1">
        <v>9.1160220994479992</v>
      </c>
      <c r="Q5509" s="1">
        <v>6.3535911602209998</v>
      </c>
      <c r="R5509" s="1">
        <v>13.259668508287</v>
      </c>
      <c r="S5509" s="1">
        <v>19.060773480662998</v>
      </c>
      <c r="T5509" s="1">
        <v>13.812154696133</v>
      </c>
      <c r="U5509" s="1">
        <v>1.3812154696129999</v>
      </c>
      <c r="V5509" s="1">
        <v>62.983425414365001</v>
      </c>
      <c r="W5509" s="2" t="s">
        <v>160</v>
      </c>
      <c r="X5509" s="1">
        <v>37.016574585634999</v>
      </c>
      <c r="Y5509" s="8">
        <v>167.40331491712701</v>
      </c>
    </row>
    <row r="5510" spans="4:25" x14ac:dyDescent="0.2">
      <c r="D5510" s="59"/>
      <c r="E5510" s="5" t="s">
        <v>139</v>
      </c>
      <c r="F5510" s="51" t="s">
        <v>623</v>
      </c>
      <c r="G5510" s="4">
        <v>175</v>
      </c>
      <c r="H5510" s="10">
        <v>9.7142857142859995</v>
      </c>
      <c r="I5510" s="1">
        <v>7.4285714285709998</v>
      </c>
      <c r="J5510" s="1">
        <v>3.4285714285709998</v>
      </c>
      <c r="K5510" s="1">
        <v>6.8571428571429998</v>
      </c>
      <c r="L5510" s="1">
        <v>4</v>
      </c>
      <c r="M5510" s="1">
        <v>1.142857142857</v>
      </c>
      <c r="N5510" s="1">
        <v>11.428571428571001</v>
      </c>
      <c r="O5510" s="1">
        <v>6.8571428571429998</v>
      </c>
      <c r="P5510" s="1">
        <v>14.285714285714</v>
      </c>
      <c r="Q5510" s="1">
        <v>10.285714285714</v>
      </c>
      <c r="R5510" s="1">
        <v>22.285714285714</v>
      </c>
      <c r="S5510" s="1">
        <v>26.285714285714</v>
      </c>
      <c r="T5510" s="1">
        <v>14.285714285714</v>
      </c>
      <c r="U5510" s="1">
        <v>1.714285714286</v>
      </c>
      <c r="V5510" s="1">
        <v>54.285714285714</v>
      </c>
      <c r="W5510" s="1">
        <v>0.57142857142900005</v>
      </c>
      <c r="X5510" s="1">
        <v>45.142857142856997</v>
      </c>
      <c r="Y5510" s="8">
        <v>194.857142857143</v>
      </c>
    </row>
    <row r="5511" spans="4:25" x14ac:dyDescent="0.2">
      <c r="D5511" s="59"/>
      <c r="E5511" s="5" t="s">
        <v>128</v>
      </c>
      <c r="F5511" s="51" t="s">
        <v>623</v>
      </c>
      <c r="G5511" s="4">
        <v>60</v>
      </c>
      <c r="H5511" s="10">
        <v>10</v>
      </c>
      <c r="I5511" s="1">
        <v>10</v>
      </c>
      <c r="J5511" s="1">
        <v>3.333333333333</v>
      </c>
      <c r="K5511" s="1">
        <v>5</v>
      </c>
      <c r="L5511" s="1">
        <v>1.666666666667</v>
      </c>
      <c r="M5511" s="2" t="s">
        <v>160</v>
      </c>
      <c r="N5511" s="1">
        <v>8.333333333333</v>
      </c>
      <c r="O5511" s="1">
        <v>5</v>
      </c>
      <c r="P5511" s="1">
        <v>5</v>
      </c>
      <c r="Q5511" s="1">
        <v>5</v>
      </c>
      <c r="R5511" s="1">
        <v>6.666666666667</v>
      </c>
      <c r="S5511" s="1">
        <v>23.333333333333002</v>
      </c>
      <c r="T5511" s="1">
        <v>11.666666666667</v>
      </c>
      <c r="U5511" s="1">
        <v>3.333333333333</v>
      </c>
      <c r="V5511" s="1">
        <v>61.666666666666998</v>
      </c>
      <c r="W5511" s="2" t="s">
        <v>160</v>
      </c>
      <c r="X5511" s="1">
        <v>38.333333333333002</v>
      </c>
      <c r="Y5511" s="8">
        <v>160</v>
      </c>
    </row>
    <row r="5512" spans="4:25" x14ac:dyDescent="0.2">
      <c r="D5512" s="59"/>
      <c r="E5512" s="5" t="s">
        <v>23</v>
      </c>
      <c r="F5512" s="51" t="s">
        <v>624</v>
      </c>
      <c r="G5512" s="4">
        <v>25</v>
      </c>
      <c r="H5512" s="17" t="s">
        <v>160</v>
      </c>
      <c r="I5512" s="2" t="s">
        <v>160</v>
      </c>
      <c r="J5512" s="2" t="s">
        <v>160</v>
      </c>
      <c r="K5512" s="2" t="s">
        <v>160</v>
      </c>
      <c r="L5512" s="1">
        <v>4</v>
      </c>
      <c r="M5512" s="2" t="s">
        <v>160</v>
      </c>
      <c r="N5512" s="1">
        <v>8</v>
      </c>
      <c r="O5512" s="2" t="s">
        <v>160</v>
      </c>
      <c r="P5512" s="2" t="s">
        <v>160</v>
      </c>
      <c r="Q5512" s="2" t="s">
        <v>160</v>
      </c>
      <c r="R5512" s="1">
        <v>12</v>
      </c>
      <c r="S5512" s="1">
        <v>20</v>
      </c>
      <c r="T5512" s="1">
        <v>8</v>
      </c>
      <c r="U5512" s="2" t="s">
        <v>160</v>
      </c>
      <c r="V5512" s="1">
        <v>72</v>
      </c>
      <c r="W5512" s="2" t="s">
        <v>160</v>
      </c>
      <c r="X5512" s="1">
        <v>28</v>
      </c>
      <c r="Y5512" s="8">
        <v>124</v>
      </c>
    </row>
    <row r="5513" spans="4:25" ht="26" x14ac:dyDescent="0.2">
      <c r="D5513" s="58" t="s">
        <v>140</v>
      </c>
      <c r="E5513" s="7" t="s">
        <v>141</v>
      </c>
      <c r="F5513" s="50" t="s">
        <v>624</v>
      </c>
      <c r="G5513" s="6">
        <v>12</v>
      </c>
      <c r="H5513" s="32" t="s">
        <v>160</v>
      </c>
      <c r="I5513" s="3">
        <v>8.333333333333</v>
      </c>
      <c r="J5513" s="3">
        <v>8.333333333333</v>
      </c>
      <c r="K5513" s="3">
        <v>8.333333333333</v>
      </c>
      <c r="L5513" s="9" t="s">
        <v>160</v>
      </c>
      <c r="M5513" s="9" t="s">
        <v>160</v>
      </c>
      <c r="N5513" s="9" t="s">
        <v>160</v>
      </c>
      <c r="O5513" s="9" t="s">
        <v>160</v>
      </c>
      <c r="P5513" s="3">
        <v>33.333333333333002</v>
      </c>
      <c r="Q5513" s="9" t="s">
        <v>160</v>
      </c>
      <c r="R5513" s="3">
        <v>25</v>
      </c>
      <c r="S5513" s="3">
        <v>33.333333333333002</v>
      </c>
      <c r="T5513" s="3">
        <v>8.333333333333</v>
      </c>
      <c r="U5513" s="3">
        <v>8.333333333333</v>
      </c>
      <c r="V5513" s="3">
        <v>41.666666666666998</v>
      </c>
      <c r="W5513" s="9" t="s">
        <v>160</v>
      </c>
      <c r="X5513" s="3">
        <v>58.333333333333002</v>
      </c>
      <c r="Y5513" s="13">
        <v>175</v>
      </c>
    </row>
    <row r="5514" spans="4:25" ht="26" x14ac:dyDescent="0.2">
      <c r="D5514" s="59"/>
      <c r="E5514" s="5" t="s">
        <v>142</v>
      </c>
      <c r="F5514" s="51" t="s">
        <v>623</v>
      </c>
      <c r="G5514" s="4">
        <v>87</v>
      </c>
      <c r="H5514" s="10">
        <v>10.344827586207</v>
      </c>
      <c r="I5514" s="1">
        <v>3.4482758620689999</v>
      </c>
      <c r="J5514" s="1">
        <v>1.149425287356</v>
      </c>
      <c r="K5514" s="1">
        <v>4.5977011494250002</v>
      </c>
      <c r="L5514" s="1">
        <v>6.8965517241379999</v>
      </c>
      <c r="M5514" s="1">
        <v>1.149425287356</v>
      </c>
      <c r="N5514" s="1">
        <v>10.344827586207</v>
      </c>
      <c r="O5514" s="1">
        <v>1.149425287356</v>
      </c>
      <c r="P5514" s="1">
        <v>9.1954022988510005</v>
      </c>
      <c r="Q5514" s="1">
        <v>2.2988505747130001</v>
      </c>
      <c r="R5514" s="1">
        <v>25.287356321838999</v>
      </c>
      <c r="S5514" s="1">
        <v>27.586206896552</v>
      </c>
      <c r="T5514" s="1">
        <v>12.64367816092</v>
      </c>
      <c r="U5514" s="1">
        <v>1.149425287356</v>
      </c>
      <c r="V5514" s="1">
        <v>52.873563218390998</v>
      </c>
      <c r="W5514" s="2" t="s">
        <v>160</v>
      </c>
      <c r="X5514" s="1">
        <v>47.126436781609002</v>
      </c>
      <c r="Y5514" s="8">
        <v>170.11494252873601</v>
      </c>
    </row>
    <row r="5515" spans="4:25" ht="26" x14ac:dyDescent="0.2">
      <c r="D5515" s="59"/>
      <c r="E5515" s="5" t="s">
        <v>143</v>
      </c>
      <c r="F5515" s="51" t="s">
        <v>623</v>
      </c>
      <c r="G5515" s="4">
        <v>67</v>
      </c>
      <c r="H5515" s="10">
        <v>16.417910447760999</v>
      </c>
      <c r="I5515" s="1">
        <v>10.447761194030001</v>
      </c>
      <c r="J5515" s="1">
        <v>7.4626865671639999</v>
      </c>
      <c r="K5515" s="1">
        <v>2.985074626866</v>
      </c>
      <c r="L5515" s="1">
        <v>4.477611940299</v>
      </c>
      <c r="M5515" s="1">
        <v>1.492537313433</v>
      </c>
      <c r="N5515" s="1">
        <v>11.940298507463</v>
      </c>
      <c r="O5515" s="1">
        <v>7.4626865671639999</v>
      </c>
      <c r="P5515" s="1">
        <v>19.402985074627001</v>
      </c>
      <c r="Q5515" s="1">
        <v>11.940298507463</v>
      </c>
      <c r="R5515" s="1">
        <v>17.910447761194</v>
      </c>
      <c r="S5515" s="1">
        <v>37.313432835820997</v>
      </c>
      <c r="T5515" s="1">
        <v>23.880597014925002</v>
      </c>
      <c r="U5515" s="2" t="s">
        <v>160</v>
      </c>
      <c r="V5515" s="1">
        <v>47.761194029850998</v>
      </c>
      <c r="W5515" s="2" t="s">
        <v>160</v>
      </c>
      <c r="X5515" s="1">
        <v>52.238805970149002</v>
      </c>
      <c r="Y5515" s="8">
        <v>220.89552238805999</v>
      </c>
    </row>
    <row r="5516" spans="4:25" ht="26" x14ac:dyDescent="0.2">
      <c r="D5516" s="59"/>
      <c r="E5516" s="5" t="s">
        <v>144</v>
      </c>
      <c r="F5516" s="51" t="s">
        <v>623</v>
      </c>
      <c r="G5516" s="4">
        <v>78</v>
      </c>
      <c r="H5516" s="10">
        <v>8.9743589743589993</v>
      </c>
      <c r="I5516" s="1">
        <v>3.8461538461539999</v>
      </c>
      <c r="J5516" s="1">
        <v>2.564102564103</v>
      </c>
      <c r="K5516" s="1">
        <v>1.2820512820509999</v>
      </c>
      <c r="L5516" s="1">
        <v>2.564102564103</v>
      </c>
      <c r="M5516" s="2" t="s">
        <v>160</v>
      </c>
      <c r="N5516" s="1">
        <v>7.6923076923079998</v>
      </c>
      <c r="O5516" s="1">
        <v>3.8461538461539999</v>
      </c>
      <c r="P5516" s="1">
        <v>11.538461538462</v>
      </c>
      <c r="Q5516" s="1">
        <v>8.9743589743589993</v>
      </c>
      <c r="R5516" s="1">
        <v>12.820512820513001</v>
      </c>
      <c r="S5516" s="1">
        <v>23.076923076922998</v>
      </c>
      <c r="T5516" s="1">
        <v>10.25641025641</v>
      </c>
      <c r="U5516" s="2" t="s">
        <v>160</v>
      </c>
      <c r="V5516" s="1">
        <v>64.102564102564003</v>
      </c>
      <c r="W5516" s="2" t="s">
        <v>160</v>
      </c>
      <c r="X5516" s="1">
        <v>35.897435897435997</v>
      </c>
      <c r="Y5516" s="8">
        <v>161.538461538462</v>
      </c>
    </row>
    <row r="5517" spans="4:25" ht="26" x14ac:dyDescent="0.2">
      <c r="D5517" s="59"/>
      <c r="E5517" s="5" t="s">
        <v>145</v>
      </c>
      <c r="F5517" s="51" t="s">
        <v>623</v>
      </c>
      <c r="G5517" s="4">
        <v>735</v>
      </c>
      <c r="H5517" s="10">
        <v>13.605442176871</v>
      </c>
      <c r="I5517" s="1">
        <v>7.4829931972789998</v>
      </c>
      <c r="J5517" s="1">
        <v>6.3945578231290003</v>
      </c>
      <c r="K5517" s="1">
        <v>5.7142857142860004</v>
      </c>
      <c r="L5517" s="1">
        <v>6.2585034013609997</v>
      </c>
      <c r="M5517" s="1">
        <v>1.496598639456</v>
      </c>
      <c r="N5517" s="1">
        <v>11.428571428571001</v>
      </c>
      <c r="O5517" s="1">
        <v>7.4829931972789998</v>
      </c>
      <c r="P5517" s="1">
        <v>13.333333333333</v>
      </c>
      <c r="Q5517" s="1">
        <v>9.6598639455779995</v>
      </c>
      <c r="R5517" s="1">
        <v>19.591836734693999</v>
      </c>
      <c r="S5517" s="1">
        <v>29.251700680271998</v>
      </c>
      <c r="T5517" s="1">
        <v>20.272108843537001</v>
      </c>
      <c r="U5517" s="1">
        <v>1.0884353741499999</v>
      </c>
      <c r="V5517" s="1">
        <v>49.251700680272002</v>
      </c>
      <c r="W5517" s="1">
        <v>0.13605442176900001</v>
      </c>
      <c r="X5517" s="1">
        <v>50.612244897959002</v>
      </c>
      <c r="Y5517" s="8">
        <v>202.448979591837</v>
      </c>
    </row>
    <row r="5518" spans="4:25" ht="26" x14ac:dyDescent="0.2">
      <c r="D5518" s="59"/>
      <c r="E5518" s="5" t="s">
        <v>146</v>
      </c>
      <c r="F5518" s="51" t="s">
        <v>623</v>
      </c>
      <c r="G5518" s="4">
        <v>751</v>
      </c>
      <c r="H5518" s="10">
        <v>13.715046604527</v>
      </c>
      <c r="I5518" s="1">
        <v>8.1225033288950002</v>
      </c>
      <c r="J5518" s="1">
        <v>6.6577896138480002</v>
      </c>
      <c r="K5518" s="1">
        <v>5.8588548601859998</v>
      </c>
      <c r="L5518" s="1">
        <v>6.2583222370170004</v>
      </c>
      <c r="M5518" s="1">
        <v>1.3315579227700001</v>
      </c>
      <c r="N5518" s="1">
        <v>11.185086551265</v>
      </c>
      <c r="O5518" s="1">
        <v>8.2556591211720001</v>
      </c>
      <c r="P5518" s="1">
        <v>13.315579227696</v>
      </c>
      <c r="Q5518" s="1">
        <v>9.9866844207720007</v>
      </c>
      <c r="R5518" s="1">
        <v>19.041278295605998</v>
      </c>
      <c r="S5518" s="1">
        <v>28.628495339547001</v>
      </c>
      <c r="T5518" s="1">
        <v>20.106524633822001</v>
      </c>
      <c r="U5518" s="1">
        <v>1.065246338216</v>
      </c>
      <c r="V5518" s="1">
        <v>49.933422103862</v>
      </c>
      <c r="W5518" s="1">
        <v>0.39946737683099998</v>
      </c>
      <c r="X5518" s="1">
        <v>49.667110519307997</v>
      </c>
      <c r="Y5518" s="8">
        <v>203.86151797603199</v>
      </c>
    </row>
    <row r="5519" spans="4:25" ht="26" x14ac:dyDescent="0.2">
      <c r="D5519" s="59"/>
      <c r="E5519" s="5" t="s">
        <v>147</v>
      </c>
      <c r="F5519" s="51" t="s">
        <v>623</v>
      </c>
      <c r="G5519" s="4">
        <v>587</v>
      </c>
      <c r="H5519" s="10">
        <v>15.332197614990999</v>
      </c>
      <c r="I5519" s="1">
        <v>8.5178875638840008</v>
      </c>
      <c r="J5519" s="1">
        <v>7.4957410562179998</v>
      </c>
      <c r="K5519" s="1">
        <v>5.7921635434410002</v>
      </c>
      <c r="L5519" s="1">
        <v>6.8143100511070003</v>
      </c>
      <c r="M5519" s="1">
        <v>1.7035775127770001</v>
      </c>
      <c r="N5519" s="1">
        <v>12.436115843271001</v>
      </c>
      <c r="O5519" s="1">
        <v>9.7103918228280008</v>
      </c>
      <c r="P5519" s="1">
        <v>14.310051107325</v>
      </c>
      <c r="Q5519" s="1">
        <v>11.754684838159999</v>
      </c>
      <c r="R5519" s="1">
        <v>18.739352640545</v>
      </c>
      <c r="S5519" s="1">
        <v>30.323679727428001</v>
      </c>
      <c r="T5519" s="1">
        <v>22.657580919931998</v>
      </c>
      <c r="U5519" s="1">
        <v>1.3628620102210001</v>
      </c>
      <c r="V5519" s="1">
        <v>48.040885860307</v>
      </c>
      <c r="W5519" s="1">
        <v>0.34071550255499999</v>
      </c>
      <c r="X5519" s="1">
        <v>51.618398637138</v>
      </c>
      <c r="Y5519" s="8">
        <v>215.332197614991</v>
      </c>
    </row>
    <row r="5520" spans="4:25" x14ac:dyDescent="0.2">
      <c r="D5520" s="59"/>
      <c r="E5520" s="5" t="s">
        <v>148</v>
      </c>
      <c r="F5520" s="51" t="s">
        <v>623</v>
      </c>
      <c r="G5520" s="4">
        <v>187</v>
      </c>
      <c r="H5520" s="10">
        <v>9.6256684491980007</v>
      </c>
      <c r="I5520" s="1">
        <v>4.8128342245990003</v>
      </c>
      <c r="J5520" s="1">
        <v>8.0213903743320003</v>
      </c>
      <c r="K5520" s="1">
        <v>4.2780748663099999</v>
      </c>
      <c r="L5520" s="1">
        <v>5.3475935828879999</v>
      </c>
      <c r="M5520" s="1">
        <v>1.6042780748659999</v>
      </c>
      <c r="N5520" s="1">
        <v>9.6256684491980007</v>
      </c>
      <c r="O5520" s="1">
        <v>5.3475935828879999</v>
      </c>
      <c r="P5520" s="1">
        <v>8.0213903743320003</v>
      </c>
      <c r="Q5520" s="1">
        <v>10.160427807487</v>
      </c>
      <c r="R5520" s="1">
        <v>19.786096256684001</v>
      </c>
      <c r="S5520" s="1">
        <v>23.529411764706001</v>
      </c>
      <c r="T5520" s="1">
        <v>14.973262032086</v>
      </c>
      <c r="U5520" s="1">
        <v>2.1390374331549999</v>
      </c>
      <c r="V5520" s="1">
        <v>56.149732620320997</v>
      </c>
      <c r="W5520" s="2" t="s">
        <v>160</v>
      </c>
      <c r="X5520" s="1">
        <v>43.850267379679003</v>
      </c>
      <c r="Y5520" s="8">
        <v>183.422459893048</v>
      </c>
    </row>
    <row r="5521" spans="2:25" ht="26" x14ac:dyDescent="0.2">
      <c r="D5521" s="59"/>
      <c r="E5521" s="5" t="s">
        <v>149</v>
      </c>
      <c r="F5521" s="51" t="s">
        <v>623</v>
      </c>
      <c r="G5521" s="4">
        <v>75</v>
      </c>
      <c r="H5521" s="10">
        <v>28</v>
      </c>
      <c r="I5521" s="1">
        <v>18.666666666666998</v>
      </c>
      <c r="J5521" s="1">
        <v>21.333333333333002</v>
      </c>
      <c r="K5521" s="1">
        <v>14.666666666667</v>
      </c>
      <c r="L5521" s="1">
        <v>17.333333333333002</v>
      </c>
      <c r="M5521" s="1">
        <v>5.333333333333</v>
      </c>
      <c r="N5521" s="1">
        <v>24</v>
      </c>
      <c r="O5521" s="1">
        <v>25.333333333333002</v>
      </c>
      <c r="P5521" s="1">
        <v>34.666666666666998</v>
      </c>
      <c r="Q5521" s="1">
        <v>25.333333333333002</v>
      </c>
      <c r="R5521" s="1">
        <v>18.666666666666998</v>
      </c>
      <c r="S5521" s="1">
        <v>45.333333333333002</v>
      </c>
      <c r="T5521" s="1">
        <v>38.666666666666998</v>
      </c>
      <c r="U5521" s="1">
        <v>1.333333333333</v>
      </c>
      <c r="V5521" s="1">
        <v>24</v>
      </c>
      <c r="W5521" s="2" t="s">
        <v>160</v>
      </c>
      <c r="X5521" s="1">
        <v>76</v>
      </c>
      <c r="Y5521" s="8">
        <v>342.66666666666703</v>
      </c>
    </row>
    <row r="5522" spans="2:25" ht="26" x14ac:dyDescent="0.2">
      <c r="D5522" s="59"/>
      <c r="E5522" s="5" t="s">
        <v>150</v>
      </c>
      <c r="F5522" s="51" t="s">
        <v>623</v>
      </c>
      <c r="G5522" s="4">
        <v>66</v>
      </c>
      <c r="H5522" s="10">
        <v>24.242424242424001</v>
      </c>
      <c r="I5522" s="1">
        <v>10.606060606061</v>
      </c>
      <c r="J5522" s="1">
        <v>12.121212121212</v>
      </c>
      <c r="K5522" s="1">
        <v>7.5757575757579998</v>
      </c>
      <c r="L5522" s="1">
        <v>9.0909090909089993</v>
      </c>
      <c r="M5522" s="1">
        <v>1.5151515151520001</v>
      </c>
      <c r="N5522" s="1">
        <v>27.272727272727</v>
      </c>
      <c r="O5522" s="1">
        <v>13.636363636364001</v>
      </c>
      <c r="P5522" s="1">
        <v>16.666666666666998</v>
      </c>
      <c r="Q5522" s="1">
        <v>16.666666666666998</v>
      </c>
      <c r="R5522" s="1">
        <v>21.212121212121001</v>
      </c>
      <c r="S5522" s="1">
        <v>36.363636363635997</v>
      </c>
      <c r="T5522" s="1">
        <v>33.333333333333002</v>
      </c>
      <c r="U5522" s="1">
        <v>4.5454545454549997</v>
      </c>
      <c r="V5522" s="1">
        <v>37.878787878788003</v>
      </c>
      <c r="W5522" s="1">
        <v>1.5151515151520001</v>
      </c>
      <c r="X5522" s="1">
        <v>60.606060606061</v>
      </c>
      <c r="Y5522" s="8">
        <v>274.24242424242402</v>
      </c>
    </row>
    <row r="5523" spans="2:25" ht="26" x14ac:dyDescent="0.2">
      <c r="D5523" s="59"/>
      <c r="E5523" s="5" t="s">
        <v>151</v>
      </c>
      <c r="F5523" s="51" t="s">
        <v>624</v>
      </c>
      <c r="G5523" s="4">
        <v>12</v>
      </c>
      <c r="H5523" s="10">
        <v>25</v>
      </c>
      <c r="I5523" s="1">
        <v>16.666666666666998</v>
      </c>
      <c r="J5523" s="1">
        <v>41.666666666666998</v>
      </c>
      <c r="K5523" s="1">
        <v>8.333333333333</v>
      </c>
      <c r="L5523" s="1">
        <v>16.666666666666998</v>
      </c>
      <c r="M5523" s="1">
        <v>16.666666666666998</v>
      </c>
      <c r="N5523" s="1">
        <v>16.666666666666998</v>
      </c>
      <c r="O5523" s="1">
        <v>33.333333333333002</v>
      </c>
      <c r="P5523" s="1">
        <v>25</v>
      </c>
      <c r="Q5523" s="1">
        <v>25</v>
      </c>
      <c r="R5523" s="1">
        <v>16.666666666666998</v>
      </c>
      <c r="S5523" s="1">
        <v>58.333333333333002</v>
      </c>
      <c r="T5523" s="1">
        <v>50</v>
      </c>
      <c r="U5523" s="1">
        <v>8.333333333333</v>
      </c>
      <c r="V5523" s="1">
        <v>16.666666666666998</v>
      </c>
      <c r="W5523" s="2" t="s">
        <v>160</v>
      </c>
      <c r="X5523" s="1">
        <v>83.333333333333002</v>
      </c>
      <c r="Y5523" s="8">
        <v>375</v>
      </c>
    </row>
    <row r="5524" spans="2:25" ht="26" x14ac:dyDescent="0.2">
      <c r="D5524" s="59"/>
      <c r="E5524" s="5" t="s">
        <v>152</v>
      </c>
      <c r="F5524" s="51" t="s">
        <v>623</v>
      </c>
      <c r="G5524" s="4">
        <v>443</v>
      </c>
      <c r="H5524" s="10">
        <v>12.866817155755999</v>
      </c>
      <c r="I5524" s="1">
        <v>7.2234762979680003</v>
      </c>
      <c r="J5524" s="1">
        <v>4.2889390519189998</v>
      </c>
      <c r="K5524" s="1">
        <v>5.4176072234759998</v>
      </c>
      <c r="L5524" s="1">
        <v>6.7720090293449999</v>
      </c>
      <c r="M5524" s="1">
        <v>0.90293453724600004</v>
      </c>
      <c r="N5524" s="1">
        <v>14.672686230248001</v>
      </c>
      <c r="O5524" s="1">
        <v>7.2234762979680003</v>
      </c>
      <c r="P5524" s="1">
        <v>13.995485327314</v>
      </c>
      <c r="Q5524" s="1">
        <v>10.835214446953</v>
      </c>
      <c r="R5524" s="1">
        <v>23.250564334086</v>
      </c>
      <c r="S5524" s="1">
        <v>29.796839729119998</v>
      </c>
      <c r="T5524" s="1">
        <v>19.638826185102001</v>
      </c>
      <c r="U5524" s="1">
        <v>0.90293453724600004</v>
      </c>
      <c r="V5524" s="1">
        <v>49.661399548532998</v>
      </c>
      <c r="W5524" s="2" t="s">
        <v>160</v>
      </c>
      <c r="X5524" s="1">
        <v>50.338600451467002</v>
      </c>
      <c r="Y5524" s="8">
        <v>207.44920993228001</v>
      </c>
    </row>
    <row r="5525" spans="2:25" x14ac:dyDescent="0.2">
      <c r="D5525" s="59"/>
      <c r="E5525" s="5" t="s">
        <v>153</v>
      </c>
      <c r="F5525" s="51" t="s">
        <v>623</v>
      </c>
      <c r="G5525" s="4">
        <v>80</v>
      </c>
      <c r="H5525" s="10">
        <v>11.25</v>
      </c>
      <c r="I5525" s="1">
        <v>6.25</v>
      </c>
      <c r="J5525" s="1">
        <v>5</v>
      </c>
      <c r="K5525" s="1">
        <v>2.5</v>
      </c>
      <c r="L5525" s="1">
        <v>6.25</v>
      </c>
      <c r="M5525" s="1">
        <v>1.25</v>
      </c>
      <c r="N5525" s="1">
        <v>11.25</v>
      </c>
      <c r="O5525" s="1">
        <v>10</v>
      </c>
      <c r="P5525" s="1">
        <v>18.75</v>
      </c>
      <c r="Q5525" s="1">
        <v>8.75</v>
      </c>
      <c r="R5525" s="1">
        <v>15</v>
      </c>
      <c r="S5525" s="1">
        <v>35</v>
      </c>
      <c r="T5525" s="1">
        <v>22.5</v>
      </c>
      <c r="U5525" s="1">
        <v>3.75</v>
      </c>
      <c r="V5525" s="1">
        <v>50</v>
      </c>
      <c r="W5525" s="2" t="s">
        <v>160</v>
      </c>
      <c r="X5525" s="1">
        <v>50</v>
      </c>
      <c r="Y5525" s="8">
        <v>207.5</v>
      </c>
    </row>
    <row r="5526" spans="2:25" ht="26" x14ac:dyDescent="0.2">
      <c r="D5526" s="59"/>
      <c r="E5526" s="5" t="s">
        <v>154</v>
      </c>
      <c r="F5526" s="51" t="s">
        <v>623</v>
      </c>
      <c r="G5526" s="4">
        <v>123</v>
      </c>
      <c r="H5526" s="10">
        <v>9.7560975609760003</v>
      </c>
      <c r="I5526" s="1">
        <v>4.065040650407</v>
      </c>
      <c r="J5526" s="1">
        <v>4.8780487804880002</v>
      </c>
      <c r="K5526" s="1">
        <v>4.065040650407</v>
      </c>
      <c r="L5526" s="1">
        <v>4.8780487804880002</v>
      </c>
      <c r="M5526" s="2" t="s">
        <v>160</v>
      </c>
      <c r="N5526" s="1">
        <v>6.5040650406499996</v>
      </c>
      <c r="O5526" s="1">
        <v>4.065040650407</v>
      </c>
      <c r="P5526" s="1">
        <v>6.5040650406499996</v>
      </c>
      <c r="Q5526" s="1">
        <v>4.065040650407</v>
      </c>
      <c r="R5526" s="1">
        <v>13.821138211381999</v>
      </c>
      <c r="S5526" s="1">
        <v>13.821138211381999</v>
      </c>
      <c r="T5526" s="1">
        <v>12.195121951220001</v>
      </c>
      <c r="U5526" s="1">
        <v>4.065040650407</v>
      </c>
      <c r="V5526" s="1">
        <v>65.853658536585002</v>
      </c>
      <c r="W5526" s="2" t="s">
        <v>160</v>
      </c>
      <c r="X5526" s="1">
        <v>34.146341463414998</v>
      </c>
      <c r="Y5526" s="8">
        <v>158.53658536585399</v>
      </c>
    </row>
    <row r="5527" spans="2:25" x14ac:dyDescent="0.2">
      <c r="D5527" s="59"/>
      <c r="E5527" s="5" t="s">
        <v>23</v>
      </c>
      <c r="F5527" s="51" t="s">
        <v>624</v>
      </c>
      <c r="G5527" s="4">
        <v>10</v>
      </c>
      <c r="H5527" s="10">
        <v>20</v>
      </c>
      <c r="I5527" s="1">
        <v>10</v>
      </c>
      <c r="J5527" s="2" t="s">
        <v>160</v>
      </c>
      <c r="K5527" s="1">
        <v>30</v>
      </c>
      <c r="L5527" s="2" t="s">
        <v>160</v>
      </c>
      <c r="M5527" s="2" t="s">
        <v>160</v>
      </c>
      <c r="N5527" s="1">
        <v>30</v>
      </c>
      <c r="O5527" s="2" t="s">
        <v>160</v>
      </c>
      <c r="P5527" s="1">
        <v>20</v>
      </c>
      <c r="Q5527" s="1">
        <v>10</v>
      </c>
      <c r="R5527" s="1">
        <v>10</v>
      </c>
      <c r="S5527" s="1">
        <v>20</v>
      </c>
      <c r="T5527" s="1">
        <v>10</v>
      </c>
      <c r="U5527" s="2" t="s">
        <v>160</v>
      </c>
      <c r="V5527" s="1">
        <v>30</v>
      </c>
      <c r="W5527" s="2" t="s">
        <v>160</v>
      </c>
      <c r="X5527" s="1">
        <v>70</v>
      </c>
      <c r="Y5527" s="8">
        <v>190</v>
      </c>
    </row>
    <row r="5528" spans="2:25" ht="26" x14ac:dyDescent="0.2">
      <c r="D5528" s="59"/>
      <c r="E5528" s="5" t="s">
        <v>155</v>
      </c>
      <c r="F5528" s="51" t="s">
        <v>623</v>
      </c>
      <c r="G5528" s="4">
        <v>910</v>
      </c>
      <c r="H5528" s="10">
        <v>12.747252747253</v>
      </c>
      <c r="I5528" s="1">
        <v>7.2527472527469996</v>
      </c>
      <c r="J5528" s="1">
        <v>6.3736263736260002</v>
      </c>
      <c r="K5528" s="1">
        <v>5.2747252747250002</v>
      </c>
      <c r="L5528" s="1">
        <v>5.7142857142860004</v>
      </c>
      <c r="M5528" s="1">
        <v>1.318681318681</v>
      </c>
      <c r="N5528" s="1">
        <v>11.428571428571001</v>
      </c>
      <c r="O5528" s="1">
        <v>7.9120879120880003</v>
      </c>
      <c r="P5528" s="1">
        <v>12.417582417582</v>
      </c>
      <c r="Q5528" s="1">
        <v>8.6813186813190004</v>
      </c>
      <c r="R5528" s="1">
        <v>17.912087912088001</v>
      </c>
      <c r="S5528" s="1">
        <v>27.362637362636999</v>
      </c>
      <c r="T5528" s="1">
        <v>18.791208791209002</v>
      </c>
      <c r="U5528" s="1">
        <v>1.538461538462</v>
      </c>
      <c r="V5528" s="1">
        <v>51.648351648351998</v>
      </c>
      <c r="W5528" s="1">
        <v>0.32967032966999998</v>
      </c>
      <c r="X5528" s="1">
        <v>48.021978021978001</v>
      </c>
      <c r="Y5528" s="8">
        <v>196.70329670329701</v>
      </c>
    </row>
    <row r="5529" spans="2:25" ht="26" x14ac:dyDescent="0.2">
      <c r="D5529" s="59"/>
      <c r="E5529" s="5" t="s">
        <v>156</v>
      </c>
      <c r="F5529" s="51" t="s">
        <v>623</v>
      </c>
      <c r="G5529" s="4">
        <v>98</v>
      </c>
      <c r="H5529" s="10">
        <v>9.1836734693879993</v>
      </c>
      <c r="I5529" s="1">
        <v>4.0816326530609999</v>
      </c>
      <c r="J5529" s="1">
        <v>2.040816326531</v>
      </c>
      <c r="K5529" s="1">
        <v>5.1020408163270003</v>
      </c>
      <c r="L5529" s="1">
        <v>6.1224489795919999</v>
      </c>
      <c r="M5529" s="1">
        <v>1.0204081632649999</v>
      </c>
      <c r="N5529" s="1">
        <v>9.1836734693879993</v>
      </c>
      <c r="O5529" s="1">
        <v>1.0204081632649999</v>
      </c>
      <c r="P5529" s="1">
        <v>11.224489795918</v>
      </c>
      <c r="Q5529" s="1">
        <v>2.040816326531</v>
      </c>
      <c r="R5529" s="1">
        <v>24.489795918367001</v>
      </c>
      <c r="S5529" s="1">
        <v>28.571428571428999</v>
      </c>
      <c r="T5529" s="1">
        <v>12.244897959184</v>
      </c>
      <c r="U5529" s="1">
        <v>2.040816326531</v>
      </c>
      <c r="V5529" s="1">
        <v>52.040816326531001</v>
      </c>
      <c r="W5529" s="2" t="s">
        <v>160</v>
      </c>
      <c r="X5529" s="1">
        <v>47.959183673468999</v>
      </c>
      <c r="Y5529" s="8">
        <v>170.408163265306</v>
      </c>
    </row>
    <row r="5530" spans="2:25" ht="26" x14ac:dyDescent="0.2">
      <c r="D5530" s="59"/>
      <c r="E5530" s="5" t="s">
        <v>157</v>
      </c>
      <c r="F5530" s="51" t="s">
        <v>623</v>
      </c>
      <c r="G5530" s="4">
        <v>134</v>
      </c>
      <c r="H5530" s="10">
        <v>13.432835820896001</v>
      </c>
      <c r="I5530" s="1">
        <v>7.4626865671639999</v>
      </c>
      <c r="J5530" s="1">
        <v>5.2238805970150004</v>
      </c>
      <c r="K5530" s="1">
        <v>2.238805970149</v>
      </c>
      <c r="L5530" s="1">
        <v>3.731343283582</v>
      </c>
      <c r="M5530" s="1">
        <v>0.74626865671599996</v>
      </c>
      <c r="N5530" s="1">
        <v>10.447761194030001</v>
      </c>
      <c r="O5530" s="1">
        <v>5.2238805970150004</v>
      </c>
      <c r="P5530" s="1">
        <v>15.671641791044999</v>
      </c>
      <c r="Q5530" s="1">
        <v>9.7014925373129994</v>
      </c>
      <c r="R5530" s="1">
        <v>15.671641791044999</v>
      </c>
      <c r="S5530" s="1">
        <v>31.343283582089999</v>
      </c>
      <c r="T5530" s="1">
        <v>17.910447761194</v>
      </c>
      <c r="U5530" s="2" t="s">
        <v>160</v>
      </c>
      <c r="V5530" s="1">
        <v>54.477611940298999</v>
      </c>
      <c r="W5530" s="2" t="s">
        <v>160</v>
      </c>
      <c r="X5530" s="1">
        <v>45.522388059701001</v>
      </c>
      <c r="Y5530" s="8">
        <v>193.283582089552</v>
      </c>
    </row>
    <row r="5531" spans="2:25" ht="26" x14ac:dyDescent="0.2">
      <c r="D5531" s="59"/>
      <c r="E5531" s="5" t="s">
        <v>158</v>
      </c>
      <c r="F5531" s="51" t="s">
        <v>623</v>
      </c>
      <c r="G5531" s="4">
        <v>812</v>
      </c>
      <c r="H5531" s="10">
        <v>13.546798029556999</v>
      </c>
      <c r="I5531" s="1">
        <v>7.6354679802960002</v>
      </c>
      <c r="J5531" s="1">
        <v>6.5270935960590002</v>
      </c>
      <c r="K5531" s="1">
        <v>5.6650246305419998</v>
      </c>
      <c r="L5531" s="1">
        <v>6.1576354679799996</v>
      </c>
      <c r="M5531" s="1">
        <v>1.3546798029560001</v>
      </c>
      <c r="N5531" s="1">
        <v>11.330049261084</v>
      </c>
      <c r="O5531" s="1">
        <v>8.4975369458129997</v>
      </c>
      <c r="P5531" s="1">
        <v>12.931034482758999</v>
      </c>
      <c r="Q5531" s="1">
        <v>9.7290640394089998</v>
      </c>
      <c r="R5531" s="1">
        <v>18.71921182266</v>
      </c>
      <c r="S5531" s="1">
        <v>28.20197044335</v>
      </c>
      <c r="T5531" s="1">
        <v>20.073891625616</v>
      </c>
      <c r="U5531" s="1">
        <v>1.2315270935960001</v>
      </c>
      <c r="V5531" s="1">
        <v>50.369458128079003</v>
      </c>
      <c r="W5531" s="1">
        <v>0.36945812807900003</v>
      </c>
      <c r="X5531" s="1">
        <v>49.261083743842001</v>
      </c>
      <c r="Y5531" s="8">
        <v>202.339901477833</v>
      </c>
    </row>
    <row r="5532" spans="2:25" ht="26" x14ac:dyDescent="0.2">
      <c r="D5532" s="60"/>
      <c r="E5532" s="30" t="s">
        <v>159</v>
      </c>
      <c r="F5532" s="52" t="s">
        <v>623</v>
      </c>
      <c r="G5532" s="21">
        <v>136</v>
      </c>
      <c r="H5532" s="36">
        <v>25.735294117647001</v>
      </c>
      <c r="I5532" s="18">
        <v>13.970588235294001</v>
      </c>
      <c r="J5532" s="18">
        <v>17.647058823529001</v>
      </c>
      <c r="K5532" s="18">
        <v>10.294117647059</v>
      </c>
      <c r="L5532" s="18">
        <v>11.764705882353001</v>
      </c>
      <c r="M5532" s="18">
        <v>5.147058823529</v>
      </c>
      <c r="N5532" s="18">
        <v>23.529411764706001</v>
      </c>
      <c r="O5532" s="18">
        <v>19.117647058824002</v>
      </c>
      <c r="P5532" s="18">
        <v>25.735294117647001</v>
      </c>
      <c r="Q5532" s="18">
        <v>19.852941176470999</v>
      </c>
      <c r="R5532" s="18">
        <v>20.588235294118</v>
      </c>
      <c r="S5532" s="18">
        <v>40.441176470587997</v>
      </c>
      <c r="T5532" s="18">
        <v>35.294117647058997</v>
      </c>
      <c r="U5532" s="18">
        <v>2.9411764705880001</v>
      </c>
      <c r="V5532" s="18">
        <v>30.882352941175998</v>
      </c>
      <c r="W5532" s="18">
        <v>0.73529411764700003</v>
      </c>
      <c r="X5532" s="18">
        <v>68.382352941175995</v>
      </c>
      <c r="Y5532" s="35">
        <v>303.67647058823502</v>
      </c>
    </row>
    <row r="5533" spans="2:25" x14ac:dyDescent="0.2">
      <c r="D5533" s="45" t="s">
        <v>625</v>
      </c>
    </row>
    <row r="5534" spans="2:25" x14ac:dyDescent="0.2">
      <c r="B5534" s="24" t="str">
        <f xml:space="preserve"> HYPERLINK("#'目次'!B42", "[36]")</f>
        <v>[36]</v>
      </c>
      <c r="C5534" s="61" t="s">
        <v>481</v>
      </c>
      <c r="D5534" s="62"/>
      <c r="E5534" s="62"/>
      <c r="F5534" s="62"/>
      <c r="G5534" s="62"/>
      <c r="H5534" s="62"/>
      <c r="I5534" s="62"/>
      <c r="J5534" s="62"/>
      <c r="K5534" s="62"/>
      <c r="L5534" s="62"/>
      <c r="M5534" s="62"/>
      <c r="N5534" s="62"/>
      <c r="O5534" s="62"/>
      <c r="P5534" s="62"/>
      <c r="Q5534" s="62"/>
      <c r="R5534" s="62"/>
      <c r="S5534" s="62"/>
      <c r="T5534" s="62"/>
      <c r="U5534" s="62"/>
      <c r="V5534" s="62"/>
    </row>
    <row r="5537" spans="3:22" x14ac:dyDescent="0.2">
      <c r="C5537" s="61" t="s">
        <v>13</v>
      </c>
      <c r="D5537" s="62"/>
      <c r="E5537" s="62"/>
      <c r="F5537" s="62"/>
      <c r="G5537" s="62"/>
      <c r="H5537" s="62"/>
      <c r="I5537" s="62"/>
      <c r="J5537" s="62"/>
      <c r="K5537" s="62"/>
      <c r="L5537" s="62"/>
      <c r="M5537" s="62"/>
      <c r="N5537" s="62"/>
      <c r="O5537" s="62"/>
      <c r="P5537" s="62"/>
      <c r="Q5537" s="62"/>
      <c r="R5537" s="62"/>
      <c r="S5537" s="62"/>
      <c r="T5537" s="62"/>
      <c r="U5537" s="62"/>
      <c r="V5537" s="62"/>
    </row>
    <row r="5538" spans="3:22" ht="26" x14ac:dyDescent="0.2">
      <c r="D5538" s="63"/>
      <c r="E5538" s="64"/>
      <c r="F5538" s="64"/>
      <c r="G5538" s="27" t="s">
        <v>14</v>
      </c>
      <c r="H5538" s="26" t="s">
        <v>252</v>
      </c>
      <c r="I5538" s="11" t="s">
        <v>482</v>
      </c>
      <c r="J5538" s="11" t="s">
        <v>483</v>
      </c>
      <c r="K5538" s="11" t="s">
        <v>484</v>
      </c>
      <c r="L5538" s="11" t="s">
        <v>256</v>
      </c>
      <c r="M5538" s="11" t="s">
        <v>23</v>
      </c>
      <c r="N5538" s="11" t="s">
        <v>342</v>
      </c>
      <c r="O5538" s="20" t="s">
        <v>176</v>
      </c>
    </row>
    <row r="5539" spans="3:22" x14ac:dyDescent="0.2">
      <c r="D5539" s="65"/>
      <c r="E5539" s="66"/>
      <c r="F5539" s="66"/>
      <c r="G5539" s="22"/>
      <c r="H5539" s="38" t="s">
        <v>485</v>
      </c>
      <c r="I5539" s="33" t="s">
        <v>486</v>
      </c>
      <c r="J5539" s="33" t="s">
        <v>330</v>
      </c>
      <c r="K5539" s="33" t="s">
        <v>346</v>
      </c>
      <c r="L5539" s="33" t="s">
        <v>338</v>
      </c>
      <c r="M5539" s="12"/>
      <c r="N5539" s="12"/>
      <c r="O5539" s="29"/>
    </row>
    <row r="5540" spans="3:22" x14ac:dyDescent="0.2">
      <c r="D5540" s="23"/>
      <c r="E5540" s="28" t="s">
        <v>14</v>
      </c>
      <c r="F5540" s="49" t="s">
        <v>623</v>
      </c>
      <c r="G5540" s="25">
        <v>1043</v>
      </c>
      <c r="H5540" s="16">
        <v>64.621284755513003</v>
      </c>
      <c r="I5540" s="16">
        <v>10.354745925215999</v>
      </c>
      <c r="J5540" s="16">
        <v>13.998082454458</v>
      </c>
      <c r="K5540" s="16">
        <v>6.0402684563760003</v>
      </c>
      <c r="L5540" s="16">
        <v>4.6979865771810001</v>
      </c>
      <c r="M5540" s="16">
        <v>0.287631831256</v>
      </c>
      <c r="N5540" s="16">
        <v>5.4153846153850003</v>
      </c>
      <c r="O5540" s="34">
        <v>2.3399805544780001</v>
      </c>
    </row>
    <row r="5541" spans="3:22" x14ac:dyDescent="0.2">
      <c r="D5541" s="58" t="s">
        <v>18</v>
      </c>
      <c r="E5541" s="7" t="s">
        <v>19</v>
      </c>
      <c r="F5541" s="50" t="s">
        <v>623</v>
      </c>
      <c r="G5541" s="6">
        <v>342</v>
      </c>
      <c r="H5541" s="14">
        <v>70.175438596491006</v>
      </c>
      <c r="I5541" s="3">
        <v>5.2631578947369997</v>
      </c>
      <c r="J5541" s="3">
        <v>16.081871345029001</v>
      </c>
      <c r="K5541" s="3">
        <v>4.6783625730990002</v>
      </c>
      <c r="L5541" s="3">
        <v>3.8011695906430001</v>
      </c>
      <c r="M5541" s="9" t="s">
        <v>160</v>
      </c>
      <c r="N5541" s="3">
        <v>5.597953216374</v>
      </c>
      <c r="O5541" s="13">
        <v>2.2763404850039999</v>
      </c>
    </row>
    <row r="5542" spans="3:22" ht="26" x14ac:dyDescent="0.2">
      <c r="D5542" s="59"/>
      <c r="E5542" s="5" t="s">
        <v>20</v>
      </c>
      <c r="F5542" s="51" t="s">
        <v>623</v>
      </c>
      <c r="G5542" s="4">
        <v>620</v>
      </c>
      <c r="H5542" s="10">
        <v>63.064516129032</v>
      </c>
      <c r="I5542" s="1">
        <v>12.258064516129</v>
      </c>
      <c r="J5542" s="1">
        <v>13.064516129032</v>
      </c>
      <c r="K5542" s="1">
        <v>6.2903225806450003</v>
      </c>
      <c r="L5542" s="1">
        <v>4.8387096774189997</v>
      </c>
      <c r="M5542" s="1">
        <v>0.483870967742</v>
      </c>
      <c r="N5542" s="1">
        <v>5.3816855753650001</v>
      </c>
      <c r="O5542" s="8">
        <v>2.3401364730849998</v>
      </c>
    </row>
    <row r="5543" spans="3:22" ht="26" x14ac:dyDescent="0.2">
      <c r="D5543" s="59"/>
      <c r="E5543" s="5" t="s">
        <v>21</v>
      </c>
      <c r="F5543" s="51" t="s">
        <v>623</v>
      </c>
      <c r="G5543" s="4">
        <v>76</v>
      </c>
      <c r="H5543" s="10">
        <v>53.947368421053</v>
      </c>
      <c r="I5543" s="1">
        <v>17.105263157894999</v>
      </c>
      <c r="J5543" s="1">
        <v>13.157894736842</v>
      </c>
      <c r="K5543" s="1">
        <v>9.2105263157890001</v>
      </c>
      <c r="L5543" s="1">
        <v>6.5789473684209998</v>
      </c>
      <c r="M5543" s="2" t="s">
        <v>160</v>
      </c>
      <c r="N5543" s="1">
        <v>4.9671052631580004</v>
      </c>
      <c r="O5543" s="8">
        <v>2.4944411883440001</v>
      </c>
    </row>
    <row r="5544" spans="3:22" x14ac:dyDescent="0.2">
      <c r="D5544" s="59"/>
      <c r="E5544" s="5" t="s">
        <v>22</v>
      </c>
      <c r="F5544" s="51" t="s">
        <v>624</v>
      </c>
      <c r="G5544" s="4">
        <v>2</v>
      </c>
      <c r="H5544" s="10">
        <v>100</v>
      </c>
      <c r="I5544" s="2" t="s">
        <v>160</v>
      </c>
      <c r="J5544" s="2" t="s">
        <v>160</v>
      </c>
      <c r="K5544" s="2" t="s">
        <v>160</v>
      </c>
      <c r="L5544" s="2" t="s">
        <v>160</v>
      </c>
      <c r="M5544" s="2" t="s">
        <v>160</v>
      </c>
      <c r="N5544" s="1">
        <v>7</v>
      </c>
      <c r="O5544" s="8">
        <v>0</v>
      </c>
    </row>
    <row r="5545" spans="3:22" x14ac:dyDescent="0.2">
      <c r="D5545" s="59"/>
      <c r="E5545" s="5" t="s">
        <v>23</v>
      </c>
      <c r="F5545" s="51" t="s">
        <v>624</v>
      </c>
      <c r="G5545" s="4">
        <v>3</v>
      </c>
      <c r="H5545" s="17" t="s">
        <v>160</v>
      </c>
      <c r="I5545" s="1">
        <v>33.333333333333002</v>
      </c>
      <c r="J5545" s="2" t="s">
        <v>160</v>
      </c>
      <c r="K5545" s="1">
        <v>33.333333333333002</v>
      </c>
      <c r="L5545" s="1">
        <v>33.333333333333002</v>
      </c>
      <c r="M5545" s="2" t="s">
        <v>160</v>
      </c>
      <c r="N5545" s="1">
        <v>1.833333333333</v>
      </c>
      <c r="O5545" s="8">
        <v>2.3629078131260002</v>
      </c>
    </row>
    <row r="5546" spans="3:22" x14ac:dyDescent="0.2">
      <c r="D5546" s="58" t="s">
        <v>24</v>
      </c>
      <c r="E5546" s="7" t="s">
        <v>25</v>
      </c>
      <c r="F5546" s="50" t="s">
        <v>623</v>
      </c>
      <c r="G5546" s="6">
        <v>765</v>
      </c>
      <c r="H5546" s="14">
        <v>65.490196078430998</v>
      </c>
      <c r="I5546" s="3">
        <v>10.849673202613999</v>
      </c>
      <c r="J5546" s="3">
        <v>13.594771241829999</v>
      </c>
      <c r="K5546" s="3">
        <v>5.8823529411760003</v>
      </c>
      <c r="L5546" s="3">
        <v>4.0522875816989998</v>
      </c>
      <c r="M5546" s="3">
        <v>0.13071895424800001</v>
      </c>
      <c r="N5546" s="3">
        <v>5.4784031413610004</v>
      </c>
      <c r="O5546" s="13">
        <v>2.2881808268810002</v>
      </c>
    </row>
    <row r="5547" spans="3:22" x14ac:dyDescent="0.2">
      <c r="D5547" s="59"/>
      <c r="E5547" s="5" t="s">
        <v>26</v>
      </c>
      <c r="F5547" s="51" t="s">
        <v>623</v>
      </c>
      <c r="G5547" s="4">
        <v>796</v>
      </c>
      <c r="H5547" s="10">
        <v>66.080402010049994</v>
      </c>
      <c r="I5547" s="1">
        <v>11.180904522613</v>
      </c>
      <c r="J5547" s="1">
        <v>13.56783919598</v>
      </c>
      <c r="K5547" s="1">
        <v>5.0251256281409997</v>
      </c>
      <c r="L5547" s="1">
        <v>3.7688442211059998</v>
      </c>
      <c r="M5547" s="1">
        <v>0.37688442211099998</v>
      </c>
      <c r="N5547" s="1">
        <v>5.5390920554849998</v>
      </c>
      <c r="O5547" s="8">
        <v>2.236290485199</v>
      </c>
    </row>
    <row r="5548" spans="3:22" ht="26" x14ac:dyDescent="0.2">
      <c r="D5548" s="59"/>
      <c r="E5548" s="5" t="s">
        <v>27</v>
      </c>
      <c r="F5548" s="51" t="s">
        <v>623</v>
      </c>
      <c r="G5548" s="4">
        <v>683</v>
      </c>
      <c r="H5548" s="10">
        <v>67.203513909224</v>
      </c>
      <c r="I5548" s="1">
        <v>10.688140556369</v>
      </c>
      <c r="J5548" s="1">
        <v>13.030746705709999</v>
      </c>
      <c r="K5548" s="1">
        <v>5.563689604685</v>
      </c>
      <c r="L5548" s="1">
        <v>3.07467057101</v>
      </c>
      <c r="M5548" s="1">
        <v>0.43923865300100001</v>
      </c>
      <c r="N5548" s="1">
        <v>5.5911764705879996</v>
      </c>
      <c r="O5548" s="8">
        <v>2.2065130058090001</v>
      </c>
    </row>
    <row r="5549" spans="3:22" x14ac:dyDescent="0.2">
      <c r="D5549" s="59"/>
      <c r="E5549" s="5" t="s">
        <v>28</v>
      </c>
      <c r="F5549" s="51" t="s">
        <v>623</v>
      </c>
      <c r="G5549" s="4">
        <v>438</v>
      </c>
      <c r="H5549" s="10">
        <v>68.493150684932004</v>
      </c>
      <c r="I5549" s="1">
        <v>12.785388127854</v>
      </c>
      <c r="J5549" s="1">
        <v>10.045662100456999</v>
      </c>
      <c r="K5549" s="1">
        <v>5.936073059361</v>
      </c>
      <c r="L5549" s="1">
        <v>2.7397260273969999</v>
      </c>
      <c r="M5549" s="2" t="s">
        <v>160</v>
      </c>
      <c r="N5549" s="1">
        <v>5.6803652968040002</v>
      </c>
      <c r="O5549" s="8">
        <v>2.1405163845600002</v>
      </c>
    </row>
    <row r="5550" spans="3:22" ht="26" x14ac:dyDescent="0.2">
      <c r="D5550" s="59"/>
      <c r="E5550" s="5" t="s">
        <v>29</v>
      </c>
      <c r="F5550" s="51" t="s">
        <v>623</v>
      </c>
      <c r="G5550" s="4">
        <v>680</v>
      </c>
      <c r="H5550" s="10">
        <v>67.205882352941003</v>
      </c>
      <c r="I5550" s="1">
        <v>9.7058823529409999</v>
      </c>
      <c r="J5550" s="1">
        <v>13.382352941176</v>
      </c>
      <c r="K5550" s="1">
        <v>5.8823529411760003</v>
      </c>
      <c r="L5550" s="1">
        <v>3.5294117647059999</v>
      </c>
      <c r="M5550" s="1">
        <v>0.29411764705900001</v>
      </c>
      <c r="N5550" s="1">
        <v>5.5508849557520001</v>
      </c>
      <c r="O5550" s="8">
        <v>2.2566149172649999</v>
      </c>
    </row>
    <row r="5551" spans="3:22" x14ac:dyDescent="0.2">
      <c r="D5551" s="59"/>
      <c r="E5551" s="5" t="s">
        <v>30</v>
      </c>
      <c r="F5551" s="51" t="s">
        <v>623</v>
      </c>
      <c r="G5551" s="4">
        <v>242</v>
      </c>
      <c r="H5551" s="10">
        <v>71.487603305785001</v>
      </c>
      <c r="I5551" s="1">
        <v>10.330578512397</v>
      </c>
      <c r="J5551" s="1">
        <v>11.570247933884</v>
      </c>
      <c r="K5551" s="1">
        <v>3.719008264463</v>
      </c>
      <c r="L5551" s="1">
        <v>2.8925619834709999</v>
      </c>
      <c r="M5551" s="2" t="s">
        <v>160</v>
      </c>
      <c r="N5551" s="1">
        <v>5.7954545454549997</v>
      </c>
      <c r="O5551" s="8">
        <v>2.0764686348949999</v>
      </c>
    </row>
    <row r="5552" spans="3:22" x14ac:dyDescent="0.2">
      <c r="D5552" s="59"/>
      <c r="E5552" s="5" t="s">
        <v>31</v>
      </c>
      <c r="F5552" s="51" t="s">
        <v>623</v>
      </c>
      <c r="G5552" s="4">
        <v>609</v>
      </c>
      <c r="H5552" s="10">
        <v>67.980295566501994</v>
      </c>
      <c r="I5552" s="1">
        <v>9.1954022988510005</v>
      </c>
      <c r="J5552" s="1">
        <v>13.957307060754999</v>
      </c>
      <c r="K5552" s="1">
        <v>4.9261083743840004</v>
      </c>
      <c r="L5552" s="1">
        <v>3.4482758620689999</v>
      </c>
      <c r="M5552" s="1">
        <v>0.49261083743799999</v>
      </c>
      <c r="N5552" s="1">
        <v>5.5981848184820002</v>
      </c>
      <c r="O5552" s="8">
        <v>2.2228743224460001</v>
      </c>
    </row>
    <row r="5553" spans="4:15" x14ac:dyDescent="0.2">
      <c r="D5553" s="59"/>
      <c r="E5553" s="5" t="s">
        <v>32</v>
      </c>
      <c r="F5553" s="51" t="s">
        <v>623</v>
      </c>
      <c r="G5553" s="4">
        <v>343</v>
      </c>
      <c r="H5553" s="10">
        <v>76.384839650146006</v>
      </c>
      <c r="I5553" s="1">
        <v>7.8717201166180004</v>
      </c>
      <c r="J5553" s="1">
        <v>10.495626822157</v>
      </c>
      <c r="K5553" s="1">
        <v>3.7900874635570001</v>
      </c>
      <c r="L5553" s="1">
        <v>1.1661807580170001</v>
      </c>
      <c r="M5553" s="1">
        <v>0.29154518950399999</v>
      </c>
      <c r="N5553" s="1">
        <v>6.0190058479530002</v>
      </c>
      <c r="O5553" s="8">
        <v>1.901247053314</v>
      </c>
    </row>
    <row r="5554" spans="4:15" x14ac:dyDescent="0.2">
      <c r="D5554" s="59"/>
      <c r="E5554" s="5" t="s">
        <v>33</v>
      </c>
      <c r="F5554" s="51" t="s">
        <v>623</v>
      </c>
      <c r="G5554" s="4">
        <v>754</v>
      </c>
      <c r="H5554" s="10">
        <v>65.649867374004998</v>
      </c>
      <c r="I5554" s="1">
        <v>10.212201591512001</v>
      </c>
      <c r="J5554" s="1">
        <v>13.793103448276</v>
      </c>
      <c r="K5554" s="1">
        <v>5.5702917771880003</v>
      </c>
      <c r="L5554" s="1">
        <v>4.376657824934</v>
      </c>
      <c r="M5554" s="1">
        <v>0.39787798408500002</v>
      </c>
      <c r="N5554" s="1">
        <v>5.4773635153129998</v>
      </c>
      <c r="O5554" s="8">
        <v>2.3022062403299999</v>
      </c>
    </row>
    <row r="5555" spans="4:15" x14ac:dyDescent="0.2">
      <c r="D5555" s="59"/>
      <c r="E5555" s="5" t="s">
        <v>34</v>
      </c>
      <c r="F5555" s="51" t="s">
        <v>623</v>
      </c>
      <c r="G5555" s="4">
        <v>525</v>
      </c>
      <c r="H5555" s="10">
        <v>69.523809523810002</v>
      </c>
      <c r="I5555" s="1">
        <v>11.428571428571001</v>
      </c>
      <c r="J5555" s="1">
        <v>12.761904761905001</v>
      </c>
      <c r="K5555" s="1">
        <v>3.6190476190480001</v>
      </c>
      <c r="L5555" s="1">
        <v>2.285714285714</v>
      </c>
      <c r="M5555" s="1">
        <v>0.38095238095200001</v>
      </c>
      <c r="N5555" s="1">
        <v>5.7581261950289999</v>
      </c>
      <c r="O5555" s="8">
        <v>2.051610414867</v>
      </c>
    </row>
    <row r="5556" spans="4:15" x14ac:dyDescent="0.2">
      <c r="D5556" s="59"/>
      <c r="E5556" s="5" t="s">
        <v>35</v>
      </c>
      <c r="F5556" s="51" t="s">
        <v>623</v>
      </c>
      <c r="G5556" s="4">
        <v>142</v>
      </c>
      <c r="H5556" s="10">
        <v>68.309859154929995</v>
      </c>
      <c r="I5556" s="1">
        <v>16.197183098591999</v>
      </c>
      <c r="J5556" s="1">
        <v>9.8591549295770005</v>
      </c>
      <c r="K5556" s="1">
        <v>2.8169014084509998</v>
      </c>
      <c r="L5556" s="1">
        <v>2.112676056338</v>
      </c>
      <c r="M5556" s="1">
        <v>0.70422535211299997</v>
      </c>
      <c r="N5556" s="1">
        <v>5.8262411347520002</v>
      </c>
      <c r="O5556" s="8">
        <v>1.9346334237509999</v>
      </c>
    </row>
    <row r="5557" spans="4:15" x14ac:dyDescent="0.2">
      <c r="D5557" s="59"/>
      <c r="E5557" s="5" t="s">
        <v>36</v>
      </c>
      <c r="F5557" s="51" t="s">
        <v>624</v>
      </c>
      <c r="G5557" s="4">
        <v>18</v>
      </c>
      <c r="H5557" s="10">
        <v>44.444444444444002</v>
      </c>
      <c r="I5557" s="1">
        <v>16.666666666666998</v>
      </c>
      <c r="J5557" s="1">
        <v>16.666666666666998</v>
      </c>
      <c r="K5557" s="1">
        <v>5.5555555555560003</v>
      </c>
      <c r="L5557" s="1">
        <v>16.666666666666998</v>
      </c>
      <c r="M5557" s="2" t="s">
        <v>160</v>
      </c>
      <c r="N5557" s="1">
        <v>4.333333333333</v>
      </c>
      <c r="O5557" s="8">
        <v>2.8127859331780001</v>
      </c>
    </row>
    <row r="5558" spans="4:15" x14ac:dyDescent="0.2">
      <c r="D5558" s="59"/>
      <c r="E5558" s="5" t="s">
        <v>37</v>
      </c>
      <c r="F5558" s="51" t="s">
        <v>624</v>
      </c>
      <c r="G5558" s="4">
        <v>39</v>
      </c>
      <c r="H5558" s="10">
        <v>61.538461538462002</v>
      </c>
      <c r="I5558" s="1">
        <v>7.6923076923079998</v>
      </c>
      <c r="J5558" s="1">
        <v>17.948717948717999</v>
      </c>
      <c r="K5558" s="1">
        <v>2.564102564103</v>
      </c>
      <c r="L5558" s="1">
        <v>10.25641025641</v>
      </c>
      <c r="M5558" s="2" t="s">
        <v>160</v>
      </c>
      <c r="N5558" s="1">
        <v>5.1282051282049999</v>
      </c>
      <c r="O5558" s="8">
        <v>2.5948277214840001</v>
      </c>
    </row>
    <row r="5559" spans="4:15" x14ac:dyDescent="0.2">
      <c r="D5559" s="59"/>
      <c r="E5559" s="5" t="s">
        <v>23</v>
      </c>
      <c r="F5559" s="51" t="s">
        <v>624</v>
      </c>
      <c r="G5559" s="4">
        <v>4</v>
      </c>
      <c r="H5559" s="10">
        <v>100</v>
      </c>
      <c r="I5559" s="2" t="s">
        <v>160</v>
      </c>
      <c r="J5559" s="2" t="s">
        <v>160</v>
      </c>
      <c r="K5559" s="2" t="s">
        <v>160</v>
      </c>
      <c r="L5559" s="2" t="s">
        <v>160</v>
      </c>
      <c r="M5559" s="2" t="s">
        <v>160</v>
      </c>
      <c r="N5559" s="1">
        <v>7</v>
      </c>
      <c r="O5559" s="8">
        <v>0</v>
      </c>
    </row>
    <row r="5560" spans="4:15" ht="26" x14ac:dyDescent="0.2">
      <c r="D5560" s="59"/>
      <c r="E5560" s="5" t="s">
        <v>38</v>
      </c>
      <c r="F5560" s="51" t="s">
        <v>623</v>
      </c>
      <c r="G5560" s="4">
        <v>1000</v>
      </c>
      <c r="H5560" s="10">
        <v>64.599999999999994</v>
      </c>
      <c r="I5560" s="1">
        <v>10.5</v>
      </c>
      <c r="J5560" s="1">
        <v>13.9</v>
      </c>
      <c r="K5560" s="1">
        <v>6.2</v>
      </c>
      <c r="L5560" s="1">
        <v>4.5</v>
      </c>
      <c r="M5560" s="1">
        <v>0.3</v>
      </c>
      <c r="N5560" s="1">
        <v>5.4202607823470004</v>
      </c>
      <c r="O5560" s="8">
        <v>2.332740328876</v>
      </c>
    </row>
    <row r="5561" spans="4:15" ht="26" x14ac:dyDescent="0.2">
      <c r="D5561" s="58" t="s">
        <v>39</v>
      </c>
      <c r="E5561" s="7" t="s">
        <v>40</v>
      </c>
      <c r="F5561" s="50" t="s">
        <v>624</v>
      </c>
      <c r="G5561" s="6">
        <v>4</v>
      </c>
      <c r="H5561" s="14">
        <v>75</v>
      </c>
      <c r="I5561" s="3">
        <v>25</v>
      </c>
      <c r="J5561" s="9" t="s">
        <v>160</v>
      </c>
      <c r="K5561" s="9" t="s">
        <v>160</v>
      </c>
      <c r="L5561" s="9" t="s">
        <v>160</v>
      </c>
      <c r="M5561" s="9" t="s">
        <v>160</v>
      </c>
      <c r="N5561" s="3">
        <v>6.375</v>
      </c>
      <c r="O5561" s="13">
        <v>1.25</v>
      </c>
    </row>
    <row r="5562" spans="4:15" ht="26" x14ac:dyDescent="0.2">
      <c r="D5562" s="59"/>
      <c r="E5562" s="5" t="s">
        <v>41</v>
      </c>
      <c r="F5562" s="51" t="s">
        <v>624</v>
      </c>
      <c r="G5562" s="4">
        <v>45</v>
      </c>
      <c r="H5562" s="10">
        <v>46.666666666666998</v>
      </c>
      <c r="I5562" s="2" t="s">
        <v>160</v>
      </c>
      <c r="J5562" s="1">
        <v>26.666666666666998</v>
      </c>
      <c r="K5562" s="1">
        <v>13.333333333333</v>
      </c>
      <c r="L5562" s="1">
        <v>13.333333333333</v>
      </c>
      <c r="M5562" s="2" t="s">
        <v>160</v>
      </c>
      <c r="N5562" s="1">
        <v>4.0666666666670004</v>
      </c>
      <c r="O5562" s="8">
        <v>2.883337712381</v>
      </c>
    </row>
    <row r="5563" spans="4:15" ht="26" x14ac:dyDescent="0.2">
      <c r="D5563" s="59"/>
      <c r="E5563" s="5" t="s">
        <v>42</v>
      </c>
      <c r="F5563" s="51" t="s">
        <v>623</v>
      </c>
      <c r="G5563" s="4">
        <v>275</v>
      </c>
      <c r="H5563" s="10">
        <v>51.272727272727003</v>
      </c>
      <c r="I5563" s="1">
        <v>14.545454545455</v>
      </c>
      <c r="J5563" s="1">
        <v>18.909090909090999</v>
      </c>
      <c r="K5563" s="1">
        <v>8.7272727272730002</v>
      </c>
      <c r="L5563" s="1">
        <v>6.1818181818179996</v>
      </c>
      <c r="M5563" s="1">
        <v>0.36363636363599999</v>
      </c>
      <c r="N5563" s="1">
        <v>4.8211678832120004</v>
      </c>
      <c r="O5563" s="8">
        <v>2.4948571470459999</v>
      </c>
    </row>
    <row r="5564" spans="4:15" ht="26" x14ac:dyDescent="0.2">
      <c r="D5564" s="59"/>
      <c r="E5564" s="5" t="s">
        <v>43</v>
      </c>
      <c r="F5564" s="51" t="s">
        <v>623</v>
      </c>
      <c r="G5564" s="4">
        <v>245</v>
      </c>
      <c r="H5564" s="10">
        <v>60.816326530612002</v>
      </c>
      <c r="I5564" s="1">
        <v>11.428571428571001</v>
      </c>
      <c r="J5564" s="1">
        <v>14.69387755102</v>
      </c>
      <c r="K5564" s="1">
        <v>5.7142857142860004</v>
      </c>
      <c r="L5564" s="1">
        <v>7.34693877551</v>
      </c>
      <c r="M5564" s="2" t="s">
        <v>160</v>
      </c>
      <c r="N5564" s="1">
        <v>5.1959183673469997</v>
      </c>
      <c r="O5564" s="8">
        <v>2.473296663717</v>
      </c>
    </row>
    <row r="5565" spans="4:15" ht="26" x14ac:dyDescent="0.2">
      <c r="D5565" s="59"/>
      <c r="E5565" s="5" t="s">
        <v>44</v>
      </c>
      <c r="F5565" s="51" t="s">
        <v>623</v>
      </c>
      <c r="G5565" s="4">
        <v>167</v>
      </c>
      <c r="H5565" s="10">
        <v>68.862275449102</v>
      </c>
      <c r="I5565" s="1">
        <v>8.3832335329339998</v>
      </c>
      <c r="J5565" s="1">
        <v>14.37125748503</v>
      </c>
      <c r="K5565" s="1">
        <v>5.9880239520960004</v>
      </c>
      <c r="L5565" s="1">
        <v>2.3952095808379998</v>
      </c>
      <c r="M5565" s="2" t="s">
        <v>160</v>
      </c>
      <c r="N5565" s="1">
        <v>5.6167664670660002</v>
      </c>
      <c r="O5565" s="8">
        <v>2.2089263786600002</v>
      </c>
    </row>
    <row r="5566" spans="4:15" ht="26" x14ac:dyDescent="0.2">
      <c r="D5566" s="59"/>
      <c r="E5566" s="5" t="s">
        <v>45</v>
      </c>
      <c r="F5566" s="51" t="s">
        <v>623</v>
      </c>
      <c r="G5566" s="4">
        <v>90</v>
      </c>
      <c r="H5566" s="10">
        <v>82.222222222222001</v>
      </c>
      <c r="I5566" s="1">
        <v>4.4444444444439997</v>
      </c>
      <c r="J5566" s="1">
        <v>8.8888888888889994</v>
      </c>
      <c r="K5566" s="1">
        <v>4.4444444444439997</v>
      </c>
      <c r="L5566" s="2" t="s">
        <v>160</v>
      </c>
      <c r="M5566" s="2" t="s">
        <v>160</v>
      </c>
      <c r="N5566" s="1">
        <v>6.2222222222220003</v>
      </c>
      <c r="O5566" s="8">
        <v>1.7627721896940001</v>
      </c>
    </row>
    <row r="5567" spans="4:15" ht="26" x14ac:dyDescent="0.2">
      <c r="D5567" s="59"/>
      <c r="E5567" s="5" t="s">
        <v>46</v>
      </c>
      <c r="F5567" s="51" t="s">
        <v>624</v>
      </c>
      <c r="G5567" s="4">
        <v>46</v>
      </c>
      <c r="H5567" s="10">
        <v>78.260869565217007</v>
      </c>
      <c r="I5567" s="1">
        <v>13.04347826087</v>
      </c>
      <c r="J5567" s="1">
        <v>6.5217391304349999</v>
      </c>
      <c r="K5567" s="2" t="s">
        <v>160</v>
      </c>
      <c r="L5567" s="1">
        <v>2.1739130434780001</v>
      </c>
      <c r="M5567" s="2" t="s">
        <v>160</v>
      </c>
      <c r="N5567" s="1">
        <v>6.2282608695650001</v>
      </c>
      <c r="O5567" s="8">
        <v>1.631994423122</v>
      </c>
    </row>
    <row r="5568" spans="4:15" ht="26" x14ac:dyDescent="0.2">
      <c r="D5568" s="59"/>
      <c r="E5568" s="5" t="s">
        <v>47</v>
      </c>
      <c r="F5568" s="51" t="s">
        <v>623</v>
      </c>
      <c r="G5568" s="4">
        <v>68</v>
      </c>
      <c r="H5568" s="10">
        <v>92.647058823528994</v>
      </c>
      <c r="I5568" s="1">
        <v>4.4117647058819998</v>
      </c>
      <c r="J5568" s="1">
        <v>2.9411764705880001</v>
      </c>
      <c r="K5568" s="2" t="s">
        <v>160</v>
      </c>
      <c r="L5568" s="2" t="s">
        <v>160</v>
      </c>
      <c r="M5568" s="2" t="s">
        <v>160</v>
      </c>
      <c r="N5568" s="1">
        <v>6.7573529411760003</v>
      </c>
      <c r="O5568" s="8">
        <v>0.90805946555100003</v>
      </c>
    </row>
    <row r="5569" spans="4:15" x14ac:dyDescent="0.2">
      <c r="D5569" s="59"/>
      <c r="E5569" s="5" t="s">
        <v>48</v>
      </c>
      <c r="F5569" s="51" t="s">
        <v>624</v>
      </c>
      <c r="G5569" s="4">
        <v>4</v>
      </c>
      <c r="H5569" s="10">
        <v>75</v>
      </c>
      <c r="I5569" s="1">
        <v>25</v>
      </c>
      <c r="J5569" s="2" t="s">
        <v>160</v>
      </c>
      <c r="K5569" s="2" t="s">
        <v>160</v>
      </c>
      <c r="L5569" s="2" t="s">
        <v>160</v>
      </c>
      <c r="M5569" s="2" t="s">
        <v>160</v>
      </c>
      <c r="N5569" s="1">
        <v>6.375</v>
      </c>
      <c r="O5569" s="8">
        <v>1.25</v>
      </c>
    </row>
    <row r="5570" spans="4:15" x14ac:dyDescent="0.2">
      <c r="D5570" s="59"/>
      <c r="E5570" s="5" t="s">
        <v>23</v>
      </c>
      <c r="F5570" s="51" t="s">
        <v>623</v>
      </c>
      <c r="G5570" s="4">
        <v>99</v>
      </c>
      <c r="H5570" s="10">
        <v>69.696969696970001</v>
      </c>
      <c r="I5570" s="1">
        <v>11.111111111111001</v>
      </c>
      <c r="J5570" s="1">
        <v>9.0909090909089993</v>
      </c>
      <c r="K5570" s="1">
        <v>5.0505050505050004</v>
      </c>
      <c r="L5570" s="1">
        <v>3.0303030303030001</v>
      </c>
      <c r="M5570" s="1">
        <v>2.0202020202019999</v>
      </c>
      <c r="N5570" s="1">
        <v>5.7731958762889999</v>
      </c>
      <c r="O5570" s="8">
        <v>2.121345655077</v>
      </c>
    </row>
    <row r="5571" spans="4:15" x14ac:dyDescent="0.2">
      <c r="D5571" s="58" t="s">
        <v>49</v>
      </c>
      <c r="E5571" s="7" t="s">
        <v>50</v>
      </c>
      <c r="F5571" s="50" t="s">
        <v>624</v>
      </c>
      <c r="G5571" s="6">
        <v>39</v>
      </c>
      <c r="H5571" s="14">
        <v>41.025641025641001</v>
      </c>
      <c r="I5571" s="3">
        <v>12.820512820513001</v>
      </c>
      <c r="J5571" s="3">
        <v>17.948717948717999</v>
      </c>
      <c r="K5571" s="3">
        <v>15.384615384615</v>
      </c>
      <c r="L5571" s="3">
        <v>10.25641025641</v>
      </c>
      <c r="M5571" s="3">
        <v>2.564102564103</v>
      </c>
      <c r="N5571" s="3">
        <v>4.1578947368419996</v>
      </c>
      <c r="O5571" s="13">
        <v>2.7413383571929999</v>
      </c>
    </row>
    <row r="5572" spans="4:15" x14ac:dyDescent="0.2">
      <c r="D5572" s="59"/>
      <c r="E5572" s="5" t="s">
        <v>51</v>
      </c>
      <c r="F5572" s="51" t="s">
        <v>623</v>
      </c>
      <c r="G5572" s="4">
        <v>185</v>
      </c>
      <c r="H5572" s="10">
        <v>54.594594594595002</v>
      </c>
      <c r="I5572" s="1">
        <v>13.513513513514001</v>
      </c>
      <c r="J5572" s="1">
        <v>15.675675675676001</v>
      </c>
      <c r="K5572" s="1">
        <v>8.6486486486490008</v>
      </c>
      <c r="L5572" s="1">
        <v>7.0270270270269997</v>
      </c>
      <c r="M5572" s="1">
        <v>0.54054054054099998</v>
      </c>
      <c r="N5572" s="1">
        <v>4.9347826086959996</v>
      </c>
      <c r="O5572" s="8">
        <v>2.5303808556990002</v>
      </c>
    </row>
    <row r="5573" spans="4:15" x14ac:dyDescent="0.2">
      <c r="D5573" s="59"/>
      <c r="E5573" s="5" t="s">
        <v>52</v>
      </c>
      <c r="F5573" s="51" t="s">
        <v>623</v>
      </c>
      <c r="G5573" s="4">
        <v>324</v>
      </c>
      <c r="H5573" s="10">
        <v>64.197530864198001</v>
      </c>
      <c r="I5573" s="1">
        <v>8.9506172839510008</v>
      </c>
      <c r="J5573" s="1">
        <v>15.123456790123001</v>
      </c>
      <c r="K5573" s="1">
        <v>6.79012345679</v>
      </c>
      <c r="L5573" s="1">
        <v>4.6296296296300001</v>
      </c>
      <c r="M5573" s="1">
        <v>0.30864197530900001</v>
      </c>
      <c r="N5573" s="1">
        <v>5.3591331269350002</v>
      </c>
      <c r="O5573" s="8">
        <v>2.3844999978999999</v>
      </c>
    </row>
    <row r="5574" spans="4:15" x14ac:dyDescent="0.2">
      <c r="D5574" s="59"/>
      <c r="E5574" s="5" t="s">
        <v>53</v>
      </c>
      <c r="F5574" s="51" t="s">
        <v>623</v>
      </c>
      <c r="G5574" s="4">
        <v>491</v>
      </c>
      <c r="H5574" s="10">
        <v>70.468431771894004</v>
      </c>
      <c r="I5574" s="1">
        <v>9.9796334012219994</v>
      </c>
      <c r="J5574" s="1">
        <v>12.423625254581999</v>
      </c>
      <c r="K5574" s="1">
        <v>3.8696537678210001</v>
      </c>
      <c r="L5574" s="1">
        <v>3.2586558044810001</v>
      </c>
      <c r="M5574" s="2" t="s">
        <v>160</v>
      </c>
      <c r="N5574" s="1">
        <v>5.7311608961299996</v>
      </c>
      <c r="O5574" s="8">
        <v>2.1280503860310001</v>
      </c>
    </row>
    <row r="5575" spans="4:15" x14ac:dyDescent="0.2">
      <c r="D5575" s="59"/>
      <c r="E5575" s="5" t="s">
        <v>23</v>
      </c>
      <c r="F5575" s="51" t="s">
        <v>624</v>
      </c>
      <c r="G5575" s="4">
        <v>4</v>
      </c>
      <c r="H5575" s="10">
        <v>75</v>
      </c>
      <c r="I5575" s="2" t="s">
        <v>160</v>
      </c>
      <c r="J5575" s="2" t="s">
        <v>160</v>
      </c>
      <c r="K5575" s="2" t="s">
        <v>160</v>
      </c>
      <c r="L5575" s="1">
        <v>25</v>
      </c>
      <c r="M5575" s="2" t="s">
        <v>160</v>
      </c>
      <c r="N5575" s="1">
        <v>5.25</v>
      </c>
      <c r="O5575" s="8">
        <v>3.5</v>
      </c>
    </row>
    <row r="5576" spans="4:15" x14ac:dyDescent="0.2">
      <c r="D5576" s="59"/>
      <c r="E5576" s="5" t="s">
        <v>54</v>
      </c>
      <c r="F5576" s="51" t="s">
        <v>623</v>
      </c>
      <c r="G5576" s="4">
        <v>224</v>
      </c>
      <c r="H5576" s="10">
        <v>52.232142857143003</v>
      </c>
      <c r="I5576" s="1">
        <v>13.392857142857</v>
      </c>
      <c r="J5576" s="1">
        <v>16.071428571428999</v>
      </c>
      <c r="K5576" s="1">
        <v>9.8214285714289993</v>
      </c>
      <c r="L5576" s="1">
        <v>7.5892857142860004</v>
      </c>
      <c r="M5576" s="1">
        <v>0.89285714285700002</v>
      </c>
      <c r="N5576" s="1">
        <v>4.8018018018020001</v>
      </c>
      <c r="O5576" s="8">
        <v>2.5779953621440002</v>
      </c>
    </row>
    <row r="5577" spans="4:15" x14ac:dyDescent="0.2">
      <c r="D5577" s="59"/>
      <c r="E5577" s="5" t="s">
        <v>55</v>
      </c>
      <c r="F5577" s="51" t="s">
        <v>623</v>
      </c>
      <c r="G5577" s="4">
        <v>815</v>
      </c>
      <c r="H5577" s="10">
        <v>67.975460122699005</v>
      </c>
      <c r="I5577" s="1">
        <v>9.5705521472390007</v>
      </c>
      <c r="J5577" s="1">
        <v>13.496932515337001</v>
      </c>
      <c r="K5577" s="1">
        <v>5.0306748466259998</v>
      </c>
      <c r="L5577" s="1">
        <v>3.8036809815949999</v>
      </c>
      <c r="M5577" s="1">
        <v>0.122699386503</v>
      </c>
      <c r="N5577" s="1">
        <v>5.5835380835380004</v>
      </c>
      <c r="O5577" s="8">
        <v>2.2393164180329999</v>
      </c>
    </row>
    <row r="5578" spans="4:15" ht="26" x14ac:dyDescent="0.2">
      <c r="D5578" s="58" t="s">
        <v>56</v>
      </c>
      <c r="E5578" s="7" t="s">
        <v>57</v>
      </c>
      <c r="F5578" s="50" t="s">
        <v>624</v>
      </c>
      <c r="G5578" s="6">
        <v>8</v>
      </c>
      <c r="H5578" s="14">
        <v>12.5</v>
      </c>
      <c r="I5578" s="9" t="s">
        <v>160</v>
      </c>
      <c r="J5578" s="3">
        <v>25</v>
      </c>
      <c r="K5578" s="3">
        <v>12.5</v>
      </c>
      <c r="L5578" s="3">
        <v>50</v>
      </c>
      <c r="M5578" s="9" t="s">
        <v>160</v>
      </c>
      <c r="N5578" s="3">
        <v>1.625</v>
      </c>
      <c r="O5578" s="13">
        <v>2.4311960607310001</v>
      </c>
    </row>
    <row r="5579" spans="4:15" ht="26" x14ac:dyDescent="0.2">
      <c r="D5579" s="59"/>
      <c r="E5579" s="5" t="s">
        <v>58</v>
      </c>
      <c r="F5579" s="51" t="s">
        <v>623</v>
      </c>
      <c r="G5579" s="4">
        <v>61</v>
      </c>
      <c r="H5579" s="10">
        <v>80.327868852459005</v>
      </c>
      <c r="I5579" s="1">
        <v>6.5573770491800003</v>
      </c>
      <c r="J5579" s="1">
        <v>6.5573770491800003</v>
      </c>
      <c r="K5579" s="1">
        <v>4.918032786885</v>
      </c>
      <c r="L5579" s="1">
        <v>1.6393442622950001</v>
      </c>
      <c r="M5579" s="2" t="s">
        <v>160</v>
      </c>
      <c r="N5579" s="1">
        <v>6.1311475409840002</v>
      </c>
      <c r="O5579" s="8">
        <v>1.9015380602380001</v>
      </c>
    </row>
    <row r="5580" spans="4:15" x14ac:dyDescent="0.2">
      <c r="D5580" s="59"/>
      <c r="E5580" s="5" t="s">
        <v>59</v>
      </c>
      <c r="F5580" s="51" t="s">
        <v>624</v>
      </c>
      <c r="G5580" s="4">
        <v>18</v>
      </c>
      <c r="H5580" s="10">
        <v>72.222222222222001</v>
      </c>
      <c r="I5580" s="1">
        <v>5.5555555555560003</v>
      </c>
      <c r="J5580" s="2" t="s">
        <v>160</v>
      </c>
      <c r="K5580" s="1">
        <v>11.111111111111001</v>
      </c>
      <c r="L5580" s="1">
        <v>11.111111111111001</v>
      </c>
      <c r="M5580" s="2" t="s">
        <v>160</v>
      </c>
      <c r="N5580" s="1">
        <v>5.416666666667</v>
      </c>
      <c r="O5580" s="8">
        <v>2.7772711956370002</v>
      </c>
    </row>
    <row r="5581" spans="4:15" x14ac:dyDescent="0.2">
      <c r="D5581" s="59"/>
      <c r="E5581" s="5" t="s">
        <v>60</v>
      </c>
      <c r="F5581" s="51" t="s">
        <v>623</v>
      </c>
      <c r="G5581" s="4">
        <v>147</v>
      </c>
      <c r="H5581" s="10">
        <v>59.863945578230997</v>
      </c>
      <c r="I5581" s="1">
        <v>8.8435374149660007</v>
      </c>
      <c r="J5581" s="1">
        <v>17.687074829932001</v>
      </c>
      <c r="K5581" s="1">
        <v>6.1224489795919999</v>
      </c>
      <c r="L5581" s="1">
        <v>7.4829931972789998</v>
      </c>
      <c r="M5581" s="2" t="s">
        <v>160</v>
      </c>
      <c r="N5581" s="1">
        <v>5.0918367346939997</v>
      </c>
      <c r="O5581" s="8">
        <v>2.5313245816259999</v>
      </c>
    </row>
    <row r="5582" spans="4:15" ht="26" x14ac:dyDescent="0.2">
      <c r="D5582" s="59"/>
      <c r="E5582" s="5" t="s">
        <v>61</v>
      </c>
      <c r="F5582" s="51" t="s">
        <v>623</v>
      </c>
      <c r="G5582" s="4">
        <v>85</v>
      </c>
      <c r="H5582" s="10">
        <v>81.176470588235006</v>
      </c>
      <c r="I5582" s="1">
        <v>3.5294117647059999</v>
      </c>
      <c r="J5582" s="1">
        <v>11.764705882353001</v>
      </c>
      <c r="K5582" s="1">
        <v>1.1764705882349999</v>
      </c>
      <c r="L5582" s="1">
        <v>2.352941176471</v>
      </c>
      <c r="M5582" s="2" t="s">
        <v>160</v>
      </c>
      <c r="N5582" s="1">
        <v>6.147058823529</v>
      </c>
      <c r="O5582" s="8">
        <v>1.8689561789619999</v>
      </c>
    </row>
    <row r="5583" spans="4:15" x14ac:dyDescent="0.2">
      <c r="D5583" s="59"/>
      <c r="E5583" s="5" t="s">
        <v>62</v>
      </c>
      <c r="F5583" s="51" t="s">
        <v>623</v>
      </c>
      <c r="G5583" s="4">
        <v>722</v>
      </c>
      <c r="H5583" s="10">
        <v>62.603878116342997</v>
      </c>
      <c r="I5583" s="1">
        <v>12.049861495845001</v>
      </c>
      <c r="J5583" s="1">
        <v>14.404432132964001</v>
      </c>
      <c r="K5583" s="1">
        <v>6.5096952908589998</v>
      </c>
      <c r="L5583" s="1">
        <v>4.0166204986149996</v>
      </c>
      <c r="M5583" s="1">
        <v>0.415512465374</v>
      </c>
      <c r="N5583" s="1">
        <v>5.3720445062589999</v>
      </c>
      <c r="O5583" s="8">
        <v>2.3177972248950001</v>
      </c>
    </row>
    <row r="5584" spans="4:15" x14ac:dyDescent="0.2">
      <c r="D5584" s="59"/>
      <c r="E5584" s="5" t="s">
        <v>23</v>
      </c>
      <c r="F5584" s="51" t="s">
        <v>624</v>
      </c>
      <c r="G5584" s="4">
        <v>2</v>
      </c>
      <c r="H5584" s="10">
        <v>100</v>
      </c>
      <c r="I5584" s="2" t="s">
        <v>160</v>
      </c>
      <c r="J5584" s="2" t="s">
        <v>160</v>
      </c>
      <c r="K5584" s="2" t="s">
        <v>160</v>
      </c>
      <c r="L5584" s="2" t="s">
        <v>160</v>
      </c>
      <c r="M5584" s="2" t="s">
        <v>160</v>
      </c>
      <c r="N5584" s="1">
        <v>7</v>
      </c>
      <c r="O5584" s="8">
        <v>0</v>
      </c>
    </row>
    <row r="5585" spans="4:15" ht="26" x14ac:dyDescent="0.2">
      <c r="D5585" s="59"/>
      <c r="E5585" s="5" t="s">
        <v>63</v>
      </c>
      <c r="F5585" s="51" t="s">
        <v>623</v>
      </c>
      <c r="G5585" s="4">
        <v>319</v>
      </c>
      <c r="H5585" s="10">
        <v>68.965517241379004</v>
      </c>
      <c r="I5585" s="1">
        <v>6.5830721003130002</v>
      </c>
      <c r="J5585" s="1">
        <v>13.166144200627</v>
      </c>
      <c r="K5585" s="1">
        <v>5.0156739811910001</v>
      </c>
      <c r="L5585" s="1">
        <v>6.2695924764889996</v>
      </c>
      <c r="M5585" s="2" t="s">
        <v>160</v>
      </c>
      <c r="N5585" s="1">
        <v>5.5031347962380002</v>
      </c>
      <c r="O5585" s="8">
        <v>2.394304605656</v>
      </c>
    </row>
    <row r="5586" spans="4:15" ht="26" x14ac:dyDescent="0.2">
      <c r="D5586" s="58" t="s">
        <v>64</v>
      </c>
      <c r="E5586" s="7" t="s">
        <v>57</v>
      </c>
      <c r="F5586" s="50" t="s">
        <v>624</v>
      </c>
      <c r="G5586" s="6">
        <v>21</v>
      </c>
      <c r="H5586" s="14">
        <v>42.857142857143003</v>
      </c>
      <c r="I5586" s="3">
        <v>9.5238095238099998</v>
      </c>
      <c r="J5586" s="3">
        <v>19.047619047619001</v>
      </c>
      <c r="K5586" s="3">
        <v>9.5238095238099998</v>
      </c>
      <c r="L5586" s="3">
        <v>19.047619047619001</v>
      </c>
      <c r="M5586" s="9" t="s">
        <v>160</v>
      </c>
      <c r="N5586" s="3">
        <v>4</v>
      </c>
      <c r="O5586" s="13">
        <v>2.936835031118</v>
      </c>
    </row>
    <row r="5587" spans="4:15" ht="26" x14ac:dyDescent="0.2">
      <c r="D5587" s="59"/>
      <c r="E5587" s="5" t="s">
        <v>58</v>
      </c>
      <c r="F5587" s="51" t="s">
        <v>623</v>
      </c>
      <c r="G5587" s="4">
        <v>103</v>
      </c>
      <c r="H5587" s="10">
        <v>76.699029126214</v>
      </c>
      <c r="I5587" s="1">
        <v>9.7087378640779995</v>
      </c>
      <c r="J5587" s="1">
        <v>6.796116504854</v>
      </c>
      <c r="K5587" s="1">
        <v>4.8543689320389998</v>
      </c>
      <c r="L5587" s="1">
        <v>1.9417475728160001</v>
      </c>
      <c r="M5587" s="2" t="s">
        <v>160</v>
      </c>
      <c r="N5587" s="1">
        <v>6.0242718446600003</v>
      </c>
      <c r="O5587" s="8">
        <v>1.9407632427970001</v>
      </c>
    </row>
    <row r="5588" spans="4:15" x14ac:dyDescent="0.2">
      <c r="D5588" s="59"/>
      <c r="E5588" s="5" t="s">
        <v>59</v>
      </c>
      <c r="F5588" s="51" t="s">
        <v>624</v>
      </c>
      <c r="G5588" s="4">
        <v>43</v>
      </c>
      <c r="H5588" s="10">
        <v>65.116279069767003</v>
      </c>
      <c r="I5588" s="1">
        <v>4.6511627906979998</v>
      </c>
      <c r="J5588" s="1">
        <v>9.3023255813949994</v>
      </c>
      <c r="K5588" s="1">
        <v>13.953488372093</v>
      </c>
      <c r="L5588" s="1">
        <v>6.9767441860470001</v>
      </c>
      <c r="M5588" s="2" t="s">
        <v>160</v>
      </c>
      <c r="N5588" s="1">
        <v>5.1395348837209998</v>
      </c>
      <c r="O5588" s="8">
        <v>2.7065299814379999</v>
      </c>
    </row>
    <row r="5589" spans="4:15" x14ac:dyDescent="0.2">
      <c r="D5589" s="59"/>
      <c r="E5589" s="5" t="s">
        <v>60</v>
      </c>
      <c r="F5589" s="51" t="s">
        <v>623</v>
      </c>
      <c r="G5589" s="4">
        <v>697</v>
      </c>
      <c r="H5589" s="10">
        <v>63.988522238164002</v>
      </c>
      <c r="I5589" s="1">
        <v>10.473457675753</v>
      </c>
      <c r="J5589" s="1">
        <v>14.921090387374001</v>
      </c>
      <c r="K5589" s="1">
        <v>5.8823529411760003</v>
      </c>
      <c r="L5589" s="1">
        <v>4.3041606886660002</v>
      </c>
      <c r="M5589" s="1">
        <v>0.43041606886700001</v>
      </c>
      <c r="N5589" s="1">
        <v>5.4056195965420004</v>
      </c>
      <c r="O5589" s="8">
        <v>2.3243699463060001</v>
      </c>
    </row>
    <row r="5590" spans="4:15" ht="26" x14ac:dyDescent="0.2">
      <c r="D5590" s="59"/>
      <c r="E5590" s="5" t="s">
        <v>61</v>
      </c>
      <c r="F5590" s="51" t="s">
        <v>623</v>
      </c>
      <c r="G5590" s="4">
        <v>160</v>
      </c>
      <c r="H5590" s="10">
        <v>62.5</v>
      </c>
      <c r="I5590" s="1">
        <v>11.25</v>
      </c>
      <c r="J5590" s="1">
        <v>15</v>
      </c>
      <c r="K5590" s="1">
        <v>5.625</v>
      </c>
      <c r="L5590" s="1">
        <v>5.625</v>
      </c>
      <c r="M5590" s="2" t="s">
        <v>160</v>
      </c>
      <c r="N5590" s="1">
        <v>5.3125</v>
      </c>
      <c r="O5590" s="8">
        <v>2.3895408890369998</v>
      </c>
    </row>
    <row r="5591" spans="4:15" ht="26" x14ac:dyDescent="0.2">
      <c r="D5591" s="59"/>
      <c r="E5591" s="5" t="s">
        <v>65</v>
      </c>
      <c r="F5591" s="51" t="s">
        <v>624</v>
      </c>
      <c r="G5591" s="4">
        <v>16</v>
      </c>
      <c r="H5591" s="10">
        <v>56.25</v>
      </c>
      <c r="I5591" s="1">
        <v>18.75</v>
      </c>
      <c r="J5591" s="1">
        <v>18.75</v>
      </c>
      <c r="K5591" s="2" t="s">
        <v>160</v>
      </c>
      <c r="L5591" s="1">
        <v>6.25</v>
      </c>
      <c r="M5591" s="2" t="s">
        <v>160</v>
      </c>
      <c r="N5591" s="1">
        <v>5.25</v>
      </c>
      <c r="O5591" s="8">
        <v>2.3021728866440001</v>
      </c>
    </row>
    <row r="5592" spans="4:15" x14ac:dyDescent="0.2">
      <c r="D5592" s="59"/>
      <c r="E5592" s="5" t="s">
        <v>23</v>
      </c>
      <c r="F5592" s="51" t="s">
        <v>624</v>
      </c>
      <c r="G5592" s="4">
        <v>3</v>
      </c>
      <c r="H5592" s="10">
        <v>100</v>
      </c>
      <c r="I5592" s="2" t="s">
        <v>160</v>
      </c>
      <c r="J5592" s="2" t="s">
        <v>160</v>
      </c>
      <c r="K5592" s="2" t="s">
        <v>160</v>
      </c>
      <c r="L5592" s="2" t="s">
        <v>160</v>
      </c>
      <c r="M5592" s="2" t="s">
        <v>160</v>
      </c>
      <c r="N5592" s="1">
        <v>7</v>
      </c>
      <c r="O5592" s="8">
        <v>0</v>
      </c>
    </row>
    <row r="5593" spans="4:15" ht="26" x14ac:dyDescent="0.2">
      <c r="D5593" s="59"/>
      <c r="E5593" s="5" t="s">
        <v>66</v>
      </c>
      <c r="F5593" s="51" t="s">
        <v>623</v>
      </c>
      <c r="G5593" s="4">
        <v>1024</v>
      </c>
      <c r="H5593" s="10">
        <v>64.6484375</v>
      </c>
      <c r="I5593" s="1">
        <v>10.25390625</v>
      </c>
      <c r="J5593" s="1">
        <v>13.96484375</v>
      </c>
      <c r="K5593" s="1">
        <v>6.15234375</v>
      </c>
      <c r="L5593" s="1">
        <v>4.6875</v>
      </c>
      <c r="M5593" s="1">
        <v>0.29296875</v>
      </c>
      <c r="N5593" s="1">
        <v>5.4133202742410003</v>
      </c>
      <c r="O5593" s="8">
        <v>2.3434470262780001</v>
      </c>
    </row>
    <row r="5594" spans="4:15" x14ac:dyDescent="0.2">
      <c r="D5594" s="58" t="s">
        <v>67</v>
      </c>
      <c r="E5594" s="7" t="s">
        <v>68</v>
      </c>
      <c r="F5594" s="50" t="s">
        <v>623</v>
      </c>
      <c r="G5594" s="6">
        <v>483</v>
      </c>
      <c r="H5594" s="14">
        <v>66.873706004140999</v>
      </c>
      <c r="I5594" s="3">
        <v>10.351966873706001</v>
      </c>
      <c r="J5594" s="3">
        <v>12.629399585921</v>
      </c>
      <c r="K5594" s="3">
        <v>5.5900621118010001</v>
      </c>
      <c r="L5594" s="3">
        <v>4.1407867494820003</v>
      </c>
      <c r="M5594" s="3">
        <v>0.41407867494799999</v>
      </c>
      <c r="N5594" s="3">
        <v>5.5415800415799996</v>
      </c>
      <c r="O5594" s="13">
        <v>2.2715029895650001</v>
      </c>
    </row>
    <row r="5595" spans="4:15" x14ac:dyDescent="0.2">
      <c r="D5595" s="59"/>
      <c r="E5595" s="5" t="s">
        <v>69</v>
      </c>
      <c r="F5595" s="51" t="s">
        <v>623</v>
      </c>
      <c r="G5595" s="4">
        <v>168</v>
      </c>
      <c r="H5595" s="10">
        <v>69.642857142856997</v>
      </c>
      <c r="I5595" s="1">
        <v>7.7380952380950001</v>
      </c>
      <c r="J5595" s="1">
        <v>11.309523809524</v>
      </c>
      <c r="K5595" s="1">
        <v>7.1428571428570002</v>
      </c>
      <c r="L5595" s="1">
        <v>3.5714285714290002</v>
      </c>
      <c r="M5595" s="1">
        <v>0.59523809523799998</v>
      </c>
      <c r="N5595" s="1">
        <v>5.6107784431140004</v>
      </c>
      <c r="O5595" s="8">
        <v>2.288921194307</v>
      </c>
    </row>
    <row r="5596" spans="4:15" ht="26" x14ac:dyDescent="0.2">
      <c r="D5596" s="59"/>
      <c r="E5596" s="5" t="s">
        <v>70</v>
      </c>
      <c r="F5596" s="51" t="s">
        <v>623</v>
      </c>
      <c r="G5596" s="4">
        <v>470</v>
      </c>
      <c r="H5596" s="10">
        <v>70.638297872340004</v>
      </c>
      <c r="I5596" s="1">
        <v>10.638297872340001</v>
      </c>
      <c r="J5596" s="1">
        <v>11.063829787234001</v>
      </c>
      <c r="K5596" s="1">
        <v>5.3191489361700004</v>
      </c>
      <c r="L5596" s="1">
        <v>1.914893617021</v>
      </c>
      <c r="M5596" s="1">
        <v>0.425531914894</v>
      </c>
      <c r="N5596" s="1">
        <v>5.7777777777779997</v>
      </c>
      <c r="O5596" s="8">
        <v>2.0732769419769999</v>
      </c>
    </row>
    <row r="5597" spans="4:15" ht="26" x14ac:dyDescent="0.2">
      <c r="D5597" s="59"/>
      <c r="E5597" s="5" t="s">
        <v>71</v>
      </c>
      <c r="F5597" s="51" t="s">
        <v>623</v>
      </c>
      <c r="G5597" s="4">
        <v>67</v>
      </c>
      <c r="H5597" s="10">
        <v>67.164179104477995</v>
      </c>
      <c r="I5597" s="1">
        <v>7.4626865671639999</v>
      </c>
      <c r="J5597" s="1">
        <v>16.417910447760999</v>
      </c>
      <c r="K5597" s="1">
        <v>7.4626865671639999</v>
      </c>
      <c r="L5597" s="1">
        <v>1.492537313433</v>
      </c>
      <c r="M5597" s="2" t="s">
        <v>160</v>
      </c>
      <c r="N5597" s="1">
        <v>5.522388059701</v>
      </c>
      <c r="O5597" s="8">
        <v>2.2587084601009999</v>
      </c>
    </row>
    <row r="5598" spans="4:15" x14ac:dyDescent="0.2">
      <c r="D5598" s="59"/>
      <c r="E5598" s="5" t="s">
        <v>72</v>
      </c>
      <c r="F5598" s="51" t="s">
        <v>623</v>
      </c>
      <c r="G5598" s="4">
        <v>314</v>
      </c>
      <c r="H5598" s="10">
        <v>70.063694267515999</v>
      </c>
      <c r="I5598" s="1">
        <v>12.101910828025</v>
      </c>
      <c r="J5598" s="1">
        <v>11.783439490446</v>
      </c>
      <c r="K5598" s="1">
        <v>4.4585987261150004</v>
      </c>
      <c r="L5598" s="1">
        <v>1.592356687898</v>
      </c>
      <c r="M5598" s="2" t="s">
        <v>160</v>
      </c>
      <c r="N5598" s="1">
        <v>5.7882165605100004</v>
      </c>
      <c r="O5598" s="8">
        <v>2.0180229477110001</v>
      </c>
    </row>
    <row r="5599" spans="4:15" x14ac:dyDescent="0.2">
      <c r="D5599" s="59"/>
      <c r="E5599" s="5" t="s">
        <v>73</v>
      </c>
      <c r="F5599" s="51" t="s">
        <v>623</v>
      </c>
      <c r="G5599" s="4">
        <v>187</v>
      </c>
      <c r="H5599" s="10">
        <v>74.866310160428</v>
      </c>
      <c r="I5599" s="1">
        <v>10.695187165775</v>
      </c>
      <c r="J5599" s="1">
        <v>7.4866310160429999</v>
      </c>
      <c r="K5599" s="1">
        <v>5.8823529411760003</v>
      </c>
      <c r="L5599" s="1">
        <v>1.069518716578</v>
      </c>
      <c r="M5599" s="2" t="s">
        <v>160</v>
      </c>
      <c r="N5599" s="1">
        <v>5.9679144385029996</v>
      </c>
      <c r="O5599" s="8">
        <v>1.944536717679</v>
      </c>
    </row>
    <row r="5600" spans="4:15" ht="26" x14ac:dyDescent="0.2">
      <c r="D5600" s="59"/>
      <c r="E5600" s="5" t="s">
        <v>74</v>
      </c>
      <c r="F5600" s="51" t="s">
        <v>623</v>
      </c>
      <c r="G5600" s="4">
        <v>472</v>
      </c>
      <c r="H5600" s="10">
        <v>61.864406779661003</v>
      </c>
      <c r="I5600" s="1">
        <v>9.957627118644</v>
      </c>
      <c r="J5600" s="1">
        <v>15.466101694915</v>
      </c>
      <c r="K5600" s="1">
        <v>6.7796610169490004</v>
      </c>
      <c r="L5600" s="1">
        <v>5.9322033898309998</v>
      </c>
      <c r="M5600" s="2" t="s">
        <v>160</v>
      </c>
      <c r="N5600" s="1">
        <v>5.2330508474580002</v>
      </c>
      <c r="O5600" s="8">
        <v>2.4479136256060001</v>
      </c>
    </row>
    <row r="5601" spans="4:15" x14ac:dyDescent="0.2">
      <c r="D5601" s="59"/>
      <c r="E5601" s="5" t="s">
        <v>36</v>
      </c>
      <c r="F5601" s="51" t="s">
        <v>624</v>
      </c>
      <c r="G5601" s="4">
        <v>28</v>
      </c>
      <c r="H5601" s="10">
        <v>67.857142857143003</v>
      </c>
      <c r="I5601" s="1">
        <v>14.285714285714</v>
      </c>
      <c r="J5601" s="1">
        <v>7.1428571428570002</v>
      </c>
      <c r="K5601" s="2" t="s">
        <v>160</v>
      </c>
      <c r="L5601" s="1">
        <v>10.714285714286</v>
      </c>
      <c r="M5601" s="2" t="s">
        <v>160</v>
      </c>
      <c r="N5601" s="1">
        <v>5.5714285714290002</v>
      </c>
      <c r="O5601" s="8">
        <v>2.398743057096</v>
      </c>
    </row>
    <row r="5602" spans="4:15" x14ac:dyDescent="0.2">
      <c r="D5602" s="59"/>
      <c r="E5602" s="5" t="s">
        <v>23</v>
      </c>
      <c r="F5602" s="51" t="s">
        <v>624</v>
      </c>
      <c r="G5602" s="4">
        <v>6</v>
      </c>
      <c r="H5602" s="10">
        <v>50</v>
      </c>
      <c r="I5602" s="1">
        <v>16.666666666666998</v>
      </c>
      <c r="J5602" s="1">
        <v>16.666666666666998</v>
      </c>
      <c r="K5602" s="2" t="s">
        <v>160</v>
      </c>
      <c r="L5602" s="2" t="s">
        <v>160</v>
      </c>
      <c r="M5602" s="1">
        <v>16.666666666666998</v>
      </c>
      <c r="N5602" s="1">
        <v>5.6</v>
      </c>
      <c r="O5602" s="8">
        <v>2.0432816741700002</v>
      </c>
    </row>
    <row r="5603" spans="4:15" ht="26" x14ac:dyDescent="0.2">
      <c r="D5603" s="58" t="s">
        <v>75</v>
      </c>
      <c r="E5603" s="7" t="s">
        <v>76</v>
      </c>
      <c r="F5603" s="50" t="s">
        <v>624</v>
      </c>
      <c r="G5603" s="6">
        <v>32</v>
      </c>
      <c r="H5603" s="14">
        <v>81.25</v>
      </c>
      <c r="I5603" s="9" t="s">
        <v>160</v>
      </c>
      <c r="J5603" s="3">
        <v>15.625</v>
      </c>
      <c r="K5603" s="9" t="s">
        <v>160</v>
      </c>
      <c r="L5603" s="3">
        <v>3.125</v>
      </c>
      <c r="M5603" s="9" t="s">
        <v>160</v>
      </c>
      <c r="N5603" s="3">
        <v>6.078125</v>
      </c>
      <c r="O5603" s="13">
        <v>1.9923619270570001</v>
      </c>
    </row>
    <row r="5604" spans="4:15" x14ac:dyDescent="0.2">
      <c r="D5604" s="59"/>
      <c r="E5604" s="5" t="s">
        <v>77</v>
      </c>
      <c r="F5604" s="51" t="s">
        <v>623</v>
      </c>
      <c r="G5604" s="4">
        <v>60</v>
      </c>
      <c r="H5604" s="10">
        <v>81.666666666666998</v>
      </c>
      <c r="I5604" s="1">
        <v>3.333333333333</v>
      </c>
      <c r="J5604" s="1">
        <v>8.333333333333</v>
      </c>
      <c r="K5604" s="1">
        <v>3.333333333333</v>
      </c>
      <c r="L5604" s="1">
        <v>3.333333333333</v>
      </c>
      <c r="M5604" s="2" t="s">
        <v>160</v>
      </c>
      <c r="N5604" s="1">
        <v>6.1083333333330003</v>
      </c>
      <c r="O5604" s="8">
        <v>2.0001941996110002</v>
      </c>
    </row>
    <row r="5605" spans="4:15" x14ac:dyDescent="0.2">
      <c r="D5605" s="59"/>
      <c r="E5605" s="5" t="s">
        <v>78</v>
      </c>
      <c r="F5605" s="51" t="s">
        <v>623</v>
      </c>
      <c r="G5605" s="4">
        <v>82</v>
      </c>
      <c r="H5605" s="10">
        <v>71.951219512194996</v>
      </c>
      <c r="I5605" s="1">
        <v>8.5365853658540001</v>
      </c>
      <c r="J5605" s="1">
        <v>10.975609756098001</v>
      </c>
      <c r="K5605" s="1">
        <v>3.6585365853659999</v>
      </c>
      <c r="L5605" s="1">
        <v>4.8780487804880002</v>
      </c>
      <c r="M5605" s="2" t="s">
        <v>160</v>
      </c>
      <c r="N5605" s="1">
        <v>5.731707317073</v>
      </c>
      <c r="O5605" s="8">
        <v>2.2169313709280001</v>
      </c>
    </row>
    <row r="5606" spans="4:15" ht="26" x14ac:dyDescent="0.2">
      <c r="D5606" s="59"/>
      <c r="E5606" s="5" t="s">
        <v>79</v>
      </c>
      <c r="F5606" s="51" t="s">
        <v>624</v>
      </c>
      <c r="G5606" s="4">
        <v>11</v>
      </c>
      <c r="H5606" s="10">
        <v>81.818181818181998</v>
      </c>
      <c r="I5606" s="2" t="s">
        <v>160</v>
      </c>
      <c r="J5606" s="1">
        <v>9.0909090909089993</v>
      </c>
      <c r="K5606" s="2" t="s">
        <v>160</v>
      </c>
      <c r="L5606" s="1">
        <v>9.0909090909089993</v>
      </c>
      <c r="M5606" s="2" t="s">
        <v>160</v>
      </c>
      <c r="N5606" s="1">
        <v>5.9545454545450003</v>
      </c>
      <c r="O5606" s="8">
        <v>2.3922222456800002</v>
      </c>
    </row>
    <row r="5607" spans="4:15" ht="26" x14ac:dyDescent="0.2">
      <c r="D5607" s="59"/>
      <c r="E5607" s="5" t="s">
        <v>80</v>
      </c>
      <c r="F5607" s="51" t="s">
        <v>624</v>
      </c>
      <c r="G5607" s="4">
        <v>35</v>
      </c>
      <c r="H5607" s="10">
        <v>85.714285714286007</v>
      </c>
      <c r="I5607" s="1">
        <v>5.7142857142860004</v>
      </c>
      <c r="J5607" s="1">
        <v>5.7142857142860004</v>
      </c>
      <c r="K5607" s="1">
        <v>2.8571428571430002</v>
      </c>
      <c r="L5607" s="2" t="s">
        <v>160</v>
      </c>
      <c r="M5607" s="2" t="s">
        <v>160</v>
      </c>
      <c r="N5607" s="1">
        <v>6.4285714285709998</v>
      </c>
      <c r="O5607" s="8">
        <v>1.510467677589</v>
      </c>
    </row>
    <row r="5608" spans="4:15" ht="26" x14ac:dyDescent="0.2">
      <c r="D5608" s="59"/>
      <c r="E5608" s="5" t="s">
        <v>81</v>
      </c>
      <c r="F5608" s="51" t="s">
        <v>624</v>
      </c>
      <c r="G5608" s="4">
        <v>48</v>
      </c>
      <c r="H5608" s="10">
        <v>70.833333333333002</v>
      </c>
      <c r="I5608" s="1">
        <v>8.333333333333</v>
      </c>
      <c r="J5608" s="1">
        <v>18.75</v>
      </c>
      <c r="K5608" s="2" t="s">
        <v>160</v>
      </c>
      <c r="L5608" s="1">
        <v>2.083333333333</v>
      </c>
      <c r="M5608" s="2" t="s">
        <v>160</v>
      </c>
      <c r="N5608" s="1">
        <v>5.802083333333</v>
      </c>
      <c r="O5608" s="8">
        <v>1.9966450140309999</v>
      </c>
    </row>
    <row r="5609" spans="4:15" ht="26" x14ac:dyDescent="0.2">
      <c r="D5609" s="59"/>
      <c r="E5609" s="5" t="s">
        <v>82</v>
      </c>
      <c r="F5609" s="51" t="s">
        <v>624</v>
      </c>
      <c r="G5609" s="4">
        <v>39</v>
      </c>
      <c r="H5609" s="10">
        <v>79.487179487179006</v>
      </c>
      <c r="I5609" s="1">
        <v>7.6923076923079998</v>
      </c>
      <c r="J5609" s="1">
        <v>5.1282051282049999</v>
      </c>
      <c r="K5609" s="1">
        <v>2.564102564103</v>
      </c>
      <c r="L5609" s="1">
        <v>5.1282051282049999</v>
      </c>
      <c r="M5609" s="2" t="s">
        <v>160</v>
      </c>
      <c r="N5609" s="1">
        <v>6.064102564103</v>
      </c>
      <c r="O5609" s="8">
        <v>2.046111482723</v>
      </c>
    </row>
    <row r="5610" spans="4:15" ht="26" x14ac:dyDescent="0.2">
      <c r="D5610" s="59"/>
      <c r="E5610" s="5" t="s">
        <v>83</v>
      </c>
      <c r="F5610" s="51" t="s">
        <v>624</v>
      </c>
      <c r="G5610" s="4">
        <v>12</v>
      </c>
      <c r="H5610" s="10">
        <v>83.333333333333002</v>
      </c>
      <c r="I5610" s="1">
        <v>8.333333333333</v>
      </c>
      <c r="J5610" s="2" t="s">
        <v>160</v>
      </c>
      <c r="K5610" s="2" t="s">
        <v>160</v>
      </c>
      <c r="L5610" s="1">
        <v>8.333333333333</v>
      </c>
      <c r="M5610" s="2" t="s">
        <v>160</v>
      </c>
      <c r="N5610" s="1">
        <v>6.208333333333</v>
      </c>
      <c r="O5610" s="8">
        <v>2.083030280989</v>
      </c>
    </row>
    <row r="5611" spans="4:15" x14ac:dyDescent="0.2">
      <c r="D5611" s="59"/>
      <c r="E5611" s="5" t="s">
        <v>84</v>
      </c>
      <c r="F5611" s="51" t="s">
        <v>624</v>
      </c>
      <c r="G5611" s="4">
        <v>15</v>
      </c>
      <c r="H5611" s="10">
        <v>93.333333333333002</v>
      </c>
      <c r="I5611" s="1">
        <v>6.666666666667</v>
      </c>
      <c r="J5611" s="2" t="s">
        <v>160</v>
      </c>
      <c r="K5611" s="2" t="s">
        <v>160</v>
      </c>
      <c r="L5611" s="2" t="s">
        <v>160</v>
      </c>
      <c r="M5611" s="2" t="s">
        <v>160</v>
      </c>
      <c r="N5611" s="1">
        <v>6.833333333333</v>
      </c>
      <c r="O5611" s="8">
        <v>0.64549722436800006</v>
      </c>
    </row>
    <row r="5612" spans="4:15" x14ac:dyDescent="0.2">
      <c r="D5612" s="59"/>
      <c r="E5612" s="5" t="s">
        <v>85</v>
      </c>
      <c r="F5612" s="51" t="s">
        <v>624</v>
      </c>
      <c r="G5612" s="4">
        <v>5</v>
      </c>
      <c r="H5612" s="10">
        <v>80</v>
      </c>
      <c r="I5612" s="2" t="s">
        <v>160</v>
      </c>
      <c r="J5612" s="2" t="s">
        <v>160</v>
      </c>
      <c r="K5612" s="2" t="s">
        <v>160</v>
      </c>
      <c r="L5612" s="1">
        <v>20</v>
      </c>
      <c r="M5612" s="2" t="s">
        <v>160</v>
      </c>
      <c r="N5612" s="1">
        <v>5.6</v>
      </c>
      <c r="O5612" s="8">
        <v>3.1304951685</v>
      </c>
    </row>
    <row r="5613" spans="4:15" x14ac:dyDescent="0.2">
      <c r="D5613" s="59"/>
      <c r="E5613" s="5" t="s">
        <v>86</v>
      </c>
      <c r="F5613" s="51" t="s">
        <v>623</v>
      </c>
      <c r="G5613" s="4">
        <v>87</v>
      </c>
      <c r="H5613" s="10">
        <v>71.264367816092005</v>
      </c>
      <c r="I5613" s="1">
        <v>9.1954022988510005</v>
      </c>
      <c r="J5613" s="1">
        <v>13.793103448276</v>
      </c>
      <c r="K5613" s="1">
        <v>3.4482758620689999</v>
      </c>
      <c r="L5613" s="1">
        <v>2.2988505747130001</v>
      </c>
      <c r="M5613" s="2" t="s">
        <v>160</v>
      </c>
      <c r="N5613" s="1">
        <v>5.7816091954019999</v>
      </c>
      <c r="O5613" s="8">
        <v>2.073785928695</v>
      </c>
    </row>
    <row r="5614" spans="4:15" ht="26" x14ac:dyDescent="0.2">
      <c r="D5614" s="59"/>
      <c r="E5614" s="5" t="s">
        <v>87</v>
      </c>
      <c r="F5614" s="51" t="s">
        <v>623</v>
      </c>
      <c r="G5614" s="4">
        <v>118</v>
      </c>
      <c r="H5614" s="10">
        <v>74.576271186441005</v>
      </c>
      <c r="I5614" s="1">
        <v>8.4745762711860007</v>
      </c>
      <c r="J5614" s="1">
        <v>11.016949152542001</v>
      </c>
      <c r="K5614" s="1">
        <v>3.3898305084749998</v>
      </c>
      <c r="L5614" s="1">
        <v>2.542372881356</v>
      </c>
      <c r="M5614" s="2" t="s">
        <v>160</v>
      </c>
      <c r="N5614" s="1">
        <v>5.9110169491529998</v>
      </c>
      <c r="O5614" s="8">
        <v>2.0187490371329999</v>
      </c>
    </row>
    <row r="5615" spans="4:15" x14ac:dyDescent="0.2">
      <c r="D5615" s="59"/>
      <c r="E5615" s="5" t="s">
        <v>36</v>
      </c>
      <c r="F5615" s="51" t="s">
        <v>624</v>
      </c>
      <c r="G5615" s="4">
        <v>47</v>
      </c>
      <c r="H5615" s="10">
        <v>61.702127659574003</v>
      </c>
      <c r="I5615" s="1">
        <v>4.2553191489359996</v>
      </c>
      <c r="J5615" s="1">
        <v>10.638297872340001</v>
      </c>
      <c r="K5615" s="1">
        <v>6.3829787234040003</v>
      </c>
      <c r="L5615" s="1">
        <v>17.021276595745</v>
      </c>
      <c r="M5615" s="2" t="s">
        <v>160</v>
      </c>
      <c r="N5615" s="1">
        <v>4.8404255319149998</v>
      </c>
      <c r="O5615" s="8">
        <v>2.9286931032879999</v>
      </c>
    </row>
    <row r="5616" spans="4:15" ht="26" x14ac:dyDescent="0.2">
      <c r="D5616" s="59"/>
      <c r="E5616" s="5" t="s">
        <v>88</v>
      </c>
      <c r="F5616" s="51" t="s">
        <v>623</v>
      </c>
      <c r="G5616" s="4">
        <v>255</v>
      </c>
      <c r="H5616" s="10">
        <v>62.352941176470999</v>
      </c>
      <c r="I5616" s="1">
        <v>12.156862745098</v>
      </c>
      <c r="J5616" s="1">
        <v>14.509803921569</v>
      </c>
      <c r="K5616" s="1">
        <v>7.8431372549020004</v>
      </c>
      <c r="L5616" s="1">
        <v>1.9607843137250001</v>
      </c>
      <c r="M5616" s="1">
        <v>1.1764705882349999</v>
      </c>
      <c r="N5616" s="1">
        <v>5.416666666667</v>
      </c>
      <c r="O5616" s="8">
        <v>2.2549193676449999</v>
      </c>
    </row>
    <row r="5617" spans="4:15" x14ac:dyDescent="0.2">
      <c r="D5617" s="59"/>
      <c r="E5617" s="5" t="s">
        <v>89</v>
      </c>
      <c r="F5617" s="51" t="s">
        <v>623</v>
      </c>
      <c r="G5617" s="4">
        <v>434</v>
      </c>
      <c r="H5617" s="10">
        <v>60.138248847926</v>
      </c>
      <c r="I5617" s="1">
        <v>11.290322580645</v>
      </c>
      <c r="J5617" s="1">
        <v>15.207373271889001</v>
      </c>
      <c r="K5617" s="1">
        <v>6.9124423963129997</v>
      </c>
      <c r="L5617" s="1">
        <v>6.4516129032259997</v>
      </c>
      <c r="M5617" s="2" t="s">
        <v>160</v>
      </c>
      <c r="N5617" s="1">
        <v>5.1670506912440004</v>
      </c>
      <c r="O5617" s="8">
        <v>2.467637566864</v>
      </c>
    </row>
    <row r="5618" spans="4:15" x14ac:dyDescent="0.2">
      <c r="D5618" s="59"/>
      <c r="E5618" s="5" t="s">
        <v>23</v>
      </c>
      <c r="F5618" s="51" t="s">
        <v>624</v>
      </c>
      <c r="G5618" s="4">
        <v>9</v>
      </c>
      <c r="H5618" s="10">
        <v>66.666666666666998</v>
      </c>
      <c r="I5618" s="1">
        <v>11.111111111111001</v>
      </c>
      <c r="J5618" s="1">
        <v>22.222222222222001</v>
      </c>
      <c r="K5618" s="2" t="s">
        <v>160</v>
      </c>
      <c r="L5618" s="2" t="s">
        <v>160</v>
      </c>
      <c r="M5618" s="2" t="s">
        <v>160</v>
      </c>
      <c r="N5618" s="1">
        <v>5.7222222222220003</v>
      </c>
      <c r="O5618" s="8">
        <v>2.0017353582439998</v>
      </c>
    </row>
    <row r="5619" spans="4:15" ht="26" x14ac:dyDescent="0.2">
      <c r="D5619" s="59"/>
      <c r="E5619" s="5" t="s">
        <v>90</v>
      </c>
      <c r="F5619" s="51" t="s">
        <v>623</v>
      </c>
      <c r="G5619" s="4">
        <v>345</v>
      </c>
      <c r="H5619" s="10">
        <v>71.884057971014002</v>
      </c>
      <c r="I5619" s="1">
        <v>7.8260869565220004</v>
      </c>
      <c r="J5619" s="1">
        <v>11.884057971014</v>
      </c>
      <c r="K5619" s="1">
        <v>3.768115942029</v>
      </c>
      <c r="L5619" s="1">
        <v>4.6376811594199996</v>
      </c>
      <c r="M5619" s="2" t="s">
        <v>160</v>
      </c>
      <c r="N5619" s="1">
        <v>5.7188405797100001</v>
      </c>
      <c r="O5619" s="8">
        <v>2.2130214115809999</v>
      </c>
    </row>
    <row r="5620" spans="4:15" ht="26" x14ac:dyDescent="0.2">
      <c r="D5620" s="58" t="s">
        <v>91</v>
      </c>
      <c r="E5620" s="7" t="s">
        <v>92</v>
      </c>
      <c r="F5620" s="50" t="s">
        <v>623</v>
      </c>
      <c r="G5620" s="6">
        <v>70</v>
      </c>
      <c r="H5620" s="14">
        <v>58.571428571429003</v>
      </c>
      <c r="I5620" s="3">
        <v>14.285714285714</v>
      </c>
      <c r="J5620" s="3">
        <v>11.428571428571001</v>
      </c>
      <c r="K5620" s="3">
        <v>7.1428571428570002</v>
      </c>
      <c r="L5620" s="3">
        <v>8.5714285714289993</v>
      </c>
      <c r="M5620" s="9" t="s">
        <v>160</v>
      </c>
      <c r="N5620" s="3">
        <v>5.0999999999999996</v>
      </c>
      <c r="O5620" s="13">
        <v>2.541824062601</v>
      </c>
    </row>
    <row r="5621" spans="4:15" ht="39" x14ac:dyDescent="0.2">
      <c r="D5621" s="59"/>
      <c r="E5621" s="5" t="s">
        <v>93</v>
      </c>
      <c r="F5621" s="51" t="s">
        <v>623</v>
      </c>
      <c r="G5621" s="4">
        <v>430</v>
      </c>
      <c r="H5621" s="10">
        <v>68.372093023255999</v>
      </c>
      <c r="I5621" s="1">
        <v>10.93023255814</v>
      </c>
      <c r="J5621" s="1">
        <v>12.558139534884001</v>
      </c>
      <c r="K5621" s="1">
        <v>5.3488372093020002</v>
      </c>
      <c r="L5621" s="1">
        <v>2.5581395348839999</v>
      </c>
      <c r="M5621" s="1">
        <v>0.23255813953500001</v>
      </c>
      <c r="N5621" s="1">
        <v>5.6585081585079999</v>
      </c>
      <c r="O5621" s="8">
        <v>2.1520591341489999</v>
      </c>
    </row>
    <row r="5622" spans="4:15" ht="39" x14ac:dyDescent="0.2">
      <c r="D5622" s="59"/>
      <c r="E5622" s="5" t="s">
        <v>94</v>
      </c>
      <c r="F5622" s="51" t="s">
        <v>623</v>
      </c>
      <c r="G5622" s="4">
        <v>824</v>
      </c>
      <c r="H5622" s="10">
        <v>68.203883495146002</v>
      </c>
      <c r="I5622" s="1">
        <v>10.679611650485</v>
      </c>
      <c r="J5622" s="1">
        <v>12.621359223301001</v>
      </c>
      <c r="K5622" s="1">
        <v>5.0970873786409996</v>
      </c>
      <c r="L5622" s="1">
        <v>3.2766990291260001</v>
      </c>
      <c r="M5622" s="1">
        <v>0.121359223301</v>
      </c>
      <c r="N5622" s="1">
        <v>5.6281895504249997</v>
      </c>
      <c r="O5622" s="8">
        <v>2.189953282626</v>
      </c>
    </row>
    <row r="5623" spans="4:15" ht="39" x14ac:dyDescent="0.2">
      <c r="D5623" s="59"/>
      <c r="E5623" s="5" t="s">
        <v>95</v>
      </c>
      <c r="F5623" s="51" t="s">
        <v>623</v>
      </c>
      <c r="G5623" s="4">
        <v>593</v>
      </c>
      <c r="H5623" s="10">
        <v>70.489038785835007</v>
      </c>
      <c r="I5623" s="1">
        <v>10.118043844857</v>
      </c>
      <c r="J5623" s="1">
        <v>11.804384485666001</v>
      </c>
      <c r="K5623" s="1">
        <v>4.7217537942660002</v>
      </c>
      <c r="L5623" s="1">
        <v>2.6981450252950001</v>
      </c>
      <c r="M5623" s="1">
        <v>0.16863406408100001</v>
      </c>
      <c r="N5623" s="1">
        <v>5.7415540540540002</v>
      </c>
      <c r="O5623" s="8">
        <v>2.1163123477119998</v>
      </c>
    </row>
    <row r="5624" spans="4:15" ht="39" x14ac:dyDescent="0.2">
      <c r="D5624" s="59"/>
      <c r="E5624" s="5" t="s">
        <v>96</v>
      </c>
      <c r="F5624" s="51" t="s">
        <v>623</v>
      </c>
      <c r="G5624" s="4">
        <v>261</v>
      </c>
      <c r="H5624" s="10">
        <v>66.283524904215</v>
      </c>
      <c r="I5624" s="1">
        <v>11.877394636015</v>
      </c>
      <c r="J5624" s="1">
        <v>13.026819923372001</v>
      </c>
      <c r="K5624" s="1">
        <v>5.7471264367819996</v>
      </c>
      <c r="L5624" s="1">
        <v>3.065134099617</v>
      </c>
      <c r="M5624" s="2" t="s">
        <v>160</v>
      </c>
      <c r="N5624" s="1">
        <v>5.557471264368</v>
      </c>
      <c r="O5624" s="8">
        <v>2.2111065199220001</v>
      </c>
    </row>
    <row r="5625" spans="4:15" ht="39" x14ac:dyDescent="0.2">
      <c r="D5625" s="59"/>
      <c r="E5625" s="5" t="s">
        <v>97</v>
      </c>
      <c r="F5625" s="51" t="s">
        <v>623</v>
      </c>
      <c r="G5625" s="4">
        <v>63</v>
      </c>
      <c r="H5625" s="10">
        <v>69.841269841270005</v>
      </c>
      <c r="I5625" s="1">
        <v>9.5238095238099998</v>
      </c>
      <c r="J5625" s="1">
        <v>14.285714285714</v>
      </c>
      <c r="K5625" s="1">
        <v>4.7619047619049999</v>
      </c>
      <c r="L5625" s="1">
        <v>1.587301587302</v>
      </c>
      <c r="M5625" s="2" t="s">
        <v>160</v>
      </c>
      <c r="N5625" s="1">
        <v>5.7222222222220003</v>
      </c>
      <c r="O5625" s="8">
        <v>2.101799877251</v>
      </c>
    </row>
    <row r="5626" spans="4:15" ht="39" x14ac:dyDescent="0.2">
      <c r="D5626" s="59"/>
      <c r="E5626" s="5" t="s">
        <v>98</v>
      </c>
      <c r="F5626" s="51" t="s">
        <v>623</v>
      </c>
      <c r="G5626" s="4">
        <v>345</v>
      </c>
      <c r="H5626" s="10">
        <v>74.782608695652002</v>
      </c>
      <c r="I5626" s="1">
        <v>7.536231884058</v>
      </c>
      <c r="J5626" s="1">
        <v>11.594202898551</v>
      </c>
      <c r="K5626" s="1">
        <v>4.0579710144929999</v>
      </c>
      <c r="L5626" s="1">
        <v>2.0289855072459999</v>
      </c>
      <c r="M5626" s="2" t="s">
        <v>160</v>
      </c>
      <c r="N5626" s="1">
        <v>5.9043478260870002</v>
      </c>
      <c r="O5626" s="8">
        <v>2.0212127074850001</v>
      </c>
    </row>
    <row r="5627" spans="4:15" ht="39" x14ac:dyDescent="0.2">
      <c r="D5627" s="59"/>
      <c r="E5627" s="5" t="s">
        <v>99</v>
      </c>
      <c r="F5627" s="51" t="s">
        <v>623</v>
      </c>
      <c r="G5627" s="4">
        <v>202</v>
      </c>
      <c r="H5627" s="10">
        <v>76.237623762376003</v>
      </c>
      <c r="I5627" s="1">
        <v>8.9108910891090005</v>
      </c>
      <c r="J5627" s="1">
        <v>8.9108910891090005</v>
      </c>
      <c r="K5627" s="1">
        <v>3.4653465346529999</v>
      </c>
      <c r="L5627" s="1">
        <v>2.4752475247520001</v>
      </c>
      <c r="M5627" s="2" t="s">
        <v>160</v>
      </c>
      <c r="N5627" s="1">
        <v>5.9950495049499999</v>
      </c>
      <c r="O5627" s="8">
        <v>1.9572483597679999</v>
      </c>
    </row>
    <row r="5628" spans="4:15" x14ac:dyDescent="0.2">
      <c r="D5628" s="59"/>
      <c r="E5628" s="5" t="s">
        <v>100</v>
      </c>
      <c r="F5628" s="51" t="s">
        <v>623</v>
      </c>
      <c r="G5628" s="4">
        <v>143</v>
      </c>
      <c r="H5628" s="10">
        <v>54.545454545455001</v>
      </c>
      <c r="I5628" s="1">
        <v>7.6923076923079998</v>
      </c>
      <c r="J5628" s="1">
        <v>18.181818181817999</v>
      </c>
      <c r="K5628" s="1">
        <v>8.3916083916080009</v>
      </c>
      <c r="L5628" s="1">
        <v>10.48951048951</v>
      </c>
      <c r="M5628" s="1">
        <v>0.69930069930100003</v>
      </c>
      <c r="N5628" s="1">
        <v>4.7359154929580001</v>
      </c>
      <c r="O5628" s="8">
        <v>2.708466933075</v>
      </c>
    </row>
    <row r="5629" spans="4:15" x14ac:dyDescent="0.2">
      <c r="D5629" s="59"/>
      <c r="E5629" s="5" t="s">
        <v>23</v>
      </c>
      <c r="F5629" s="51" t="s">
        <v>624</v>
      </c>
      <c r="G5629" s="4">
        <v>5</v>
      </c>
      <c r="H5629" s="10">
        <v>40</v>
      </c>
      <c r="I5629" s="2" t="s">
        <v>160</v>
      </c>
      <c r="J5629" s="2" t="s">
        <v>160</v>
      </c>
      <c r="K5629" s="1">
        <v>20</v>
      </c>
      <c r="L5629" s="1">
        <v>20</v>
      </c>
      <c r="M5629" s="1">
        <v>20</v>
      </c>
      <c r="N5629" s="1">
        <v>3.75</v>
      </c>
      <c r="O5629" s="8">
        <v>3.7749172176350001</v>
      </c>
    </row>
    <row r="5630" spans="4:15" ht="26" x14ac:dyDescent="0.2">
      <c r="D5630" s="59"/>
      <c r="E5630" s="5" t="s">
        <v>101</v>
      </c>
      <c r="F5630" s="51" t="s">
        <v>623</v>
      </c>
      <c r="G5630" s="4">
        <v>883</v>
      </c>
      <c r="H5630" s="10">
        <v>66.704416761041998</v>
      </c>
      <c r="I5630" s="1">
        <v>10.758776896942001</v>
      </c>
      <c r="J5630" s="1">
        <v>13.363533408834</v>
      </c>
      <c r="K5630" s="1">
        <v>5.4360135900340003</v>
      </c>
      <c r="L5630" s="1">
        <v>3.6240090600229999</v>
      </c>
      <c r="M5630" s="1">
        <v>0.113250283126</v>
      </c>
      <c r="N5630" s="1">
        <v>5.5481859410430001</v>
      </c>
      <c r="O5630" s="8">
        <v>2.2399231018669998</v>
      </c>
    </row>
    <row r="5631" spans="4:15" ht="26" x14ac:dyDescent="0.2">
      <c r="D5631" s="59"/>
      <c r="E5631" s="5" t="s">
        <v>102</v>
      </c>
      <c r="F5631" s="51" t="s">
        <v>623</v>
      </c>
      <c r="G5631" s="4">
        <v>453</v>
      </c>
      <c r="H5631" s="10">
        <v>69.977924944812003</v>
      </c>
      <c r="I5631" s="1">
        <v>9.9337748344369992</v>
      </c>
      <c r="J5631" s="1">
        <v>12.141280353200999</v>
      </c>
      <c r="K5631" s="1">
        <v>5.0772626931570004</v>
      </c>
      <c r="L5631" s="1">
        <v>2.8697571743929999</v>
      </c>
      <c r="M5631" s="2" t="s">
        <v>160</v>
      </c>
      <c r="N5631" s="1">
        <v>5.6997792494480004</v>
      </c>
      <c r="O5631" s="8">
        <v>2.1524682158370001</v>
      </c>
    </row>
    <row r="5632" spans="4:15" x14ac:dyDescent="0.2">
      <c r="D5632" s="58" t="s">
        <v>103</v>
      </c>
      <c r="E5632" s="7" t="s">
        <v>104</v>
      </c>
      <c r="F5632" s="50" t="s">
        <v>623</v>
      </c>
      <c r="G5632" s="6">
        <v>265</v>
      </c>
      <c r="H5632" s="14">
        <v>75.849056603774002</v>
      </c>
      <c r="I5632" s="3">
        <v>6.4150943396229998</v>
      </c>
      <c r="J5632" s="3">
        <v>10.943396226415</v>
      </c>
      <c r="K5632" s="3">
        <v>4.5283018867919997</v>
      </c>
      <c r="L5632" s="3">
        <v>2.2641509433959999</v>
      </c>
      <c r="M5632" s="9" t="s">
        <v>160</v>
      </c>
      <c r="N5632" s="3">
        <v>5.9169811320749996</v>
      </c>
      <c r="O5632" s="13">
        <v>2.0492733236310001</v>
      </c>
    </row>
    <row r="5633" spans="4:15" x14ac:dyDescent="0.2">
      <c r="D5633" s="59"/>
      <c r="E5633" s="5" t="s">
        <v>105</v>
      </c>
      <c r="F5633" s="51" t="s">
        <v>623</v>
      </c>
      <c r="G5633" s="4">
        <v>314</v>
      </c>
      <c r="H5633" s="10">
        <v>63.694267515923997</v>
      </c>
      <c r="I5633" s="1">
        <v>11.464968152866</v>
      </c>
      <c r="J5633" s="1">
        <v>14.331210191083001</v>
      </c>
      <c r="K5633" s="1">
        <v>5.7324840764329998</v>
      </c>
      <c r="L5633" s="1">
        <v>4.7770700636939996</v>
      </c>
      <c r="M5633" s="2" t="s">
        <v>160</v>
      </c>
      <c r="N5633" s="1">
        <v>5.3901273885350003</v>
      </c>
      <c r="O5633" s="8">
        <v>2.3342562113869998</v>
      </c>
    </row>
    <row r="5634" spans="4:15" x14ac:dyDescent="0.2">
      <c r="D5634" s="59"/>
      <c r="E5634" s="5" t="s">
        <v>106</v>
      </c>
      <c r="F5634" s="51" t="s">
        <v>623</v>
      </c>
      <c r="G5634" s="4">
        <v>333</v>
      </c>
      <c r="H5634" s="10">
        <v>60.060060060060003</v>
      </c>
      <c r="I5634" s="1">
        <v>11.411411411411001</v>
      </c>
      <c r="J5634" s="1">
        <v>16.216216216216001</v>
      </c>
      <c r="K5634" s="1">
        <v>6.9069069069070004</v>
      </c>
      <c r="L5634" s="1">
        <v>4.5045045045050003</v>
      </c>
      <c r="M5634" s="1">
        <v>0.90090090090099995</v>
      </c>
      <c r="N5634" s="1">
        <v>5.2393939393939997</v>
      </c>
      <c r="O5634" s="8">
        <v>2.3847845185600001</v>
      </c>
    </row>
    <row r="5635" spans="4:15" x14ac:dyDescent="0.2">
      <c r="D5635" s="59"/>
      <c r="E5635" s="5" t="s">
        <v>107</v>
      </c>
      <c r="F5635" s="51" t="s">
        <v>623</v>
      </c>
      <c r="G5635" s="4">
        <v>108</v>
      </c>
      <c r="H5635" s="10">
        <v>53.703703703704001</v>
      </c>
      <c r="I5635" s="1">
        <v>13.888888888888999</v>
      </c>
      <c r="J5635" s="1">
        <v>16.666666666666998</v>
      </c>
      <c r="K5635" s="1">
        <v>6.4814814814809996</v>
      </c>
      <c r="L5635" s="1">
        <v>9.2592592592590002</v>
      </c>
      <c r="M5635" s="2" t="s">
        <v>160</v>
      </c>
      <c r="N5635" s="1">
        <v>4.8657407407409998</v>
      </c>
      <c r="O5635" s="8">
        <v>2.5728693040109998</v>
      </c>
    </row>
    <row r="5636" spans="4:15" x14ac:dyDescent="0.2">
      <c r="D5636" s="59"/>
      <c r="E5636" s="5" t="s">
        <v>108</v>
      </c>
      <c r="F5636" s="51" t="s">
        <v>624</v>
      </c>
      <c r="G5636" s="4">
        <v>21</v>
      </c>
      <c r="H5636" s="10">
        <v>66.666666666666998</v>
      </c>
      <c r="I5636" s="1">
        <v>4.7619047619049999</v>
      </c>
      <c r="J5636" s="2" t="s">
        <v>160</v>
      </c>
      <c r="K5636" s="1">
        <v>14.285714285714</v>
      </c>
      <c r="L5636" s="1">
        <v>14.285714285714</v>
      </c>
      <c r="M5636" s="2" t="s">
        <v>160</v>
      </c>
      <c r="N5636" s="1">
        <v>5.0238095238099998</v>
      </c>
      <c r="O5636" s="8">
        <v>2.9936440606570001</v>
      </c>
    </row>
    <row r="5637" spans="4:15" x14ac:dyDescent="0.2">
      <c r="D5637" s="59"/>
      <c r="E5637" s="5" t="s">
        <v>23</v>
      </c>
      <c r="F5637" s="51" t="s">
        <v>624</v>
      </c>
      <c r="G5637" s="4">
        <v>2</v>
      </c>
      <c r="H5637" s="10">
        <v>50</v>
      </c>
      <c r="I5637" s="1">
        <v>50</v>
      </c>
      <c r="J5637" s="2" t="s">
        <v>160</v>
      </c>
      <c r="K5637" s="2" t="s">
        <v>160</v>
      </c>
      <c r="L5637" s="2" t="s">
        <v>160</v>
      </c>
      <c r="M5637" s="2" t="s">
        <v>160</v>
      </c>
      <c r="N5637" s="1">
        <v>5.75</v>
      </c>
      <c r="O5637" s="8">
        <v>1.7677669529660001</v>
      </c>
    </row>
    <row r="5638" spans="4:15" x14ac:dyDescent="0.2">
      <c r="D5638" s="59"/>
      <c r="E5638" s="5" t="s">
        <v>109</v>
      </c>
      <c r="F5638" s="51" t="s">
        <v>623</v>
      </c>
      <c r="G5638" s="4">
        <v>579</v>
      </c>
      <c r="H5638" s="10">
        <v>69.257340241796001</v>
      </c>
      <c r="I5638" s="1">
        <v>9.1537132987910006</v>
      </c>
      <c r="J5638" s="1">
        <v>12.780656303972</v>
      </c>
      <c r="K5638" s="1">
        <v>5.1813471502589996</v>
      </c>
      <c r="L5638" s="1">
        <v>3.6269430051809999</v>
      </c>
      <c r="M5638" s="2" t="s">
        <v>160</v>
      </c>
      <c r="N5638" s="1">
        <v>5.6312607944730004</v>
      </c>
      <c r="O5638" s="8">
        <v>2.2221066797589999</v>
      </c>
    </row>
    <row r="5639" spans="4:15" x14ac:dyDescent="0.2">
      <c r="D5639" s="59"/>
      <c r="E5639" s="5" t="s">
        <v>110</v>
      </c>
      <c r="F5639" s="51" t="s">
        <v>623</v>
      </c>
      <c r="G5639" s="4">
        <v>129</v>
      </c>
      <c r="H5639" s="10">
        <v>55.813953488372</v>
      </c>
      <c r="I5639" s="1">
        <v>12.403100775194</v>
      </c>
      <c r="J5639" s="1">
        <v>13.953488372093</v>
      </c>
      <c r="K5639" s="1">
        <v>7.7519379844960001</v>
      </c>
      <c r="L5639" s="1">
        <v>10.077519379845</v>
      </c>
      <c r="M5639" s="2" t="s">
        <v>160</v>
      </c>
      <c r="N5639" s="1">
        <v>4.8914728682169999</v>
      </c>
      <c r="O5639" s="8">
        <v>2.6338846965960001</v>
      </c>
    </row>
    <row r="5640" spans="4:15" x14ac:dyDescent="0.2">
      <c r="D5640" s="58" t="s">
        <v>111</v>
      </c>
      <c r="E5640" s="7" t="s">
        <v>112</v>
      </c>
      <c r="F5640" s="50" t="s">
        <v>623</v>
      </c>
      <c r="G5640" s="6">
        <v>192</v>
      </c>
      <c r="H5640" s="14">
        <v>73.4375</v>
      </c>
      <c r="I5640" s="3">
        <v>6.25</v>
      </c>
      <c r="J5640" s="3">
        <v>11.458333333333</v>
      </c>
      <c r="K5640" s="3">
        <v>4.6875</v>
      </c>
      <c r="L5640" s="3">
        <v>4.166666666667</v>
      </c>
      <c r="M5640" s="9" t="s">
        <v>160</v>
      </c>
      <c r="N5640" s="3">
        <v>5.755208333333</v>
      </c>
      <c r="O5640" s="13">
        <v>2.2172512482200002</v>
      </c>
    </row>
    <row r="5641" spans="4:15" ht="26" x14ac:dyDescent="0.2">
      <c r="D5641" s="59"/>
      <c r="E5641" s="5" t="s">
        <v>113</v>
      </c>
      <c r="F5641" s="51" t="s">
        <v>623</v>
      </c>
      <c r="G5641" s="4">
        <v>149</v>
      </c>
      <c r="H5641" s="10">
        <v>74.496644295302005</v>
      </c>
      <c r="I5641" s="1">
        <v>8.7248322147649997</v>
      </c>
      <c r="J5641" s="1">
        <v>10.738255033557</v>
      </c>
      <c r="K5641" s="1">
        <v>4.0268456375839996</v>
      </c>
      <c r="L5641" s="1">
        <v>2.0134228187919998</v>
      </c>
      <c r="M5641" s="2" t="s">
        <v>160</v>
      </c>
      <c r="N5641" s="1">
        <v>5.9161073825499999</v>
      </c>
      <c r="O5641" s="8">
        <v>2.0020282659289999</v>
      </c>
    </row>
    <row r="5642" spans="4:15" x14ac:dyDescent="0.2">
      <c r="D5642" s="59"/>
      <c r="E5642" s="5" t="s">
        <v>114</v>
      </c>
      <c r="F5642" s="51" t="s">
        <v>623</v>
      </c>
      <c r="G5642" s="4">
        <v>530</v>
      </c>
      <c r="H5642" s="10">
        <v>68.113207547170006</v>
      </c>
      <c r="I5642" s="1">
        <v>10.566037735848999</v>
      </c>
      <c r="J5642" s="1">
        <v>12.830188679245</v>
      </c>
      <c r="K5642" s="1">
        <v>5.660377358491</v>
      </c>
      <c r="L5642" s="1">
        <v>2.6415094339620002</v>
      </c>
      <c r="M5642" s="1">
        <v>0.18867924528300001</v>
      </c>
      <c r="N5642" s="1">
        <v>5.6313799621929999</v>
      </c>
      <c r="O5642" s="8">
        <v>2.1768927207959998</v>
      </c>
    </row>
    <row r="5643" spans="4:15" x14ac:dyDescent="0.2">
      <c r="D5643" s="59"/>
      <c r="E5643" s="5" t="s">
        <v>115</v>
      </c>
      <c r="F5643" s="51" t="s">
        <v>623</v>
      </c>
      <c r="G5643" s="4">
        <v>225</v>
      </c>
      <c r="H5643" s="10">
        <v>74.666666666666998</v>
      </c>
      <c r="I5643" s="1">
        <v>9.333333333333</v>
      </c>
      <c r="J5643" s="1">
        <v>9.7777777777780006</v>
      </c>
      <c r="K5643" s="1">
        <v>4</v>
      </c>
      <c r="L5643" s="1">
        <v>1.7777777777779999</v>
      </c>
      <c r="M5643" s="1">
        <v>0.444444444444</v>
      </c>
      <c r="N5643" s="1">
        <v>5.9575892857139996</v>
      </c>
      <c r="O5643" s="8">
        <v>1.95618726145</v>
      </c>
    </row>
    <row r="5644" spans="4:15" x14ac:dyDescent="0.2">
      <c r="D5644" s="59"/>
      <c r="E5644" s="5" t="s">
        <v>116</v>
      </c>
      <c r="F5644" s="51" t="s">
        <v>623</v>
      </c>
      <c r="G5644" s="4">
        <v>467</v>
      </c>
      <c r="H5644" s="10">
        <v>75.802997858672001</v>
      </c>
      <c r="I5644" s="1">
        <v>7.494646680942</v>
      </c>
      <c r="J5644" s="1">
        <v>10.278372591006001</v>
      </c>
      <c r="K5644" s="1">
        <v>3.6402569593149998</v>
      </c>
      <c r="L5644" s="1">
        <v>2.5695931477520002</v>
      </c>
      <c r="M5644" s="1">
        <v>0.21413276231299999</v>
      </c>
      <c r="N5644" s="1">
        <v>5.9495708154509996</v>
      </c>
      <c r="O5644" s="8">
        <v>2.0088861270159999</v>
      </c>
    </row>
    <row r="5645" spans="4:15" ht="26" x14ac:dyDescent="0.2">
      <c r="D5645" s="59"/>
      <c r="E5645" s="5" t="s">
        <v>117</v>
      </c>
      <c r="F5645" s="51" t="s">
        <v>623</v>
      </c>
      <c r="G5645" s="4">
        <v>732</v>
      </c>
      <c r="H5645" s="10">
        <v>70.081967213115007</v>
      </c>
      <c r="I5645" s="1">
        <v>10.245901639344</v>
      </c>
      <c r="J5645" s="1">
        <v>13.524590163934</v>
      </c>
      <c r="K5645" s="1">
        <v>3.688524590164</v>
      </c>
      <c r="L5645" s="1">
        <v>2.3224043715849998</v>
      </c>
      <c r="M5645" s="1">
        <v>0.136612021858</v>
      </c>
      <c r="N5645" s="1">
        <v>5.749658002736</v>
      </c>
      <c r="O5645" s="8">
        <v>2.0725496885829999</v>
      </c>
    </row>
    <row r="5646" spans="4:15" ht="26" x14ac:dyDescent="0.2">
      <c r="D5646" s="59"/>
      <c r="E5646" s="5" t="s">
        <v>118</v>
      </c>
      <c r="F5646" s="51" t="s">
        <v>623</v>
      </c>
      <c r="G5646" s="4">
        <v>662</v>
      </c>
      <c r="H5646" s="10">
        <v>68.126888217523003</v>
      </c>
      <c r="I5646" s="1">
        <v>11.631419939577</v>
      </c>
      <c r="J5646" s="1">
        <v>12.688821752266</v>
      </c>
      <c r="K5646" s="1">
        <v>4.5317220543810004</v>
      </c>
      <c r="L5646" s="1">
        <v>2.870090634441</v>
      </c>
      <c r="M5646" s="1">
        <v>0.15105740181300001</v>
      </c>
      <c r="N5646" s="1">
        <v>5.6633888048410004</v>
      </c>
      <c r="O5646" s="8">
        <v>2.136392459504</v>
      </c>
    </row>
    <row r="5647" spans="4:15" ht="26" x14ac:dyDescent="0.2">
      <c r="D5647" s="59"/>
      <c r="E5647" s="5" t="s">
        <v>119</v>
      </c>
      <c r="F5647" s="51" t="s">
        <v>623</v>
      </c>
      <c r="G5647" s="4">
        <v>471</v>
      </c>
      <c r="H5647" s="10">
        <v>64.968152866241994</v>
      </c>
      <c r="I5647" s="1">
        <v>11.252653927813</v>
      </c>
      <c r="J5647" s="1">
        <v>12.101910828025</v>
      </c>
      <c r="K5647" s="1">
        <v>7.8556263269639999</v>
      </c>
      <c r="L5647" s="1">
        <v>3.8216560509550002</v>
      </c>
      <c r="M5647" s="2" t="s">
        <v>160</v>
      </c>
      <c r="N5647" s="1">
        <v>5.4352441613589999</v>
      </c>
      <c r="O5647" s="8">
        <v>2.3275751910619999</v>
      </c>
    </row>
    <row r="5648" spans="4:15" ht="26" x14ac:dyDescent="0.2">
      <c r="D5648" s="59"/>
      <c r="E5648" s="5" t="s">
        <v>120</v>
      </c>
      <c r="F5648" s="51" t="s">
        <v>623</v>
      </c>
      <c r="G5648" s="4">
        <v>165</v>
      </c>
      <c r="H5648" s="10">
        <v>80.606060606061007</v>
      </c>
      <c r="I5648" s="1">
        <v>6.666666666667</v>
      </c>
      <c r="J5648" s="1">
        <v>9.0909090909089993</v>
      </c>
      <c r="K5648" s="1">
        <v>2.4242424242420002</v>
      </c>
      <c r="L5648" s="1">
        <v>1.2121212121210001</v>
      </c>
      <c r="M5648" s="2" t="s">
        <v>160</v>
      </c>
      <c r="N5648" s="1">
        <v>6.1939393939389999</v>
      </c>
      <c r="O5648" s="8">
        <v>1.758765398799</v>
      </c>
    </row>
    <row r="5649" spans="4:15" x14ac:dyDescent="0.2">
      <c r="D5649" s="59"/>
      <c r="E5649" s="5" t="s">
        <v>121</v>
      </c>
      <c r="F5649" s="51" t="s">
        <v>623</v>
      </c>
      <c r="G5649" s="4">
        <v>553</v>
      </c>
      <c r="H5649" s="10">
        <v>69.620253164556999</v>
      </c>
      <c r="I5649" s="1">
        <v>8.8607594936710008</v>
      </c>
      <c r="J5649" s="1">
        <v>13.924050632910999</v>
      </c>
      <c r="K5649" s="1">
        <v>4.7016274864380003</v>
      </c>
      <c r="L5649" s="1">
        <v>2.7124773960219999</v>
      </c>
      <c r="M5649" s="1">
        <v>0.18083182640100001</v>
      </c>
      <c r="N5649" s="1">
        <v>5.6775362318839999</v>
      </c>
      <c r="O5649" s="8">
        <v>2.1601494912289998</v>
      </c>
    </row>
    <row r="5650" spans="4:15" x14ac:dyDescent="0.2">
      <c r="D5650" s="59"/>
      <c r="E5650" s="5" t="s">
        <v>122</v>
      </c>
      <c r="F5650" s="51" t="s">
        <v>623</v>
      </c>
      <c r="G5650" s="4">
        <v>471</v>
      </c>
      <c r="H5650" s="10">
        <v>74.309978768576997</v>
      </c>
      <c r="I5650" s="1">
        <v>9.5541401273889992</v>
      </c>
      <c r="J5650" s="1">
        <v>9.7664543524420004</v>
      </c>
      <c r="K5650" s="1">
        <v>2.5477707006369998</v>
      </c>
      <c r="L5650" s="1">
        <v>3.184713375796</v>
      </c>
      <c r="M5650" s="1">
        <v>0.63694267515900005</v>
      </c>
      <c r="N5650" s="1">
        <v>5.939102564103</v>
      </c>
      <c r="O5650" s="8">
        <v>1.9919615885319999</v>
      </c>
    </row>
    <row r="5651" spans="4:15" x14ac:dyDescent="0.2">
      <c r="D5651" s="59"/>
      <c r="E5651" s="5" t="s">
        <v>123</v>
      </c>
      <c r="F5651" s="51" t="s">
        <v>623</v>
      </c>
      <c r="G5651" s="4">
        <v>275</v>
      </c>
      <c r="H5651" s="10">
        <v>73.818181818181998</v>
      </c>
      <c r="I5651" s="1">
        <v>8.7272727272730002</v>
      </c>
      <c r="J5651" s="1">
        <v>12.363636363635999</v>
      </c>
      <c r="K5651" s="1">
        <v>3.636363636364</v>
      </c>
      <c r="L5651" s="1">
        <v>1.4545454545450001</v>
      </c>
      <c r="M5651" s="2" t="s">
        <v>160</v>
      </c>
      <c r="N5651" s="1">
        <v>5.905454545455</v>
      </c>
      <c r="O5651" s="8">
        <v>1.971551149468</v>
      </c>
    </row>
    <row r="5652" spans="4:15" x14ac:dyDescent="0.2">
      <c r="D5652" s="59"/>
      <c r="E5652" s="5" t="s">
        <v>124</v>
      </c>
      <c r="F5652" s="51" t="s">
        <v>623</v>
      </c>
      <c r="G5652" s="4">
        <v>647</v>
      </c>
      <c r="H5652" s="10">
        <v>68.624420401855005</v>
      </c>
      <c r="I5652" s="1">
        <v>10.200927357032</v>
      </c>
      <c r="J5652" s="1">
        <v>12.673879443585999</v>
      </c>
      <c r="K5652" s="1">
        <v>4.6367851622870004</v>
      </c>
      <c r="L5652" s="1">
        <v>3.86398763524</v>
      </c>
      <c r="M5652" s="2" t="s">
        <v>160</v>
      </c>
      <c r="N5652" s="1">
        <v>5.6259659969089997</v>
      </c>
      <c r="O5652" s="8">
        <v>2.2104745617889998</v>
      </c>
    </row>
    <row r="5653" spans="4:15" x14ac:dyDescent="0.2">
      <c r="D5653" s="59"/>
      <c r="E5653" s="5" t="s">
        <v>125</v>
      </c>
      <c r="F5653" s="51" t="s">
        <v>623</v>
      </c>
      <c r="G5653" s="4">
        <v>249</v>
      </c>
      <c r="H5653" s="10">
        <v>79.919678714859003</v>
      </c>
      <c r="I5653" s="1">
        <v>8.0321285140559997</v>
      </c>
      <c r="J5653" s="1">
        <v>7.6305220883529996</v>
      </c>
      <c r="K5653" s="1">
        <v>2.0080321285139999</v>
      </c>
      <c r="L5653" s="1">
        <v>2.0080321285139999</v>
      </c>
      <c r="M5653" s="1">
        <v>0.40160642570299998</v>
      </c>
      <c r="N5653" s="1">
        <v>6.1915322580650001</v>
      </c>
      <c r="O5653" s="8">
        <v>1.768656730554</v>
      </c>
    </row>
    <row r="5654" spans="4:15" x14ac:dyDescent="0.2">
      <c r="D5654" s="59"/>
      <c r="E5654" s="5" t="s">
        <v>126</v>
      </c>
      <c r="F5654" s="51" t="s">
        <v>623</v>
      </c>
      <c r="G5654" s="4">
        <v>279</v>
      </c>
      <c r="H5654" s="10">
        <v>72.043010752688005</v>
      </c>
      <c r="I5654" s="1">
        <v>8.2437275985660001</v>
      </c>
      <c r="J5654" s="1">
        <v>12.544802867384</v>
      </c>
      <c r="K5654" s="1">
        <v>3.2258064516129998</v>
      </c>
      <c r="L5654" s="1">
        <v>3.2258064516129998</v>
      </c>
      <c r="M5654" s="1">
        <v>0.71684587813599998</v>
      </c>
      <c r="N5654" s="1">
        <v>5.8014440433210002</v>
      </c>
      <c r="O5654" s="8">
        <v>2.1020861122049999</v>
      </c>
    </row>
    <row r="5655" spans="4:15" ht="26" x14ac:dyDescent="0.2">
      <c r="D5655" s="59"/>
      <c r="E5655" s="5" t="s">
        <v>127</v>
      </c>
      <c r="F5655" s="51" t="s">
        <v>623</v>
      </c>
      <c r="G5655" s="4">
        <v>195</v>
      </c>
      <c r="H5655" s="10">
        <v>70.256410256410007</v>
      </c>
      <c r="I5655" s="1">
        <v>9.2307692307690008</v>
      </c>
      <c r="J5655" s="1">
        <v>11.282051282051</v>
      </c>
      <c r="K5655" s="1">
        <v>5.1282051282049999</v>
      </c>
      <c r="L5655" s="1">
        <v>4.1025641025640001</v>
      </c>
      <c r="M5655" s="2" t="s">
        <v>160</v>
      </c>
      <c r="N5655" s="1">
        <v>5.666666666667</v>
      </c>
      <c r="O5655" s="8">
        <v>2.2283706466459998</v>
      </c>
    </row>
    <row r="5656" spans="4:15" x14ac:dyDescent="0.2">
      <c r="D5656" s="59"/>
      <c r="E5656" s="5" t="s">
        <v>36</v>
      </c>
      <c r="F5656" s="51" t="s">
        <v>624</v>
      </c>
      <c r="G5656" s="4">
        <v>24</v>
      </c>
      <c r="H5656" s="10">
        <v>37.5</v>
      </c>
      <c r="I5656" s="1">
        <v>8.333333333333</v>
      </c>
      <c r="J5656" s="1">
        <v>16.666666666666998</v>
      </c>
      <c r="K5656" s="1">
        <v>16.666666666666998</v>
      </c>
      <c r="L5656" s="1">
        <v>20.833333333333002</v>
      </c>
      <c r="M5656" s="2" t="s">
        <v>160</v>
      </c>
      <c r="N5656" s="1">
        <v>3.583333333333</v>
      </c>
      <c r="O5656" s="8">
        <v>2.9659908039770002</v>
      </c>
    </row>
    <row r="5657" spans="4:15" x14ac:dyDescent="0.2">
      <c r="D5657" s="59"/>
      <c r="E5657" s="5" t="s">
        <v>128</v>
      </c>
      <c r="F5657" s="51" t="s">
        <v>624</v>
      </c>
      <c r="G5657" s="4">
        <v>14</v>
      </c>
      <c r="H5657" s="10">
        <v>50</v>
      </c>
      <c r="I5657" s="1">
        <v>7.1428571428570002</v>
      </c>
      <c r="J5657" s="1">
        <v>14.285714285714</v>
      </c>
      <c r="K5657" s="1">
        <v>21.428571428571001</v>
      </c>
      <c r="L5657" s="1">
        <v>7.1428571428570002</v>
      </c>
      <c r="M5657" s="2" t="s">
        <v>160</v>
      </c>
      <c r="N5657" s="1">
        <v>4.3928571428570002</v>
      </c>
      <c r="O5657" s="8">
        <v>2.8901595073670001</v>
      </c>
    </row>
    <row r="5658" spans="4:15" x14ac:dyDescent="0.2">
      <c r="D5658" s="59"/>
      <c r="E5658" s="5" t="s">
        <v>23</v>
      </c>
      <c r="F5658" s="51" t="s">
        <v>624</v>
      </c>
      <c r="G5658" s="4">
        <v>4</v>
      </c>
      <c r="H5658" s="10">
        <v>50</v>
      </c>
      <c r="I5658" s="2" t="s">
        <v>160</v>
      </c>
      <c r="J5658" s="2" t="s">
        <v>160</v>
      </c>
      <c r="K5658" s="1">
        <v>50</v>
      </c>
      <c r="L5658" s="2" t="s">
        <v>160</v>
      </c>
      <c r="M5658" s="2" t="s">
        <v>160</v>
      </c>
      <c r="N5658" s="1">
        <v>4</v>
      </c>
      <c r="O5658" s="8">
        <v>3.464101615138</v>
      </c>
    </row>
    <row r="5659" spans="4:15" x14ac:dyDescent="0.2">
      <c r="D5659" s="58" t="s">
        <v>129</v>
      </c>
      <c r="E5659" s="7" t="s">
        <v>130</v>
      </c>
      <c r="F5659" s="50" t="s">
        <v>623</v>
      </c>
      <c r="G5659" s="6">
        <v>544</v>
      </c>
      <c r="H5659" s="14">
        <v>72.977941176471006</v>
      </c>
      <c r="I5659" s="3">
        <v>8.4558823529409999</v>
      </c>
      <c r="J5659" s="3">
        <v>11.397058823528999</v>
      </c>
      <c r="K5659" s="3">
        <v>5.147058823529</v>
      </c>
      <c r="L5659" s="3">
        <v>2.022058823529</v>
      </c>
      <c r="M5659" s="9" t="s">
        <v>160</v>
      </c>
      <c r="N5659" s="3">
        <v>5.8253676470590001</v>
      </c>
      <c r="O5659" s="13">
        <v>2.0756458208500002</v>
      </c>
    </row>
    <row r="5660" spans="4:15" x14ac:dyDescent="0.2">
      <c r="D5660" s="59"/>
      <c r="E5660" s="5" t="s">
        <v>131</v>
      </c>
      <c r="F5660" s="51" t="s">
        <v>623</v>
      </c>
      <c r="G5660" s="4">
        <v>411</v>
      </c>
      <c r="H5660" s="10">
        <v>56.447688564476998</v>
      </c>
      <c r="I5660" s="1">
        <v>11.922141119220999</v>
      </c>
      <c r="J5660" s="1">
        <v>17.761557177616002</v>
      </c>
      <c r="K5660" s="1">
        <v>5.8394160583939998</v>
      </c>
      <c r="L5660" s="1">
        <v>7.7858880778590001</v>
      </c>
      <c r="M5660" s="1">
        <v>0.24330900243299999</v>
      </c>
      <c r="N5660" s="1">
        <v>5.0024390243900001</v>
      </c>
      <c r="O5660" s="8">
        <v>2.5118290129230001</v>
      </c>
    </row>
    <row r="5661" spans="4:15" x14ac:dyDescent="0.2">
      <c r="D5661" s="59"/>
      <c r="E5661" s="5" t="s">
        <v>132</v>
      </c>
      <c r="F5661" s="51" t="s">
        <v>623</v>
      </c>
      <c r="G5661" s="4">
        <v>65</v>
      </c>
      <c r="H5661" s="10">
        <v>47.692307692307999</v>
      </c>
      <c r="I5661" s="1">
        <v>20</v>
      </c>
      <c r="J5661" s="1">
        <v>15.384615384615</v>
      </c>
      <c r="K5661" s="1">
        <v>9.2307692307690008</v>
      </c>
      <c r="L5661" s="1">
        <v>4.6153846153850004</v>
      </c>
      <c r="M5661" s="1">
        <v>3.0769230769229998</v>
      </c>
      <c r="N5661" s="1">
        <v>4.8650793650789996</v>
      </c>
      <c r="O5661" s="8">
        <v>2.4083295462369998</v>
      </c>
    </row>
    <row r="5662" spans="4:15" x14ac:dyDescent="0.2">
      <c r="D5662" s="59"/>
      <c r="E5662" s="5" t="s">
        <v>133</v>
      </c>
      <c r="F5662" s="51" t="s">
        <v>624</v>
      </c>
      <c r="G5662" s="4">
        <v>21</v>
      </c>
      <c r="H5662" s="10">
        <v>57.142857142856997</v>
      </c>
      <c r="I5662" s="2" t="s">
        <v>160</v>
      </c>
      <c r="J5662" s="1">
        <v>4.7619047619049999</v>
      </c>
      <c r="K5662" s="1">
        <v>23.809523809523998</v>
      </c>
      <c r="L5662" s="1">
        <v>14.285714285714</v>
      </c>
      <c r="M5662" s="2" t="s">
        <v>160</v>
      </c>
      <c r="N5662" s="1">
        <v>4.3571428571429998</v>
      </c>
      <c r="O5662" s="8">
        <v>3.16679197747</v>
      </c>
    </row>
    <row r="5663" spans="4:15" x14ac:dyDescent="0.2">
      <c r="D5663" s="59"/>
      <c r="E5663" s="5" t="s">
        <v>23</v>
      </c>
      <c r="F5663" s="51" t="s">
        <v>624</v>
      </c>
      <c r="G5663" s="4">
        <v>2</v>
      </c>
      <c r="H5663" s="10">
        <v>100</v>
      </c>
      <c r="I5663" s="2" t="s">
        <v>160</v>
      </c>
      <c r="J5663" s="2" t="s">
        <v>160</v>
      </c>
      <c r="K5663" s="2" t="s">
        <v>160</v>
      </c>
      <c r="L5663" s="2" t="s">
        <v>160</v>
      </c>
      <c r="M5663" s="2" t="s">
        <v>160</v>
      </c>
      <c r="N5663" s="1">
        <v>7</v>
      </c>
      <c r="O5663" s="8">
        <v>0</v>
      </c>
    </row>
    <row r="5664" spans="4:15" x14ac:dyDescent="0.2">
      <c r="D5664" s="59"/>
      <c r="E5664" s="5" t="s">
        <v>134</v>
      </c>
      <c r="F5664" s="51" t="s">
        <v>623</v>
      </c>
      <c r="G5664" s="4">
        <v>955</v>
      </c>
      <c r="H5664" s="10">
        <v>65.863874345550002</v>
      </c>
      <c r="I5664" s="1">
        <v>9.9476439790580002</v>
      </c>
      <c r="J5664" s="1">
        <v>14.13612565445</v>
      </c>
      <c r="K5664" s="1">
        <v>5.44502617801</v>
      </c>
      <c r="L5664" s="1">
        <v>4.5026178010470002</v>
      </c>
      <c r="M5664" s="1">
        <v>0.104712041885</v>
      </c>
      <c r="N5664" s="1">
        <v>5.4716981132080003</v>
      </c>
      <c r="O5664" s="8">
        <v>2.3083942464209999</v>
      </c>
    </row>
    <row r="5665" spans="4:15" x14ac:dyDescent="0.2">
      <c r="D5665" s="59"/>
      <c r="E5665" s="5" t="s">
        <v>135</v>
      </c>
      <c r="F5665" s="51" t="s">
        <v>623</v>
      </c>
      <c r="G5665" s="4">
        <v>86</v>
      </c>
      <c r="H5665" s="10">
        <v>50</v>
      </c>
      <c r="I5665" s="1">
        <v>15.116279069767</v>
      </c>
      <c r="J5665" s="1">
        <v>12.790697674419</v>
      </c>
      <c r="K5665" s="1">
        <v>12.790697674419</v>
      </c>
      <c r="L5665" s="1">
        <v>6.9767441860470001</v>
      </c>
      <c r="M5665" s="1">
        <v>2.3255813953489999</v>
      </c>
      <c r="N5665" s="1">
        <v>4.7380952380950001</v>
      </c>
      <c r="O5665" s="8">
        <v>2.607306913315</v>
      </c>
    </row>
    <row r="5666" spans="4:15" x14ac:dyDescent="0.2">
      <c r="D5666" s="58" t="s">
        <v>136</v>
      </c>
      <c r="E5666" s="7" t="s">
        <v>137</v>
      </c>
      <c r="F5666" s="50" t="s">
        <v>623</v>
      </c>
      <c r="G5666" s="6">
        <v>421</v>
      </c>
      <c r="H5666" s="14">
        <v>59.144893111639</v>
      </c>
      <c r="I5666" s="3">
        <v>11.163895486935999</v>
      </c>
      <c r="J5666" s="3">
        <v>15.201900237529999</v>
      </c>
      <c r="K5666" s="3">
        <v>8.7885985748220001</v>
      </c>
      <c r="L5666" s="3">
        <v>5.2256532066509997</v>
      </c>
      <c r="M5666" s="3">
        <v>0.475059382423</v>
      </c>
      <c r="N5666" s="3">
        <v>5.1348448687349997</v>
      </c>
      <c r="O5666" s="13">
        <v>2.4661009192279999</v>
      </c>
    </row>
    <row r="5667" spans="4:15" x14ac:dyDescent="0.2">
      <c r="D5667" s="59"/>
      <c r="E5667" s="5" t="s">
        <v>138</v>
      </c>
      <c r="F5667" s="51" t="s">
        <v>623</v>
      </c>
      <c r="G5667" s="4">
        <v>362</v>
      </c>
      <c r="H5667" s="10">
        <v>65.469613259669003</v>
      </c>
      <c r="I5667" s="1">
        <v>11.049723756905999</v>
      </c>
      <c r="J5667" s="1">
        <v>14.917127071823</v>
      </c>
      <c r="K5667" s="1">
        <v>4.6961325966849996</v>
      </c>
      <c r="L5667" s="1">
        <v>3.867403314917</v>
      </c>
      <c r="M5667" s="2" t="s">
        <v>160</v>
      </c>
      <c r="N5667" s="1">
        <v>5.5</v>
      </c>
      <c r="O5667" s="8">
        <v>2.2496537129640002</v>
      </c>
    </row>
    <row r="5668" spans="4:15" x14ac:dyDescent="0.2">
      <c r="D5668" s="59"/>
      <c r="E5668" s="5" t="s">
        <v>139</v>
      </c>
      <c r="F5668" s="51" t="s">
        <v>623</v>
      </c>
      <c r="G5668" s="4">
        <v>175</v>
      </c>
      <c r="H5668" s="10">
        <v>77.142857142856997</v>
      </c>
      <c r="I5668" s="1">
        <v>8.5714285714289993</v>
      </c>
      <c r="J5668" s="1">
        <v>9.7142857142859995</v>
      </c>
      <c r="K5668" s="1">
        <v>4</v>
      </c>
      <c r="L5668" s="1">
        <v>0.57142857142900005</v>
      </c>
      <c r="M5668" s="2" t="s">
        <v>160</v>
      </c>
      <c r="N5668" s="1">
        <v>6.0685714285710004</v>
      </c>
      <c r="O5668" s="8">
        <v>1.8370033426179999</v>
      </c>
    </row>
    <row r="5669" spans="4:15" x14ac:dyDescent="0.2">
      <c r="D5669" s="59"/>
      <c r="E5669" s="5" t="s">
        <v>128</v>
      </c>
      <c r="F5669" s="51" t="s">
        <v>623</v>
      </c>
      <c r="G5669" s="4">
        <v>60</v>
      </c>
      <c r="H5669" s="10">
        <v>58.333333333333002</v>
      </c>
      <c r="I5669" s="1">
        <v>6.666666666667</v>
      </c>
      <c r="J5669" s="1">
        <v>11.666666666667</v>
      </c>
      <c r="K5669" s="1">
        <v>3.333333333333</v>
      </c>
      <c r="L5669" s="1">
        <v>18.333333333333002</v>
      </c>
      <c r="M5669" s="1">
        <v>1.666666666667</v>
      </c>
      <c r="N5669" s="1">
        <v>4.7881355932199998</v>
      </c>
      <c r="O5669" s="8">
        <v>2.903926280636</v>
      </c>
    </row>
    <row r="5670" spans="4:15" x14ac:dyDescent="0.2">
      <c r="D5670" s="59"/>
      <c r="E5670" s="5" t="s">
        <v>23</v>
      </c>
      <c r="F5670" s="51" t="s">
        <v>624</v>
      </c>
      <c r="G5670" s="4">
        <v>25</v>
      </c>
      <c r="H5670" s="10">
        <v>72</v>
      </c>
      <c r="I5670" s="1">
        <v>8</v>
      </c>
      <c r="J5670" s="1">
        <v>16</v>
      </c>
      <c r="K5670" s="2" t="s">
        <v>160</v>
      </c>
      <c r="L5670" s="1">
        <v>4</v>
      </c>
      <c r="M5670" s="2" t="s">
        <v>160</v>
      </c>
      <c r="N5670" s="1">
        <v>5.8</v>
      </c>
      <c r="O5670" s="8">
        <v>2.1065374432940001</v>
      </c>
    </row>
    <row r="5671" spans="4:15" ht="26" x14ac:dyDescent="0.2">
      <c r="D5671" s="58" t="s">
        <v>140</v>
      </c>
      <c r="E5671" s="7" t="s">
        <v>141</v>
      </c>
      <c r="F5671" s="50" t="s">
        <v>624</v>
      </c>
      <c r="G5671" s="6">
        <v>12</v>
      </c>
      <c r="H5671" s="14">
        <v>75</v>
      </c>
      <c r="I5671" s="9" t="s">
        <v>160</v>
      </c>
      <c r="J5671" s="3">
        <v>8.333333333333</v>
      </c>
      <c r="K5671" s="3">
        <v>16.666666666666998</v>
      </c>
      <c r="L5671" s="9" t="s">
        <v>160</v>
      </c>
      <c r="M5671" s="9" t="s">
        <v>160</v>
      </c>
      <c r="N5671" s="3">
        <v>5.625</v>
      </c>
      <c r="O5671" s="13">
        <v>2.514729336601</v>
      </c>
    </row>
    <row r="5672" spans="4:15" ht="26" x14ac:dyDescent="0.2">
      <c r="D5672" s="59"/>
      <c r="E5672" s="5" t="s">
        <v>142</v>
      </c>
      <c r="F5672" s="51" t="s">
        <v>623</v>
      </c>
      <c r="G5672" s="4">
        <v>87</v>
      </c>
      <c r="H5672" s="10">
        <v>72.413793103448</v>
      </c>
      <c r="I5672" s="1">
        <v>10.344827586207</v>
      </c>
      <c r="J5672" s="1">
        <v>13.793103448276</v>
      </c>
      <c r="K5672" s="1">
        <v>2.2988505747130001</v>
      </c>
      <c r="L5672" s="1">
        <v>1.149425287356</v>
      </c>
      <c r="M5672" s="2" t="s">
        <v>160</v>
      </c>
      <c r="N5672" s="1">
        <v>5.9022988505749998</v>
      </c>
      <c r="O5672" s="8">
        <v>1.9151159422970001</v>
      </c>
    </row>
    <row r="5673" spans="4:15" ht="26" x14ac:dyDescent="0.2">
      <c r="D5673" s="59"/>
      <c r="E5673" s="5" t="s">
        <v>143</v>
      </c>
      <c r="F5673" s="51" t="s">
        <v>623</v>
      </c>
      <c r="G5673" s="4">
        <v>67</v>
      </c>
      <c r="H5673" s="10">
        <v>73.134328358209004</v>
      </c>
      <c r="I5673" s="1">
        <v>2.985074626866</v>
      </c>
      <c r="J5673" s="1">
        <v>11.940298507463</v>
      </c>
      <c r="K5673" s="1">
        <v>8.9552238805969999</v>
      </c>
      <c r="L5673" s="1">
        <v>2.985074626866</v>
      </c>
      <c r="M5673" s="2" t="s">
        <v>160</v>
      </c>
      <c r="N5673" s="1">
        <v>5.6417910447760002</v>
      </c>
      <c r="O5673" s="8">
        <v>2.3513470835230001</v>
      </c>
    </row>
    <row r="5674" spans="4:15" ht="26" x14ac:dyDescent="0.2">
      <c r="D5674" s="59"/>
      <c r="E5674" s="5" t="s">
        <v>144</v>
      </c>
      <c r="F5674" s="51" t="s">
        <v>623</v>
      </c>
      <c r="G5674" s="4">
        <v>78</v>
      </c>
      <c r="H5674" s="10">
        <v>82.051282051282001</v>
      </c>
      <c r="I5674" s="1">
        <v>3.8461538461539999</v>
      </c>
      <c r="J5674" s="1">
        <v>8.9743589743589993</v>
      </c>
      <c r="K5674" s="1">
        <v>3.8461538461539999</v>
      </c>
      <c r="L5674" s="1">
        <v>1.2820512820509999</v>
      </c>
      <c r="M5674" s="2" t="s">
        <v>160</v>
      </c>
      <c r="N5674" s="1">
        <v>6.1794871794870003</v>
      </c>
      <c r="O5674" s="8">
        <v>1.855098903399</v>
      </c>
    </row>
    <row r="5675" spans="4:15" ht="26" x14ac:dyDescent="0.2">
      <c r="D5675" s="59"/>
      <c r="E5675" s="5" t="s">
        <v>145</v>
      </c>
      <c r="F5675" s="51" t="s">
        <v>623</v>
      </c>
      <c r="G5675" s="4">
        <v>735</v>
      </c>
      <c r="H5675" s="10">
        <v>66.122448979591994</v>
      </c>
      <c r="I5675" s="1">
        <v>11.156462585033999</v>
      </c>
      <c r="J5675" s="1">
        <v>13.605442176871</v>
      </c>
      <c r="K5675" s="1">
        <v>5.7142857142860004</v>
      </c>
      <c r="L5675" s="1">
        <v>3.1292517006799998</v>
      </c>
      <c r="M5675" s="1">
        <v>0.27210884353699999</v>
      </c>
      <c r="N5675" s="1">
        <v>5.5429740791270001</v>
      </c>
      <c r="O5675" s="8">
        <v>2.2239371859950001</v>
      </c>
    </row>
    <row r="5676" spans="4:15" ht="26" x14ac:dyDescent="0.2">
      <c r="D5676" s="59"/>
      <c r="E5676" s="5" t="s">
        <v>146</v>
      </c>
      <c r="F5676" s="51" t="s">
        <v>623</v>
      </c>
      <c r="G5676" s="4">
        <v>751</v>
      </c>
      <c r="H5676" s="10">
        <v>65.645805592542999</v>
      </c>
      <c r="I5676" s="1">
        <v>11.451398135819</v>
      </c>
      <c r="J5676" s="1">
        <v>13.049267643142</v>
      </c>
      <c r="K5676" s="1">
        <v>5.9920106524629997</v>
      </c>
      <c r="L5676" s="1">
        <v>3.5952063914779999</v>
      </c>
      <c r="M5676" s="1">
        <v>0.266311584554</v>
      </c>
      <c r="N5676" s="1">
        <v>5.5113484646190001</v>
      </c>
      <c r="O5676" s="8">
        <v>2.2554608532390001</v>
      </c>
    </row>
    <row r="5677" spans="4:15" ht="26" x14ac:dyDescent="0.2">
      <c r="D5677" s="59"/>
      <c r="E5677" s="5" t="s">
        <v>147</v>
      </c>
      <c r="F5677" s="51" t="s">
        <v>623</v>
      </c>
      <c r="G5677" s="4">
        <v>587</v>
      </c>
      <c r="H5677" s="10">
        <v>67.120954003406993</v>
      </c>
      <c r="I5677" s="1">
        <v>11.754684838159999</v>
      </c>
      <c r="J5677" s="1">
        <v>12.095400340715999</v>
      </c>
      <c r="K5677" s="1">
        <v>6.132879045997</v>
      </c>
      <c r="L5677" s="1">
        <v>2.7257240204430002</v>
      </c>
      <c r="M5677" s="1">
        <v>0.17035775127800001</v>
      </c>
      <c r="N5677" s="1">
        <v>5.600682593857</v>
      </c>
      <c r="O5677" s="8">
        <v>2.1883763356110002</v>
      </c>
    </row>
    <row r="5678" spans="4:15" x14ac:dyDescent="0.2">
      <c r="D5678" s="59"/>
      <c r="E5678" s="5" t="s">
        <v>148</v>
      </c>
      <c r="F5678" s="51" t="s">
        <v>623</v>
      </c>
      <c r="G5678" s="4">
        <v>187</v>
      </c>
      <c r="H5678" s="10">
        <v>78.074866310160004</v>
      </c>
      <c r="I5678" s="1">
        <v>5.8823529411760003</v>
      </c>
      <c r="J5678" s="1">
        <v>9.0909090909089993</v>
      </c>
      <c r="K5678" s="1">
        <v>3.7433155080209999</v>
      </c>
      <c r="L5678" s="1">
        <v>3.208556149733</v>
      </c>
      <c r="M5678" s="2" t="s">
        <v>160</v>
      </c>
      <c r="N5678" s="1">
        <v>5.9946524064169999</v>
      </c>
      <c r="O5678" s="8">
        <v>2.0346390824260001</v>
      </c>
    </row>
    <row r="5679" spans="4:15" ht="26" x14ac:dyDescent="0.2">
      <c r="D5679" s="59"/>
      <c r="E5679" s="5" t="s">
        <v>149</v>
      </c>
      <c r="F5679" s="51" t="s">
        <v>623</v>
      </c>
      <c r="G5679" s="4">
        <v>75</v>
      </c>
      <c r="H5679" s="10">
        <v>56</v>
      </c>
      <c r="I5679" s="1">
        <v>9.333333333333</v>
      </c>
      <c r="J5679" s="1">
        <v>21.333333333333002</v>
      </c>
      <c r="K5679" s="1">
        <v>8</v>
      </c>
      <c r="L5679" s="1">
        <v>5.333333333333</v>
      </c>
      <c r="M5679" s="2" t="s">
        <v>160</v>
      </c>
      <c r="N5679" s="1">
        <v>4.9533333333330001</v>
      </c>
      <c r="O5679" s="8">
        <v>2.508328469661</v>
      </c>
    </row>
    <row r="5680" spans="4:15" ht="26" x14ac:dyDescent="0.2">
      <c r="D5680" s="59"/>
      <c r="E5680" s="5" t="s">
        <v>150</v>
      </c>
      <c r="F5680" s="51" t="s">
        <v>623</v>
      </c>
      <c r="G5680" s="4">
        <v>66</v>
      </c>
      <c r="H5680" s="10">
        <v>43.939393939394002</v>
      </c>
      <c r="I5680" s="1">
        <v>7.5757575757579998</v>
      </c>
      <c r="J5680" s="1">
        <v>21.212121212121001</v>
      </c>
      <c r="K5680" s="1">
        <v>18.181818181817999</v>
      </c>
      <c r="L5680" s="1">
        <v>9.0909090909089993</v>
      </c>
      <c r="M5680" s="2" t="s">
        <v>160</v>
      </c>
      <c r="N5680" s="1">
        <v>4.1287878787879997</v>
      </c>
      <c r="O5680" s="8">
        <v>2.7642088951180002</v>
      </c>
    </row>
    <row r="5681" spans="2:22" ht="26" x14ac:dyDescent="0.2">
      <c r="D5681" s="59"/>
      <c r="E5681" s="5" t="s">
        <v>151</v>
      </c>
      <c r="F5681" s="51" t="s">
        <v>624</v>
      </c>
      <c r="G5681" s="4">
        <v>12</v>
      </c>
      <c r="H5681" s="10">
        <v>33.333333333333002</v>
      </c>
      <c r="I5681" s="1">
        <v>8.333333333333</v>
      </c>
      <c r="J5681" s="1">
        <v>41.666666666666998</v>
      </c>
      <c r="K5681" s="1">
        <v>8.333333333333</v>
      </c>
      <c r="L5681" s="1">
        <v>8.333333333333</v>
      </c>
      <c r="M5681" s="2" t="s">
        <v>160</v>
      </c>
      <c r="N5681" s="1">
        <v>3.833333333333</v>
      </c>
      <c r="O5681" s="8">
        <v>2.5613680056970001</v>
      </c>
    </row>
    <row r="5682" spans="2:22" ht="26" x14ac:dyDescent="0.2">
      <c r="D5682" s="59"/>
      <c r="E5682" s="5" t="s">
        <v>152</v>
      </c>
      <c r="F5682" s="51" t="s">
        <v>623</v>
      </c>
      <c r="G5682" s="4">
        <v>443</v>
      </c>
      <c r="H5682" s="10">
        <v>70.880361173815004</v>
      </c>
      <c r="I5682" s="1">
        <v>10.383747178329999</v>
      </c>
      <c r="J5682" s="1">
        <v>12.189616252822001</v>
      </c>
      <c r="K5682" s="1">
        <v>4.2889390519189998</v>
      </c>
      <c r="L5682" s="1">
        <v>2.0316027088039998</v>
      </c>
      <c r="M5682" s="1">
        <v>0.225733634312</v>
      </c>
      <c r="N5682" s="1">
        <v>5.7895927601809998</v>
      </c>
      <c r="O5682" s="8">
        <v>2.0528350656029999</v>
      </c>
    </row>
    <row r="5683" spans="2:22" x14ac:dyDescent="0.2">
      <c r="D5683" s="59"/>
      <c r="E5683" s="5" t="s">
        <v>153</v>
      </c>
      <c r="F5683" s="51" t="s">
        <v>623</v>
      </c>
      <c r="G5683" s="4">
        <v>80</v>
      </c>
      <c r="H5683" s="10">
        <v>76.25</v>
      </c>
      <c r="I5683" s="1">
        <v>10</v>
      </c>
      <c r="J5683" s="1">
        <v>11.25</v>
      </c>
      <c r="K5683" s="1">
        <v>2.5</v>
      </c>
      <c r="L5683" s="2" t="s">
        <v>160</v>
      </c>
      <c r="M5683" s="2" t="s">
        <v>160</v>
      </c>
      <c r="N5683" s="1">
        <v>6.09375</v>
      </c>
      <c r="O5683" s="8">
        <v>1.7376940743989999</v>
      </c>
    </row>
    <row r="5684" spans="2:22" ht="26" x14ac:dyDescent="0.2">
      <c r="D5684" s="59"/>
      <c r="E5684" s="5" t="s">
        <v>154</v>
      </c>
      <c r="F5684" s="51" t="s">
        <v>623</v>
      </c>
      <c r="G5684" s="4">
        <v>123</v>
      </c>
      <c r="H5684" s="10">
        <v>58.536585365854002</v>
      </c>
      <c r="I5684" s="1">
        <v>7.3170731707319998</v>
      </c>
      <c r="J5684" s="1">
        <v>17.073170731706998</v>
      </c>
      <c r="K5684" s="1">
        <v>7.3170731707319998</v>
      </c>
      <c r="L5684" s="1">
        <v>9.7560975609760003</v>
      </c>
      <c r="M5684" s="2" t="s">
        <v>160</v>
      </c>
      <c r="N5684" s="1">
        <v>4.9268292682929999</v>
      </c>
      <c r="O5684" s="8">
        <v>2.6624921510149999</v>
      </c>
    </row>
    <row r="5685" spans="2:22" x14ac:dyDescent="0.2">
      <c r="D5685" s="59"/>
      <c r="E5685" s="5" t="s">
        <v>23</v>
      </c>
      <c r="F5685" s="51" t="s">
        <v>624</v>
      </c>
      <c r="G5685" s="4">
        <v>10</v>
      </c>
      <c r="H5685" s="10">
        <v>40</v>
      </c>
      <c r="I5685" s="1">
        <v>20</v>
      </c>
      <c r="J5685" s="1">
        <v>10</v>
      </c>
      <c r="K5685" s="2" t="s">
        <v>160</v>
      </c>
      <c r="L5685" s="1">
        <v>20</v>
      </c>
      <c r="M5685" s="1">
        <v>10</v>
      </c>
      <c r="N5685" s="1">
        <v>4.3888888888890003</v>
      </c>
      <c r="O5685" s="8">
        <v>2.9450995078450002</v>
      </c>
    </row>
    <row r="5686" spans="2:22" ht="26" x14ac:dyDescent="0.2">
      <c r="D5686" s="59"/>
      <c r="E5686" s="5" t="s">
        <v>155</v>
      </c>
      <c r="F5686" s="51" t="s">
        <v>623</v>
      </c>
      <c r="G5686" s="4">
        <v>910</v>
      </c>
      <c r="H5686" s="10">
        <v>65.714285714286007</v>
      </c>
      <c r="I5686" s="1">
        <v>10.659340659341</v>
      </c>
      <c r="J5686" s="1">
        <v>13.626373626374001</v>
      </c>
      <c r="K5686" s="1">
        <v>5.934065934066</v>
      </c>
      <c r="L5686" s="1">
        <v>3.8461538461539999</v>
      </c>
      <c r="M5686" s="1">
        <v>0.21978021978000001</v>
      </c>
      <c r="N5686" s="1">
        <v>5.4917400881059999</v>
      </c>
      <c r="O5686" s="8">
        <v>2.2789695854010001</v>
      </c>
    </row>
    <row r="5687" spans="2:22" ht="26" x14ac:dyDescent="0.2">
      <c r="D5687" s="59"/>
      <c r="E5687" s="5" t="s">
        <v>156</v>
      </c>
      <c r="F5687" s="51" t="s">
        <v>623</v>
      </c>
      <c r="G5687" s="4">
        <v>98</v>
      </c>
      <c r="H5687" s="10">
        <v>72.448979591837002</v>
      </c>
      <c r="I5687" s="1">
        <v>9.1836734693879993</v>
      </c>
      <c r="J5687" s="1">
        <v>13.265306122448999</v>
      </c>
      <c r="K5687" s="1">
        <v>4.0816326530609999</v>
      </c>
      <c r="L5687" s="1">
        <v>1.0204081632649999</v>
      </c>
      <c r="M5687" s="2" t="s">
        <v>160</v>
      </c>
      <c r="N5687" s="1">
        <v>5.8571428571429998</v>
      </c>
      <c r="O5687" s="8">
        <v>1.9909589462799999</v>
      </c>
    </row>
    <row r="5688" spans="2:22" ht="26" x14ac:dyDescent="0.2">
      <c r="D5688" s="59"/>
      <c r="E5688" s="5" t="s">
        <v>157</v>
      </c>
      <c r="F5688" s="51" t="s">
        <v>623</v>
      </c>
      <c r="G5688" s="4">
        <v>134</v>
      </c>
      <c r="H5688" s="10">
        <v>77.611940298506994</v>
      </c>
      <c r="I5688" s="1">
        <v>3.731343283582</v>
      </c>
      <c r="J5688" s="1">
        <v>11.194029850746</v>
      </c>
      <c r="K5688" s="1">
        <v>5.2238805970150004</v>
      </c>
      <c r="L5688" s="1">
        <v>2.238805970149</v>
      </c>
      <c r="M5688" s="2" t="s">
        <v>160</v>
      </c>
      <c r="N5688" s="1">
        <v>5.9328358208959999</v>
      </c>
      <c r="O5688" s="8">
        <v>2.0907881062350002</v>
      </c>
    </row>
    <row r="5689" spans="2:22" ht="26" x14ac:dyDescent="0.2">
      <c r="D5689" s="59"/>
      <c r="E5689" s="5" t="s">
        <v>158</v>
      </c>
      <c r="F5689" s="51" t="s">
        <v>623</v>
      </c>
      <c r="G5689" s="4">
        <v>812</v>
      </c>
      <c r="H5689" s="10">
        <v>66.009852216748996</v>
      </c>
      <c r="I5689" s="1">
        <v>11.083743842364999</v>
      </c>
      <c r="J5689" s="1">
        <v>12.931034482758999</v>
      </c>
      <c r="K5689" s="1">
        <v>6.0344827586210004</v>
      </c>
      <c r="L5689" s="1">
        <v>3.6945812807879999</v>
      </c>
      <c r="M5689" s="1">
        <v>0.246305418719</v>
      </c>
      <c r="N5689" s="1">
        <v>5.5166666666669997</v>
      </c>
      <c r="O5689" s="8">
        <v>2.2623169260560001</v>
      </c>
    </row>
    <row r="5690" spans="2:22" ht="26" x14ac:dyDescent="0.2">
      <c r="D5690" s="60"/>
      <c r="E5690" s="30" t="s">
        <v>159</v>
      </c>
      <c r="F5690" s="52" t="s">
        <v>623</v>
      </c>
      <c r="G5690" s="21">
        <v>136</v>
      </c>
      <c r="H5690" s="36">
        <v>51.470588235294002</v>
      </c>
      <c r="I5690" s="18">
        <v>8.8235294117649996</v>
      </c>
      <c r="J5690" s="18">
        <v>20.588235294118</v>
      </c>
      <c r="K5690" s="18">
        <v>12.5</v>
      </c>
      <c r="L5690" s="18">
        <v>6.6176470588239997</v>
      </c>
      <c r="M5690" s="37" t="s">
        <v>160</v>
      </c>
      <c r="N5690" s="18">
        <v>4.6397058823529997</v>
      </c>
      <c r="O5690" s="35">
        <v>2.6350143554819998</v>
      </c>
    </row>
    <row r="5691" spans="2:22" x14ac:dyDescent="0.2">
      <c r="D5691" s="45" t="s">
        <v>625</v>
      </c>
    </row>
    <row r="5692" spans="2:22" x14ac:dyDescent="0.2">
      <c r="B5692" s="24" t="str">
        <f xml:space="preserve"> HYPERLINK("#'目次'!B43", "[37]")</f>
        <v>[37]</v>
      </c>
      <c r="C5692" s="61" t="s">
        <v>489</v>
      </c>
      <c r="D5692" s="62"/>
      <c r="E5692" s="62"/>
      <c r="F5692" s="62"/>
      <c r="G5692" s="62"/>
      <c r="H5692" s="62"/>
      <c r="I5692" s="62"/>
      <c r="J5692" s="62"/>
      <c r="K5692" s="62"/>
      <c r="L5692" s="62"/>
      <c r="M5692" s="62"/>
      <c r="N5692" s="62"/>
      <c r="O5692" s="62"/>
      <c r="P5692" s="62"/>
      <c r="Q5692" s="62"/>
      <c r="R5692" s="62"/>
      <c r="S5692" s="62"/>
      <c r="T5692" s="62"/>
      <c r="U5692" s="62"/>
      <c r="V5692" s="62"/>
    </row>
    <row r="5695" spans="2:22" x14ac:dyDescent="0.2">
      <c r="C5695" s="61" t="s">
        <v>13</v>
      </c>
      <c r="D5695" s="62"/>
      <c r="E5695" s="62"/>
      <c r="F5695" s="62"/>
      <c r="G5695" s="62"/>
      <c r="H5695" s="62"/>
      <c r="I5695" s="62"/>
      <c r="J5695" s="62"/>
      <c r="K5695" s="62"/>
      <c r="L5695" s="62"/>
      <c r="M5695" s="62"/>
      <c r="N5695" s="62"/>
      <c r="O5695" s="62"/>
      <c r="P5695" s="62"/>
      <c r="Q5695" s="62"/>
      <c r="R5695" s="62"/>
      <c r="S5695" s="62"/>
      <c r="T5695" s="62"/>
      <c r="U5695" s="62"/>
      <c r="V5695" s="62"/>
    </row>
    <row r="5696" spans="2:22" ht="39" x14ac:dyDescent="0.2">
      <c r="D5696" s="63"/>
      <c r="E5696" s="64"/>
      <c r="F5696" s="64"/>
      <c r="G5696" s="27" t="s">
        <v>14</v>
      </c>
      <c r="H5696" s="26" t="s">
        <v>490</v>
      </c>
      <c r="I5696" s="11" t="s">
        <v>491</v>
      </c>
      <c r="J5696" s="11" t="s">
        <v>492</v>
      </c>
      <c r="K5696" s="11" t="s">
        <v>36</v>
      </c>
      <c r="L5696" s="11" t="s">
        <v>493</v>
      </c>
      <c r="M5696" s="11" t="s">
        <v>23</v>
      </c>
      <c r="N5696" s="11" t="s">
        <v>494</v>
      </c>
      <c r="O5696" s="20" t="s">
        <v>248</v>
      </c>
    </row>
    <row r="5697" spans="4:15" x14ac:dyDescent="0.2">
      <c r="D5697" s="65"/>
      <c r="E5697" s="66"/>
      <c r="F5697" s="66"/>
      <c r="G5697" s="22"/>
      <c r="H5697" s="31"/>
      <c r="I5697" s="12"/>
      <c r="J5697" s="12"/>
      <c r="K5697" s="12"/>
      <c r="L5697" s="12"/>
      <c r="M5697" s="12"/>
      <c r="N5697" s="12"/>
      <c r="O5697" s="29"/>
    </row>
    <row r="5698" spans="4:15" x14ac:dyDescent="0.2">
      <c r="D5698" s="23"/>
      <c r="E5698" s="28" t="s">
        <v>14</v>
      </c>
      <c r="F5698" s="49" t="s">
        <v>623</v>
      </c>
      <c r="G5698" s="25">
        <v>1043</v>
      </c>
      <c r="H5698" s="16">
        <v>73.729626078619006</v>
      </c>
      <c r="I5698" s="16">
        <v>46.404602109300001</v>
      </c>
      <c r="J5698" s="16">
        <v>40.172579098753999</v>
      </c>
      <c r="K5698" s="16">
        <v>4.9856184084370003</v>
      </c>
      <c r="L5698" s="16">
        <v>5.0814956855229996</v>
      </c>
      <c r="M5698" s="16">
        <v>0.38350910834099999</v>
      </c>
      <c r="N5698" s="16">
        <v>94.534995206136003</v>
      </c>
      <c r="O5698" s="34">
        <v>170.75743048897399</v>
      </c>
    </row>
    <row r="5699" spans="4:15" x14ac:dyDescent="0.2">
      <c r="D5699" s="58" t="s">
        <v>18</v>
      </c>
      <c r="E5699" s="7" t="s">
        <v>19</v>
      </c>
      <c r="F5699" s="50" t="s">
        <v>623</v>
      </c>
      <c r="G5699" s="6">
        <v>342</v>
      </c>
      <c r="H5699" s="14">
        <v>72.807017543859999</v>
      </c>
      <c r="I5699" s="3">
        <v>50.292397660818999</v>
      </c>
      <c r="J5699" s="3">
        <v>40.935672514620002</v>
      </c>
      <c r="K5699" s="3">
        <v>2.6315789473679998</v>
      </c>
      <c r="L5699" s="3">
        <v>6.4327485380120004</v>
      </c>
      <c r="M5699" s="9" t="s">
        <v>160</v>
      </c>
      <c r="N5699" s="3">
        <v>93.567251461987993</v>
      </c>
      <c r="O5699" s="13">
        <v>173.099415204678</v>
      </c>
    </row>
    <row r="5700" spans="4:15" ht="26" x14ac:dyDescent="0.2">
      <c r="D5700" s="59"/>
      <c r="E5700" s="5" t="s">
        <v>20</v>
      </c>
      <c r="F5700" s="51" t="s">
        <v>623</v>
      </c>
      <c r="G5700" s="4">
        <v>620</v>
      </c>
      <c r="H5700" s="10">
        <v>75</v>
      </c>
      <c r="I5700" s="1">
        <v>45.322580645160997</v>
      </c>
      <c r="J5700" s="1">
        <v>39.677419354839003</v>
      </c>
      <c r="K5700" s="1">
        <v>4.8387096774189997</v>
      </c>
      <c r="L5700" s="1">
        <v>4.5161290322580001</v>
      </c>
      <c r="M5700" s="1">
        <v>0.64516129032299996</v>
      </c>
      <c r="N5700" s="1">
        <v>94.838709677419004</v>
      </c>
      <c r="O5700" s="8">
        <v>170</v>
      </c>
    </row>
    <row r="5701" spans="4:15" ht="26" x14ac:dyDescent="0.2">
      <c r="D5701" s="59"/>
      <c r="E5701" s="5" t="s">
        <v>21</v>
      </c>
      <c r="F5701" s="51" t="s">
        <v>623</v>
      </c>
      <c r="G5701" s="4">
        <v>76</v>
      </c>
      <c r="H5701" s="10">
        <v>69.736842105262994</v>
      </c>
      <c r="I5701" s="1">
        <v>40.789473684211004</v>
      </c>
      <c r="J5701" s="1">
        <v>40.789473684211004</v>
      </c>
      <c r="K5701" s="1">
        <v>17.105263157894999</v>
      </c>
      <c r="L5701" s="1">
        <v>1.3157894736839999</v>
      </c>
      <c r="M5701" s="2" t="s">
        <v>160</v>
      </c>
      <c r="N5701" s="1">
        <v>98.684210526315994</v>
      </c>
      <c r="O5701" s="8">
        <v>169.73684210526301</v>
      </c>
    </row>
    <row r="5702" spans="4:15" x14ac:dyDescent="0.2">
      <c r="D5702" s="59"/>
      <c r="E5702" s="5" t="s">
        <v>22</v>
      </c>
      <c r="F5702" s="51" t="s">
        <v>624</v>
      </c>
      <c r="G5702" s="4">
        <v>2</v>
      </c>
      <c r="H5702" s="10">
        <v>100</v>
      </c>
      <c r="I5702" s="2" t="s">
        <v>160</v>
      </c>
      <c r="J5702" s="1">
        <v>50</v>
      </c>
      <c r="K5702" s="2" t="s">
        <v>160</v>
      </c>
      <c r="L5702" s="2" t="s">
        <v>160</v>
      </c>
      <c r="M5702" s="2" t="s">
        <v>160</v>
      </c>
      <c r="N5702" s="1">
        <v>100</v>
      </c>
      <c r="O5702" s="8">
        <v>150</v>
      </c>
    </row>
    <row r="5703" spans="4:15" x14ac:dyDescent="0.2">
      <c r="D5703" s="59"/>
      <c r="E5703" s="5" t="s">
        <v>23</v>
      </c>
      <c r="F5703" s="51" t="s">
        <v>624</v>
      </c>
      <c r="G5703" s="4">
        <v>3</v>
      </c>
      <c r="H5703" s="17" t="s">
        <v>160</v>
      </c>
      <c r="I5703" s="2" t="s">
        <v>160</v>
      </c>
      <c r="J5703" s="1">
        <v>33.333333333333002</v>
      </c>
      <c r="K5703" s="2" t="s">
        <v>160</v>
      </c>
      <c r="L5703" s="1">
        <v>66.666666666666998</v>
      </c>
      <c r="M5703" s="2" t="s">
        <v>160</v>
      </c>
      <c r="N5703" s="1">
        <v>33.333333333333002</v>
      </c>
      <c r="O5703" s="8">
        <v>100</v>
      </c>
    </row>
    <row r="5704" spans="4:15" x14ac:dyDescent="0.2">
      <c r="D5704" s="58" t="s">
        <v>24</v>
      </c>
      <c r="E5704" s="7" t="s">
        <v>25</v>
      </c>
      <c r="F5704" s="50" t="s">
        <v>623</v>
      </c>
      <c r="G5704" s="6">
        <v>765</v>
      </c>
      <c r="H5704" s="14">
        <v>73.202614379085006</v>
      </c>
      <c r="I5704" s="3">
        <v>49.803921568626997</v>
      </c>
      <c r="J5704" s="3">
        <v>43.529411764705998</v>
      </c>
      <c r="K5704" s="3">
        <v>5.0980392156859997</v>
      </c>
      <c r="L5704" s="3">
        <v>4.5751633986930003</v>
      </c>
      <c r="M5704" s="3">
        <v>0.392156862745</v>
      </c>
      <c r="N5704" s="3">
        <v>95.032679738561995</v>
      </c>
      <c r="O5704" s="13">
        <v>176.60130718954201</v>
      </c>
    </row>
    <row r="5705" spans="4:15" x14ac:dyDescent="0.2">
      <c r="D5705" s="59"/>
      <c r="E5705" s="5" t="s">
        <v>26</v>
      </c>
      <c r="F5705" s="51" t="s">
        <v>623</v>
      </c>
      <c r="G5705" s="4">
        <v>796</v>
      </c>
      <c r="H5705" s="10">
        <v>73.994974874372005</v>
      </c>
      <c r="I5705" s="1">
        <v>49.748743718592998</v>
      </c>
      <c r="J5705" s="1">
        <v>41.834170854271001</v>
      </c>
      <c r="K5705" s="1">
        <v>5.5276381909549999</v>
      </c>
      <c r="L5705" s="1">
        <v>4.6482412060299998</v>
      </c>
      <c r="M5705" s="1">
        <v>0.125628140704</v>
      </c>
      <c r="N5705" s="1">
        <v>95.226130653265997</v>
      </c>
      <c r="O5705" s="8">
        <v>175.87939698492499</v>
      </c>
    </row>
    <row r="5706" spans="4:15" ht="26" x14ac:dyDescent="0.2">
      <c r="D5706" s="59"/>
      <c r="E5706" s="5" t="s">
        <v>27</v>
      </c>
      <c r="F5706" s="51" t="s">
        <v>623</v>
      </c>
      <c r="G5706" s="4">
        <v>683</v>
      </c>
      <c r="H5706" s="10">
        <v>75.256222547584002</v>
      </c>
      <c r="I5706" s="1">
        <v>48.023426061492998</v>
      </c>
      <c r="J5706" s="1">
        <v>43.631039531478997</v>
      </c>
      <c r="K5706" s="1">
        <v>4.97803806735</v>
      </c>
      <c r="L5706" s="1">
        <v>4.2459736456810004</v>
      </c>
      <c r="M5706" s="1">
        <v>0.29282576866799997</v>
      </c>
      <c r="N5706" s="1">
        <v>95.461200585651994</v>
      </c>
      <c r="O5706" s="8">
        <v>176.42752562225499</v>
      </c>
    </row>
    <row r="5707" spans="4:15" x14ac:dyDescent="0.2">
      <c r="D5707" s="59"/>
      <c r="E5707" s="5" t="s">
        <v>28</v>
      </c>
      <c r="F5707" s="51" t="s">
        <v>623</v>
      </c>
      <c r="G5707" s="4">
        <v>438</v>
      </c>
      <c r="H5707" s="10">
        <v>74.885844748858005</v>
      </c>
      <c r="I5707" s="1">
        <v>50</v>
      </c>
      <c r="J5707" s="1">
        <v>45.662100456620998</v>
      </c>
      <c r="K5707" s="1">
        <v>6.3926940639270002</v>
      </c>
      <c r="L5707" s="1">
        <v>4.3378995433789997</v>
      </c>
      <c r="M5707" s="1">
        <v>0.22831050228300001</v>
      </c>
      <c r="N5707" s="1">
        <v>95.433789954337996</v>
      </c>
      <c r="O5707" s="8">
        <v>181.506849315068</v>
      </c>
    </row>
    <row r="5708" spans="4:15" ht="26" x14ac:dyDescent="0.2">
      <c r="D5708" s="59"/>
      <c r="E5708" s="5" t="s">
        <v>29</v>
      </c>
      <c r="F5708" s="51" t="s">
        <v>623</v>
      </c>
      <c r="G5708" s="4">
        <v>680</v>
      </c>
      <c r="H5708" s="10">
        <v>73.529411764705998</v>
      </c>
      <c r="I5708" s="1">
        <v>48.088235294118</v>
      </c>
      <c r="J5708" s="1">
        <v>42.941176470587997</v>
      </c>
      <c r="K5708" s="1">
        <v>6.0294117647060004</v>
      </c>
      <c r="L5708" s="1">
        <v>4.1176470588239997</v>
      </c>
      <c r="M5708" s="1">
        <v>0.44117647058800002</v>
      </c>
      <c r="N5708" s="1">
        <v>95.441176470588005</v>
      </c>
      <c r="O5708" s="8">
        <v>175.14705882352899</v>
      </c>
    </row>
    <row r="5709" spans="4:15" x14ac:dyDescent="0.2">
      <c r="D5709" s="59"/>
      <c r="E5709" s="5" t="s">
        <v>30</v>
      </c>
      <c r="F5709" s="51" t="s">
        <v>623</v>
      </c>
      <c r="G5709" s="4">
        <v>242</v>
      </c>
      <c r="H5709" s="10">
        <v>73.553719008263997</v>
      </c>
      <c r="I5709" s="1">
        <v>50</v>
      </c>
      <c r="J5709" s="1">
        <v>42.148760330579002</v>
      </c>
      <c r="K5709" s="1">
        <v>7.851239669421</v>
      </c>
      <c r="L5709" s="1">
        <v>7.02479338843</v>
      </c>
      <c r="M5709" s="2" t="s">
        <v>160</v>
      </c>
      <c r="N5709" s="1">
        <v>92.975206611570002</v>
      </c>
      <c r="O5709" s="8">
        <v>180.57851239669401</v>
      </c>
    </row>
    <row r="5710" spans="4:15" x14ac:dyDescent="0.2">
      <c r="D5710" s="59"/>
      <c r="E5710" s="5" t="s">
        <v>31</v>
      </c>
      <c r="F5710" s="51" t="s">
        <v>623</v>
      </c>
      <c r="G5710" s="4">
        <v>609</v>
      </c>
      <c r="H5710" s="10">
        <v>74.384236453202007</v>
      </c>
      <c r="I5710" s="1">
        <v>53.20197044335</v>
      </c>
      <c r="J5710" s="1">
        <v>42.200328407225001</v>
      </c>
      <c r="K5710" s="1">
        <v>5.0903119868640001</v>
      </c>
      <c r="L5710" s="1">
        <v>3.7766830870280002</v>
      </c>
      <c r="M5710" s="1">
        <v>0.32840722495899999</v>
      </c>
      <c r="N5710" s="1">
        <v>95.894909688013001</v>
      </c>
      <c r="O5710" s="8">
        <v>178.981937602627</v>
      </c>
    </row>
    <row r="5711" spans="4:15" x14ac:dyDescent="0.2">
      <c r="D5711" s="59"/>
      <c r="E5711" s="5" t="s">
        <v>32</v>
      </c>
      <c r="F5711" s="51" t="s">
        <v>623</v>
      </c>
      <c r="G5711" s="4">
        <v>343</v>
      </c>
      <c r="H5711" s="10">
        <v>75.218658892128005</v>
      </c>
      <c r="I5711" s="1">
        <v>59.766763848396998</v>
      </c>
      <c r="J5711" s="1">
        <v>53.061224489795997</v>
      </c>
      <c r="K5711" s="1">
        <v>5.8309037900870004</v>
      </c>
      <c r="L5711" s="1">
        <v>2.623906705539</v>
      </c>
      <c r="M5711" s="1">
        <v>0.87463556851299995</v>
      </c>
      <c r="N5711" s="1">
        <v>96.501457725948001</v>
      </c>
      <c r="O5711" s="8">
        <v>197.37609329446099</v>
      </c>
    </row>
    <row r="5712" spans="4:15" x14ac:dyDescent="0.2">
      <c r="D5712" s="59"/>
      <c r="E5712" s="5" t="s">
        <v>33</v>
      </c>
      <c r="F5712" s="51" t="s">
        <v>623</v>
      </c>
      <c r="G5712" s="4">
        <v>754</v>
      </c>
      <c r="H5712" s="10">
        <v>71.883289124667996</v>
      </c>
      <c r="I5712" s="1">
        <v>50</v>
      </c>
      <c r="J5712" s="1">
        <v>42.970822281167003</v>
      </c>
      <c r="K5712" s="1">
        <v>5.0397877984079997</v>
      </c>
      <c r="L5712" s="1">
        <v>5.0397877984079997</v>
      </c>
      <c r="M5712" s="1">
        <v>0.26525198939</v>
      </c>
      <c r="N5712" s="1">
        <v>94.694960212202005</v>
      </c>
      <c r="O5712" s="8">
        <v>175.198938992042</v>
      </c>
    </row>
    <row r="5713" spans="4:15" x14ac:dyDescent="0.2">
      <c r="D5713" s="59"/>
      <c r="E5713" s="5" t="s">
        <v>34</v>
      </c>
      <c r="F5713" s="51" t="s">
        <v>623</v>
      </c>
      <c r="G5713" s="4">
        <v>525</v>
      </c>
      <c r="H5713" s="10">
        <v>73.142857142856997</v>
      </c>
      <c r="I5713" s="1">
        <v>56.571428571429003</v>
      </c>
      <c r="J5713" s="1">
        <v>45.523809523810002</v>
      </c>
      <c r="K5713" s="1">
        <v>4.5714285714290002</v>
      </c>
      <c r="L5713" s="1">
        <v>4.3809523809520003</v>
      </c>
      <c r="M5713" s="1">
        <v>0.38095238095200001</v>
      </c>
      <c r="N5713" s="1">
        <v>95.238095238094999</v>
      </c>
      <c r="O5713" s="8">
        <v>184.57142857142901</v>
      </c>
    </row>
    <row r="5714" spans="4:15" x14ac:dyDescent="0.2">
      <c r="D5714" s="59"/>
      <c r="E5714" s="5" t="s">
        <v>35</v>
      </c>
      <c r="F5714" s="51" t="s">
        <v>623</v>
      </c>
      <c r="G5714" s="4">
        <v>142</v>
      </c>
      <c r="H5714" s="10">
        <v>64.788732394365994</v>
      </c>
      <c r="I5714" s="1">
        <v>58.450704225351998</v>
      </c>
      <c r="J5714" s="1">
        <v>50.704225352112999</v>
      </c>
      <c r="K5714" s="1">
        <v>4.9295774647890003</v>
      </c>
      <c r="L5714" s="1">
        <v>6.3380281690139997</v>
      </c>
      <c r="M5714" s="1">
        <v>0.70422535211299997</v>
      </c>
      <c r="N5714" s="1">
        <v>92.957746478873005</v>
      </c>
      <c r="O5714" s="8">
        <v>185.91549295774601</v>
      </c>
    </row>
    <row r="5715" spans="4:15" x14ac:dyDescent="0.2">
      <c r="D5715" s="59"/>
      <c r="E5715" s="5" t="s">
        <v>36</v>
      </c>
      <c r="F5715" s="51" t="s">
        <v>624</v>
      </c>
      <c r="G5715" s="4">
        <v>18</v>
      </c>
      <c r="H5715" s="10">
        <v>83.333333333333002</v>
      </c>
      <c r="I5715" s="1">
        <v>72.222222222222001</v>
      </c>
      <c r="J5715" s="1">
        <v>27.777777777777999</v>
      </c>
      <c r="K5715" s="1">
        <v>5.5555555555560003</v>
      </c>
      <c r="L5715" s="1">
        <v>5.5555555555560003</v>
      </c>
      <c r="M5715" s="2" t="s">
        <v>160</v>
      </c>
      <c r="N5715" s="1">
        <v>94.444444444444002</v>
      </c>
      <c r="O5715" s="8">
        <v>194.444444444444</v>
      </c>
    </row>
    <row r="5716" spans="4:15" x14ac:dyDescent="0.2">
      <c r="D5716" s="59"/>
      <c r="E5716" s="5" t="s">
        <v>37</v>
      </c>
      <c r="F5716" s="51" t="s">
        <v>624</v>
      </c>
      <c r="G5716" s="4">
        <v>39</v>
      </c>
      <c r="H5716" s="10">
        <v>71.794871794871995</v>
      </c>
      <c r="I5716" s="1">
        <v>28.205128205127998</v>
      </c>
      <c r="J5716" s="1">
        <v>20.512820512821001</v>
      </c>
      <c r="K5716" s="1">
        <v>7.6923076923079998</v>
      </c>
      <c r="L5716" s="1">
        <v>12.820512820513001</v>
      </c>
      <c r="M5716" s="2" t="s">
        <v>160</v>
      </c>
      <c r="N5716" s="1">
        <v>87.179487179486998</v>
      </c>
      <c r="O5716" s="8">
        <v>141.02564102564099</v>
      </c>
    </row>
    <row r="5717" spans="4:15" x14ac:dyDescent="0.2">
      <c r="D5717" s="59"/>
      <c r="E5717" s="5" t="s">
        <v>23</v>
      </c>
      <c r="F5717" s="51" t="s">
        <v>624</v>
      </c>
      <c r="G5717" s="4">
        <v>4</v>
      </c>
      <c r="H5717" s="10">
        <v>75</v>
      </c>
      <c r="I5717" s="1">
        <v>50</v>
      </c>
      <c r="J5717" s="1">
        <v>50</v>
      </c>
      <c r="K5717" s="2" t="s">
        <v>160</v>
      </c>
      <c r="L5717" s="2" t="s">
        <v>160</v>
      </c>
      <c r="M5717" s="2" t="s">
        <v>160</v>
      </c>
      <c r="N5717" s="1">
        <v>100</v>
      </c>
      <c r="O5717" s="8">
        <v>175</v>
      </c>
    </row>
    <row r="5718" spans="4:15" ht="26" x14ac:dyDescent="0.2">
      <c r="D5718" s="59"/>
      <c r="E5718" s="5" t="s">
        <v>38</v>
      </c>
      <c r="F5718" s="51" t="s">
        <v>623</v>
      </c>
      <c r="G5718" s="4">
        <v>1000</v>
      </c>
      <c r="H5718" s="10">
        <v>73.8</v>
      </c>
      <c r="I5718" s="1">
        <v>47.1</v>
      </c>
      <c r="J5718" s="1">
        <v>40.9</v>
      </c>
      <c r="K5718" s="1">
        <v>4.9000000000000004</v>
      </c>
      <c r="L5718" s="1">
        <v>4.8</v>
      </c>
      <c r="M5718" s="1">
        <v>0.4</v>
      </c>
      <c r="N5718" s="1">
        <v>94.8</v>
      </c>
      <c r="O5718" s="8">
        <v>171.9</v>
      </c>
    </row>
    <row r="5719" spans="4:15" ht="26" x14ac:dyDescent="0.2">
      <c r="D5719" s="58" t="s">
        <v>39</v>
      </c>
      <c r="E5719" s="7" t="s">
        <v>40</v>
      </c>
      <c r="F5719" s="50" t="s">
        <v>624</v>
      </c>
      <c r="G5719" s="6">
        <v>4</v>
      </c>
      <c r="H5719" s="14">
        <v>75</v>
      </c>
      <c r="I5719" s="3">
        <v>50</v>
      </c>
      <c r="J5719" s="3">
        <v>75</v>
      </c>
      <c r="K5719" s="9" t="s">
        <v>160</v>
      </c>
      <c r="L5719" s="9" t="s">
        <v>160</v>
      </c>
      <c r="M5719" s="9" t="s">
        <v>160</v>
      </c>
      <c r="N5719" s="3">
        <v>100</v>
      </c>
      <c r="O5719" s="13">
        <v>200</v>
      </c>
    </row>
    <row r="5720" spans="4:15" ht="26" x14ac:dyDescent="0.2">
      <c r="D5720" s="59"/>
      <c r="E5720" s="5" t="s">
        <v>41</v>
      </c>
      <c r="F5720" s="51" t="s">
        <v>624</v>
      </c>
      <c r="G5720" s="4">
        <v>45</v>
      </c>
      <c r="H5720" s="10">
        <v>57.777777777777999</v>
      </c>
      <c r="I5720" s="1">
        <v>48.888888888888999</v>
      </c>
      <c r="J5720" s="1">
        <v>28.888888888888999</v>
      </c>
      <c r="K5720" s="1">
        <v>4.4444444444439997</v>
      </c>
      <c r="L5720" s="1">
        <v>4.4444444444439997</v>
      </c>
      <c r="M5720" s="1">
        <v>2.2222222222219998</v>
      </c>
      <c r="N5720" s="1">
        <v>93.333333333333002</v>
      </c>
      <c r="O5720" s="8">
        <v>146.666666666667</v>
      </c>
    </row>
    <row r="5721" spans="4:15" ht="26" x14ac:dyDescent="0.2">
      <c r="D5721" s="59"/>
      <c r="E5721" s="5" t="s">
        <v>42</v>
      </c>
      <c r="F5721" s="51" t="s">
        <v>623</v>
      </c>
      <c r="G5721" s="4">
        <v>275</v>
      </c>
      <c r="H5721" s="10">
        <v>71.272727272726996</v>
      </c>
      <c r="I5721" s="1">
        <v>45.454545454544999</v>
      </c>
      <c r="J5721" s="1">
        <v>43.636363636364003</v>
      </c>
      <c r="K5721" s="1">
        <v>5.0909090909090002</v>
      </c>
      <c r="L5721" s="1">
        <v>5.4545454545450003</v>
      </c>
      <c r="M5721" s="2" t="s">
        <v>160</v>
      </c>
      <c r="N5721" s="1">
        <v>94.545454545455001</v>
      </c>
      <c r="O5721" s="8">
        <v>170.90909090909099</v>
      </c>
    </row>
    <row r="5722" spans="4:15" ht="26" x14ac:dyDescent="0.2">
      <c r="D5722" s="59"/>
      <c r="E5722" s="5" t="s">
        <v>43</v>
      </c>
      <c r="F5722" s="51" t="s">
        <v>623</v>
      </c>
      <c r="G5722" s="4">
        <v>245</v>
      </c>
      <c r="H5722" s="10">
        <v>75.102040816327005</v>
      </c>
      <c r="I5722" s="1">
        <v>43.673469387754999</v>
      </c>
      <c r="J5722" s="1">
        <v>40</v>
      </c>
      <c r="K5722" s="1">
        <v>5.3061224489800001</v>
      </c>
      <c r="L5722" s="1">
        <v>4.8979591836729997</v>
      </c>
      <c r="M5722" s="1">
        <v>0.408163265306</v>
      </c>
      <c r="N5722" s="1">
        <v>94.693877551019995</v>
      </c>
      <c r="O5722" s="8">
        <v>169.38775510204101</v>
      </c>
    </row>
    <row r="5723" spans="4:15" ht="26" x14ac:dyDescent="0.2">
      <c r="D5723" s="59"/>
      <c r="E5723" s="5" t="s">
        <v>44</v>
      </c>
      <c r="F5723" s="51" t="s">
        <v>623</v>
      </c>
      <c r="G5723" s="4">
        <v>167</v>
      </c>
      <c r="H5723" s="10">
        <v>77.844311377246001</v>
      </c>
      <c r="I5723" s="1">
        <v>41.916167664671001</v>
      </c>
      <c r="J5723" s="1">
        <v>34.131736526946</v>
      </c>
      <c r="K5723" s="1">
        <v>4.1916167664669999</v>
      </c>
      <c r="L5723" s="1">
        <v>5.9880239520960004</v>
      </c>
      <c r="M5723" s="1">
        <v>0.59880239521</v>
      </c>
      <c r="N5723" s="1">
        <v>93.413173652694994</v>
      </c>
      <c r="O5723" s="8">
        <v>164.67065868263501</v>
      </c>
    </row>
    <row r="5724" spans="4:15" ht="26" x14ac:dyDescent="0.2">
      <c r="D5724" s="59"/>
      <c r="E5724" s="5" t="s">
        <v>45</v>
      </c>
      <c r="F5724" s="51" t="s">
        <v>623</v>
      </c>
      <c r="G5724" s="4">
        <v>90</v>
      </c>
      <c r="H5724" s="10">
        <v>74.444444444444002</v>
      </c>
      <c r="I5724" s="1">
        <v>52.222222222222001</v>
      </c>
      <c r="J5724" s="1">
        <v>38.888888888888999</v>
      </c>
      <c r="K5724" s="1">
        <v>5.5555555555560003</v>
      </c>
      <c r="L5724" s="1">
        <v>3.333333333333</v>
      </c>
      <c r="M5724" s="1">
        <v>1.1111111111109999</v>
      </c>
      <c r="N5724" s="1">
        <v>95.555555555555998</v>
      </c>
      <c r="O5724" s="8">
        <v>175.555555555556</v>
      </c>
    </row>
    <row r="5725" spans="4:15" ht="26" x14ac:dyDescent="0.2">
      <c r="D5725" s="59"/>
      <c r="E5725" s="5" t="s">
        <v>46</v>
      </c>
      <c r="F5725" s="51" t="s">
        <v>624</v>
      </c>
      <c r="G5725" s="4">
        <v>46</v>
      </c>
      <c r="H5725" s="10">
        <v>76.086956521738998</v>
      </c>
      <c r="I5725" s="1">
        <v>50</v>
      </c>
      <c r="J5725" s="1">
        <v>39.130434782609001</v>
      </c>
      <c r="K5725" s="1">
        <v>4.3478260869570002</v>
      </c>
      <c r="L5725" s="1">
        <v>2.1739130434780001</v>
      </c>
      <c r="M5725" s="2" t="s">
        <v>160</v>
      </c>
      <c r="N5725" s="1">
        <v>97.826086956522005</v>
      </c>
      <c r="O5725" s="8">
        <v>171.73913043478299</v>
      </c>
    </row>
    <row r="5726" spans="4:15" ht="26" x14ac:dyDescent="0.2">
      <c r="D5726" s="59"/>
      <c r="E5726" s="5" t="s">
        <v>47</v>
      </c>
      <c r="F5726" s="51" t="s">
        <v>623</v>
      </c>
      <c r="G5726" s="4">
        <v>68</v>
      </c>
      <c r="H5726" s="10">
        <v>82.352941176471006</v>
      </c>
      <c r="I5726" s="1">
        <v>60.294117647058997</v>
      </c>
      <c r="J5726" s="1">
        <v>45.588235294118</v>
      </c>
      <c r="K5726" s="1">
        <v>5.8823529411760003</v>
      </c>
      <c r="L5726" s="1">
        <v>4.4117647058819998</v>
      </c>
      <c r="M5726" s="2" t="s">
        <v>160</v>
      </c>
      <c r="N5726" s="1">
        <v>95.588235294117993</v>
      </c>
      <c r="O5726" s="8">
        <v>198.529411764706</v>
      </c>
    </row>
    <row r="5727" spans="4:15" x14ac:dyDescent="0.2">
      <c r="D5727" s="59"/>
      <c r="E5727" s="5" t="s">
        <v>48</v>
      </c>
      <c r="F5727" s="51" t="s">
        <v>624</v>
      </c>
      <c r="G5727" s="4">
        <v>4</v>
      </c>
      <c r="H5727" s="10">
        <v>25</v>
      </c>
      <c r="I5727" s="1">
        <v>25</v>
      </c>
      <c r="J5727" s="2" t="s">
        <v>160</v>
      </c>
      <c r="K5727" s="2" t="s">
        <v>160</v>
      </c>
      <c r="L5727" s="1">
        <v>50</v>
      </c>
      <c r="M5727" s="2" t="s">
        <v>160</v>
      </c>
      <c r="N5727" s="1">
        <v>50</v>
      </c>
      <c r="O5727" s="8">
        <v>100</v>
      </c>
    </row>
    <row r="5728" spans="4:15" x14ac:dyDescent="0.2">
      <c r="D5728" s="59"/>
      <c r="E5728" s="5" t="s">
        <v>23</v>
      </c>
      <c r="F5728" s="51" t="s">
        <v>623</v>
      </c>
      <c r="G5728" s="4">
        <v>99</v>
      </c>
      <c r="H5728" s="10">
        <v>71.717171717171993</v>
      </c>
      <c r="I5728" s="1">
        <v>46.464646464646002</v>
      </c>
      <c r="J5728" s="1">
        <v>44.444444444444002</v>
      </c>
      <c r="K5728" s="1">
        <v>5.0505050505050004</v>
      </c>
      <c r="L5728" s="1">
        <v>5.0505050505050004</v>
      </c>
      <c r="M5728" s="2" t="s">
        <v>160</v>
      </c>
      <c r="N5728" s="1">
        <v>94.949494949495005</v>
      </c>
      <c r="O5728" s="8">
        <v>172.727272727273</v>
      </c>
    </row>
    <row r="5729" spans="4:15" x14ac:dyDescent="0.2">
      <c r="D5729" s="58" t="s">
        <v>49</v>
      </c>
      <c r="E5729" s="7" t="s">
        <v>50</v>
      </c>
      <c r="F5729" s="50" t="s">
        <v>624</v>
      </c>
      <c r="G5729" s="6">
        <v>39</v>
      </c>
      <c r="H5729" s="14">
        <v>64.102564102564003</v>
      </c>
      <c r="I5729" s="3">
        <v>56.410256410255997</v>
      </c>
      <c r="J5729" s="3">
        <v>38.461538461537998</v>
      </c>
      <c r="K5729" s="9" t="s">
        <v>160</v>
      </c>
      <c r="L5729" s="3">
        <v>7.6923076923079998</v>
      </c>
      <c r="M5729" s="9" t="s">
        <v>160</v>
      </c>
      <c r="N5729" s="3">
        <v>92.307692307691994</v>
      </c>
      <c r="O5729" s="13">
        <v>166.666666666667</v>
      </c>
    </row>
    <row r="5730" spans="4:15" x14ac:dyDescent="0.2">
      <c r="D5730" s="59"/>
      <c r="E5730" s="5" t="s">
        <v>51</v>
      </c>
      <c r="F5730" s="51" t="s">
        <v>623</v>
      </c>
      <c r="G5730" s="4">
        <v>185</v>
      </c>
      <c r="H5730" s="10">
        <v>70.810810810811006</v>
      </c>
      <c r="I5730" s="1">
        <v>49.189189189189001</v>
      </c>
      <c r="J5730" s="1">
        <v>38.378378378378002</v>
      </c>
      <c r="K5730" s="1">
        <v>5.9459459459459998</v>
      </c>
      <c r="L5730" s="1">
        <v>5.9459459459459998</v>
      </c>
      <c r="M5730" s="1">
        <v>0.54054054054099998</v>
      </c>
      <c r="N5730" s="1">
        <v>93.513513513513999</v>
      </c>
      <c r="O5730" s="8">
        <v>170.81081081081101</v>
      </c>
    </row>
    <row r="5731" spans="4:15" x14ac:dyDescent="0.2">
      <c r="D5731" s="59"/>
      <c r="E5731" s="5" t="s">
        <v>52</v>
      </c>
      <c r="F5731" s="51" t="s">
        <v>623</v>
      </c>
      <c r="G5731" s="4">
        <v>324</v>
      </c>
      <c r="H5731" s="10">
        <v>77.160493827159996</v>
      </c>
      <c r="I5731" s="1">
        <v>45.987654320988</v>
      </c>
      <c r="J5731" s="1">
        <v>42.592592592593</v>
      </c>
      <c r="K5731" s="1">
        <v>3.7037037037039999</v>
      </c>
      <c r="L5731" s="1">
        <v>3.086419753086</v>
      </c>
      <c r="M5731" s="1">
        <v>0.30864197530900001</v>
      </c>
      <c r="N5731" s="1">
        <v>96.604938271604993</v>
      </c>
      <c r="O5731" s="8">
        <v>172.83950617284</v>
      </c>
    </row>
    <row r="5732" spans="4:15" x14ac:dyDescent="0.2">
      <c r="D5732" s="59"/>
      <c r="E5732" s="5" t="s">
        <v>53</v>
      </c>
      <c r="F5732" s="51" t="s">
        <v>623</v>
      </c>
      <c r="G5732" s="4">
        <v>491</v>
      </c>
      <c r="H5732" s="10">
        <v>73.319755600815</v>
      </c>
      <c r="I5732" s="1">
        <v>44.602851323829</v>
      </c>
      <c r="J5732" s="1">
        <v>39.511201629327999</v>
      </c>
      <c r="K5732" s="1">
        <v>5.9063136456210001</v>
      </c>
      <c r="L5732" s="1">
        <v>5.7026476578410001</v>
      </c>
      <c r="M5732" s="1">
        <v>0.40733197556</v>
      </c>
      <c r="N5732" s="1">
        <v>93.890020366599003</v>
      </c>
      <c r="O5732" s="8">
        <v>169.45010183299399</v>
      </c>
    </row>
    <row r="5733" spans="4:15" x14ac:dyDescent="0.2">
      <c r="D5733" s="59"/>
      <c r="E5733" s="5" t="s">
        <v>23</v>
      </c>
      <c r="F5733" s="51" t="s">
        <v>624</v>
      </c>
      <c r="G5733" s="4">
        <v>4</v>
      </c>
      <c r="H5733" s="10">
        <v>75</v>
      </c>
      <c r="I5733" s="1">
        <v>75</v>
      </c>
      <c r="J5733" s="1">
        <v>25</v>
      </c>
      <c r="K5733" s="2" t="s">
        <v>160</v>
      </c>
      <c r="L5733" s="1">
        <v>25</v>
      </c>
      <c r="M5733" s="2" t="s">
        <v>160</v>
      </c>
      <c r="N5733" s="1">
        <v>75</v>
      </c>
      <c r="O5733" s="8">
        <v>200</v>
      </c>
    </row>
    <row r="5734" spans="4:15" x14ac:dyDescent="0.2">
      <c r="D5734" s="59"/>
      <c r="E5734" s="5" t="s">
        <v>54</v>
      </c>
      <c r="F5734" s="51" t="s">
        <v>623</v>
      </c>
      <c r="G5734" s="4">
        <v>224</v>
      </c>
      <c r="H5734" s="10">
        <v>69.642857142856997</v>
      </c>
      <c r="I5734" s="1">
        <v>50.446428571429003</v>
      </c>
      <c r="J5734" s="1">
        <v>38.392857142856997</v>
      </c>
      <c r="K5734" s="1">
        <v>4.9107142857139996</v>
      </c>
      <c r="L5734" s="1">
        <v>6.25</v>
      </c>
      <c r="M5734" s="1">
        <v>0.446428571429</v>
      </c>
      <c r="N5734" s="1">
        <v>93.303571428571004</v>
      </c>
      <c r="O5734" s="8">
        <v>170.08928571428601</v>
      </c>
    </row>
    <row r="5735" spans="4:15" x14ac:dyDescent="0.2">
      <c r="D5735" s="59"/>
      <c r="E5735" s="5" t="s">
        <v>55</v>
      </c>
      <c r="F5735" s="51" t="s">
        <v>623</v>
      </c>
      <c r="G5735" s="4">
        <v>815</v>
      </c>
      <c r="H5735" s="10">
        <v>74.846625766871</v>
      </c>
      <c r="I5735" s="1">
        <v>45.153374233129</v>
      </c>
      <c r="J5735" s="1">
        <v>40.736196319017999</v>
      </c>
      <c r="K5735" s="1">
        <v>5.0306748466259998</v>
      </c>
      <c r="L5735" s="1">
        <v>4.6625766871170002</v>
      </c>
      <c r="M5735" s="1">
        <v>0.36809815950899999</v>
      </c>
      <c r="N5735" s="1">
        <v>94.969325153374001</v>
      </c>
      <c r="O5735" s="8">
        <v>170.79754601227</v>
      </c>
    </row>
    <row r="5736" spans="4:15" ht="26" x14ac:dyDescent="0.2">
      <c r="D5736" s="58" t="s">
        <v>56</v>
      </c>
      <c r="E5736" s="7" t="s">
        <v>57</v>
      </c>
      <c r="F5736" s="50" t="s">
        <v>624</v>
      </c>
      <c r="G5736" s="6">
        <v>8</v>
      </c>
      <c r="H5736" s="14">
        <v>75</v>
      </c>
      <c r="I5736" s="3">
        <v>37.5</v>
      </c>
      <c r="J5736" s="3">
        <v>37.5</v>
      </c>
      <c r="K5736" s="9" t="s">
        <v>160</v>
      </c>
      <c r="L5736" s="3">
        <v>25</v>
      </c>
      <c r="M5736" s="9" t="s">
        <v>160</v>
      </c>
      <c r="N5736" s="3">
        <v>75</v>
      </c>
      <c r="O5736" s="13">
        <v>175</v>
      </c>
    </row>
    <row r="5737" spans="4:15" ht="26" x14ac:dyDescent="0.2">
      <c r="D5737" s="59"/>
      <c r="E5737" s="5" t="s">
        <v>58</v>
      </c>
      <c r="F5737" s="51" t="s">
        <v>623</v>
      </c>
      <c r="G5737" s="4">
        <v>61</v>
      </c>
      <c r="H5737" s="10">
        <v>80.327868852459005</v>
      </c>
      <c r="I5737" s="1">
        <v>62.295081967213001</v>
      </c>
      <c r="J5737" s="1">
        <v>54.098360655737999</v>
      </c>
      <c r="K5737" s="1">
        <v>3.2786885245900002</v>
      </c>
      <c r="L5737" s="1">
        <v>1.6393442622950001</v>
      </c>
      <c r="M5737" s="2" t="s">
        <v>160</v>
      </c>
      <c r="N5737" s="1">
        <v>98.360655737705002</v>
      </c>
      <c r="O5737" s="8">
        <v>201.639344262295</v>
      </c>
    </row>
    <row r="5738" spans="4:15" x14ac:dyDescent="0.2">
      <c r="D5738" s="59"/>
      <c r="E5738" s="5" t="s">
        <v>59</v>
      </c>
      <c r="F5738" s="51" t="s">
        <v>624</v>
      </c>
      <c r="G5738" s="4">
        <v>18</v>
      </c>
      <c r="H5738" s="10">
        <v>83.333333333333002</v>
      </c>
      <c r="I5738" s="1">
        <v>55.555555555555998</v>
      </c>
      <c r="J5738" s="1">
        <v>33.333333333333002</v>
      </c>
      <c r="K5738" s="2" t="s">
        <v>160</v>
      </c>
      <c r="L5738" s="1">
        <v>5.5555555555560003</v>
      </c>
      <c r="M5738" s="2" t="s">
        <v>160</v>
      </c>
      <c r="N5738" s="1">
        <v>94.444444444444002</v>
      </c>
      <c r="O5738" s="8">
        <v>177.777777777778</v>
      </c>
    </row>
    <row r="5739" spans="4:15" x14ac:dyDescent="0.2">
      <c r="D5739" s="59"/>
      <c r="E5739" s="5" t="s">
        <v>60</v>
      </c>
      <c r="F5739" s="51" t="s">
        <v>623</v>
      </c>
      <c r="G5739" s="4">
        <v>147</v>
      </c>
      <c r="H5739" s="10">
        <v>78.231292517007006</v>
      </c>
      <c r="I5739" s="1">
        <v>53.741496598639003</v>
      </c>
      <c r="J5739" s="1">
        <v>37.414965986395003</v>
      </c>
      <c r="K5739" s="1">
        <v>6.1224489795919999</v>
      </c>
      <c r="L5739" s="1">
        <v>6.1224489795919999</v>
      </c>
      <c r="M5739" s="2" t="s">
        <v>160</v>
      </c>
      <c r="N5739" s="1">
        <v>93.877551020408006</v>
      </c>
      <c r="O5739" s="8">
        <v>181.632653061224</v>
      </c>
    </row>
    <row r="5740" spans="4:15" ht="26" x14ac:dyDescent="0.2">
      <c r="D5740" s="59"/>
      <c r="E5740" s="5" t="s">
        <v>61</v>
      </c>
      <c r="F5740" s="51" t="s">
        <v>623</v>
      </c>
      <c r="G5740" s="4">
        <v>85</v>
      </c>
      <c r="H5740" s="10">
        <v>76.470588235294002</v>
      </c>
      <c r="I5740" s="1">
        <v>57.647058823529001</v>
      </c>
      <c r="J5740" s="1">
        <v>31.764705882352999</v>
      </c>
      <c r="K5740" s="1">
        <v>3.5294117647059999</v>
      </c>
      <c r="L5740" s="1">
        <v>4.7058823529409999</v>
      </c>
      <c r="M5740" s="2" t="s">
        <v>160</v>
      </c>
      <c r="N5740" s="1">
        <v>95.294117647058997</v>
      </c>
      <c r="O5740" s="8">
        <v>174.11764705882399</v>
      </c>
    </row>
    <row r="5741" spans="4:15" x14ac:dyDescent="0.2">
      <c r="D5741" s="59"/>
      <c r="E5741" s="5" t="s">
        <v>62</v>
      </c>
      <c r="F5741" s="51" t="s">
        <v>623</v>
      </c>
      <c r="G5741" s="4">
        <v>722</v>
      </c>
      <c r="H5741" s="10">
        <v>71.745152354571005</v>
      </c>
      <c r="I5741" s="1">
        <v>42.105263157895003</v>
      </c>
      <c r="J5741" s="1">
        <v>40.858725761773002</v>
      </c>
      <c r="K5741" s="1">
        <v>5.2631578947369997</v>
      </c>
      <c r="L5741" s="1">
        <v>4.8476454293630002</v>
      </c>
      <c r="M5741" s="1">
        <v>0.55401662049900002</v>
      </c>
      <c r="N5741" s="1">
        <v>94.598337950138998</v>
      </c>
      <c r="O5741" s="8">
        <v>165.373961218837</v>
      </c>
    </row>
    <row r="5742" spans="4:15" x14ac:dyDescent="0.2">
      <c r="D5742" s="59"/>
      <c r="E5742" s="5" t="s">
        <v>23</v>
      </c>
      <c r="F5742" s="51" t="s">
        <v>624</v>
      </c>
      <c r="G5742" s="4">
        <v>2</v>
      </c>
      <c r="H5742" s="10">
        <v>50</v>
      </c>
      <c r="I5742" s="1">
        <v>50</v>
      </c>
      <c r="J5742" s="2" t="s">
        <v>160</v>
      </c>
      <c r="K5742" s="2" t="s">
        <v>160</v>
      </c>
      <c r="L5742" s="1">
        <v>50</v>
      </c>
      <c r="M5742" s="2" t="s">
        <v>160</v>
      </c>
      <c r="N5742" s="1">
        <v>50</v>
      </c>
      <c r="O5742" s="8">
        <v>150</v>
      </c>
    </row>
    <row r="5743" spans="4:15" ht="26" x14ac:dyDescent="0.2">
      <c r="D5743" s="59"/>
      <c r="E5743" s="5" t="s">
        <v>63</v>
      </c>
      <c r="F5743" s="51" t="s">
        <v>623</v>
      </c>
      <c r="G5743" s="4">
        <v>319</v>
      </c>
      <c r="H5743" s="10">
        <v>78.369905956113001</v>
      </c>
      <c r="I5743" s="1">
        <v>56.112852664576998</v>
      </c>
      <c r="J5743" s="1">
        <v>38.871473354232002</v>
      </c>
      <c r="K5743" s="1">
        <v>4.3887147335419998</v>
      </c>
      <c r="L5743" s="1">
        <v>5.3291536050159998</v>
      </c>
      <c r="M5743" s="2" t="s">
        <v>160</v>
      </c>
      <c r="N5743" s="1">
        <v>94.670846394983997</v>
      </c>
      <c r="O5743" s="8">
        <v>183.07210031348001</v>
      </c>
    </row>
    <row r="5744" spans="4:15" ht="26" x14ac:dyDescent="0.2">
      <c r="D5744" s="58" t="s">
        <v>64</v>
      </c>
      <c r="E5744" s="7" t="s">
        <v>57</v>
      </c>
      <c r="F5744" s="50" t="s">
        <v>624</v>
      </c>
      <c r="G5744" s="6">
        <v>21</v>
      </c>
      <c r="H5744" s="14">
        <v>71.428571428571004</v>
      </c>
      <c r="I5744" s="3">
        <v>28.571428571428999</v>
      </c>
      <c r="J5744" s="3">
        <v>23.809523809523998</v>
      </c>
      <c r="K5744" s="3">
        <v>4.7619047619049999</v>
      </c>
      <c r="L5744" s="3">
        <v>19.047619047619001</v>
      </c>
      <c r="M5744" s="9" t="s">
        <v>160</v>
      </c>
      <c r="N5744" s="3">
        <v>80.952380952381006</v>
      </c>
      <c r="O5744" s="13">
        <v>147.61904761904799</v>
      </c>
    </row>
    <row r="5745" spans="4:15" ht="26" x14ac:dyDescent="0.2">
      <c r="D5745" s="59"/>
      <c r="E5745" s="5" t="s">
        <v>58</v>
      </c>
      <c r="F5745" s="51" t="s">
        <v>623</v>
      </c>
      <c r="G5745" s="4">
        <v>103</v>
      </c>
      <c r="H5745" s="10">
        <v>79.611650485436996</v>
      </c>
      <c r="I5745" s="1">
        <v>54.368932038834998</v>
      </c>
      <c r="J5745" s="1">
        <v>47.572815533981</v>
      </c>
      <c r="K5745" s="1">
        <v>2.9126213592229999</v>
      </c>
      <c r="L5745" s="1">
        <v>2.9126213592229999</v>
      </c>
      <c r="M5745" s="1">
        <v>0.97087378640800004</v>
      </c>
      <c r="N5745" s="1">
        <v>96.116504854368998</v>
      </c>
      <c r="O5745" s="8">
        <v>188.34951456310699</v>
      </c>
    </row>
    <row r="5746" spans="4:15" x14ac:dyDescent="0.2">
      <c r="D5746" s="59"/>
      <c r="E5746" s="5" t="s">
        <v>59</v>
      </c>
      <c r="F5746" s="51" t="s">
        <v>624</v>
      </c>
      <c r="G5746" s="4">
        <v>43</v>
      </c>
      <c r="H5746" s="10">
        <v>67.441860465115994</v>
      </c>
      <c r="I5746" s="1">
        <v>34.883720930232997</v>
      </c>
      <c r="J5746" s="1">
        <v>30.232558139535001</v>
      </c>
      <c r="K5746" s="1">
        <v>6.9767441860470001</v>
      </c>
      <c r="L5746" s="1">
        <v>9.3023255813949994</v>
      </c>
      <c r="M5746" s="2" t="s">
        <v>160</v>
      </c>
      <c r="N5746" s="1">
        <v>90.697674418605004</v>
      </c>
      <c r="O5746" s="8">
        <v>148.83720930232599</v>
      </c>
    </row>
    <row r="5747" spans="4:15" x14ac:dyDescent="0.2">
      <c r="D5747" s="59"/>
      <c r="E5747" s="5" t="s">
        <v>60</v>
      </c>
      <c r="F5747" s="51" t="s">
        <v>623</v>
      </c>
      <c r="G5747" s="4">
        <v>697</v>
      </c>
      <c r="H5747" s="10">
        <v>72.309899569584005</v>
      </c>
      <c r="I5747" s="1">
        <v>47.632711621234002</v>
      </c>
      <c r="J5747" s="1">
        <v>40.028694404591</v>
      </c>
      <c r="K5747" s="1">
        <v>4.8780487804880002</v>
      </c>
      <c r="L5747" s="1">
        <v>5.0215208034429999</v>
      </c>
      <c r="M5747" s="1">
        <v>0.28694404591099998</v>
      </c>
      <c r="N5747" s="1">
        <v>94.691535150646004</v>
      </c>
      <c r="O5747" s="8">
        <v>170.15781922525099</v>
      </c>
    </row>
    <row r="5748" spans="4:15" ht="26" x14ac:dyDescent="0.2">
      <c r="D5748" s="59"/>
      <c r="E5748" s="5" t="s">
        <v>61</v>
      </c>
      <c r="F5748" s="51" t="s">
        <v>623</v>
      </c>
      <c r="G5748" s="4">
        <v>160</v>
      </c>
      <c r="H5748" s="10">
        <v>76.875</v>
      </c>
      <c r="I5748" s="1">
        <v>43.125</v>
      </c>
      <c r="J5748" s="1">
        <v>41.25</v>
      </c>
      <c r="K5748" s="1">
        <v>5.625</v>
      </c>
      <c r="L5748" s="1">
        <v>4.375</v>
      </c>
      <c r="M5748" s="1">
        <v>0.625</v>
      </c>
      <c r="N5748" s="1">
        <v>95</v>
      </c>
      <c r="O5748" s="8">
        <v>171.875</v>
      </c>
    </row>
    <row r="5749" spans="4:15" ht="26" x14ac:dyDescent="0.2">
      <c r="D5749" s="59"/>
      <c r="E5749" s="5" t="s">
        <v>65</v>
      </c>
      <c r="F5749" s="51" t="s">
        <v>624</v>
      </c>
      <c r="G5749" s="4">
        <v>16</v>
      </c>
      <c r="H5749" s="10">
        <v>87.5</v>
      </c>
      <c r="I5749" s="1">
        <v>18.75</v>
      </c>
      <c r="J5749" s="1">
        <v>43.75</v>
      </c>
      <c r="K5749" s="1">
        <v>12.5</v>
      </c>
      <c r="L5749" s="2" t="s">
        <v>160</v>
      </c>
      <c r="M5749" s="2" t="s">
        <v>160</v>
      </c>
      <c r="N5749" s="1">
        <v>100</v>
      </c>
      <c r="O5749" s="8">
        <v>162.5</v>
      </c>
    </row>
    <row r="5750" spans="4:15" x14ac:dyDescent="0.2">
      <c r="D5750" s="59"/>
      <c r="E5750" s="5" t="s">
        <v>23</v>
      </c>
      <c r="F5750" s="51" t="s">
        <v>624</v>
      </c>
      <c r="G5750" s="4">
        <v>3</v>
      </c>
      <c r="H5750" s="10">
        <v>66.666666666666998</v>
      </c>
      <c r="I5750" s="1">
        <v>100</v>
      </c>
      <c r="J5750" s="2" t="s">
        <v>160</v>
      </c>
      <c r="K5750" s="2" t="s">
        <v>160</v>
      </c>
      <c r="L5750" s="2" t="s">
        <v>160</v>
      </c>
      <c r="M5750" s="2" t="s">
        <v>160</v>
      </c>
      <c r="N5750" s="1">
        <v>100</v>
      </c>
      <c r="O5750" s="8">
        <v>166.666666666667</v>
      </c>
    </row>
    <row r="5751" spans="4:15" ht="26" x14ac:dyDescent="0.2">
      <c r="D5751" s="59"/>
      <c r="E5751" s="5" t="s">
        <v>66</v>
      </c>
      <c r="F5751" s="51" t="s">
        <v>623</v>
      </c>
      <c r="G5751" s="4">
        <v>1024</v>
      </c>
      <c r="H5751" s="10">
        <v>73.53515625</v>
      </c>
      <c r="I5751" s="1">
        <v>46.6796875</v>
      </c>
      <c r="J5751" s="1">
        <v>40.234375</v>
      </c>
      <c r="K5751" s="1">
        <v>4.8828125</v>
      </c>
      <c r="L5751" s="1">
        <v>5.17578125</v>
      </c>
      <c r="M5751" s="1">
        <v>0.390625</v>
      </c>
      <c r="N5751" s="1">
        <v>94.43359375</v>
      </c>
      <c r="O5751" s="8">
        <v>170.8984375</v>
      </c>
    </row>
    <row r="5752" spans="4:15" x14ac:dyDescent="0.2">
      <c r="D5752" s="58" t="s">
        <v>67</v>
      </c>
      <c r="E5752" s="7" t="s">
        <v>68</v>
      </c>
      <c r="F5752" s="50" t="s">
        <v>623</v>
      </c>
      <c r="G5752" s="6">
        <v>483</v>
      </c>
      <c r="H5752" s="14">
        <v>74.741200828157005</v>
      </c>
      <c r="I5752" s="3">
        <v>54.658385093168</v>
      </c>
      <c r="J5752" s="3">
        <v>54.244306418218997</v>
      </c>
      <c r="K5752" s="3">
        <v>4.5548654244310001</v>
      </c>
      <c r="L5752" s="3">
        <v>2.898550724638</v>
      </c>
      <c r="M5752" s="3">
        <v>0.41407867494799999</v>
      </c>
      <c r="N5752" s="3">
        <v>96.687370600413999</v>
      </c>
      <c r="O5752" s="13">
        <v>191.51138716356101</v>
      </c>
    </row>
    <row r="5753" spans="4:15" x14ac:dyDescent="0.2">
      <c r="D5753" s="59"/>
      <c r="E5753" s="5" t="s">
        <v>69</v>
      </c>
      <c r="F5753" s="51" t="s">
        <v>623</v>
      </c>
      <c r="G5753" s="4">
        <v>168</v>
      </c>
      <c r="H5753" s="10">
        <v>76.785714285713993</v>
      </c>
      <c r="I5753" s="1">
        <v>69.642857142856997</v>
      </c>
      <c r="J5753" s="1">
        <v>60.119047619047997</v>
      </c>
      <c r="K5753" s="1">
        <v>2.9761904761900002</v>
      </c>
      <c r="L5753" s="1">
        <v>3.5714285714290002</v>
      </c>
      <c r="M5753" s="1">
        <v>0.59523809523799998</v>
      </c>
      <c r="N5753" s="1">
        <v>95.833333333333002</v>
      </c>
      <c r="O5753" s="8">
        <v>213.69047619047601</v>
      </c>
    </row>
    <row r="5754" spans="4:15" ht="26" x14ac:dyDescent="0.2">
      <c r="D5754" s="59"/>
      <c r="E5754" s="5" t="s">
        <v>70</v>
      </c>
      <c r="F5754" s="51" t="s">
        <v>623</v>
      </c>
      <c r="G5754" s="4">
        <v>470</v>
      </c>
      <c r="H5754" s="10">
        <v>77.659574468084998</v>
      </c>
      <c r="I5754" s="1">
        <v>57.659574468084998</v>
      </c>
      <c r="J5754" s="1">
        <v>59.148936170212998</v>
      </c>
      <c r="K5754" s="1">
        <v>4.2553191489359996</v>
      </c>
      <c r="L5754" s="1">
        <v>1.2765957446809999</v>
      </c>
      <c r="M5754" s="1">
        <v>0.63829787234000002</v>
      </c>
      <c r="N5754" s="1">
        <v>98.085106382979006</v>
      </c>
      <c r="O5754" s="8">
        <v>200.63829787233999</v>
      </c>
    </row>
    <row r="5755" spans="4:15" ht="26" x14ac:dyDescent="0.2">
      <c r="D5755" s="59"/>
      <c r="E5755" s="5" t="s">
        <v>71</v>
      </c>
      <c r="F5755" s="51" t="s">
        <v>623</v>
      </c>
      <c r="G5755" s="4">
        <v>67</v>
      </c>
      <c r="H5755" s="10">
        <v>73.134328358209004</v>
      </c>
      <c r="I5755" s="1">
        <v>64.179104477612</v>
      </c>
      <c r="J5755" s="1">
        <v>65.671641791045005</v>
      </c>
      <c r="K5755" s="1">
        <v>7.4626865671639999</v>
      </c>
      <c r="L5755" s="1">
        <v>1.492537313433</v>
      </c>
      <c r="M5755" s="2" t="s">
        <v>160</v>
      </c>
      <c r="N5755" s="1">
        <v>98.507462686566996</v>
      </c>
      <c r="O5755" s="8">
        <v>211.94029850746301</v>
      </c>
    </row>
    <row r="5756" spans="4:15" x14ac:dyDescent="0.2">
      <c r="D5756" s="59"/>
      <c r="E5756" s="5" t="s">
        <v>72</v>
      </c>
      <c r="F5756" s="51" t="s">
        <v>623</v>
      </c>
      <c r="G5756" s="4">
        <v>314</v>
      </c>
      <c r="H5756" s="10">
        <v>74.522292993630998</v>
      </c>
      <c r="I5756" s="1">
        <v>64.649681528662001</v>
      </c>
      <c r="J5756" s="1">
        <v>70.382165605096006</v>
      </c>
      <c r="K5756" s="1">
        <v>4.1401273885350003</v>
      </c>
      <c r="L5756" s="1">
        <v>0.31847133758000001</v>
      </c>
      <c r="M5756" s="1">
        <v>0.31847133758000001</v>
      </c>
      <c r="N5756" s="1">
        <v>99.363057324840995</v>
      </c>
      <c r="O5756" s="8">
        <v>214.33121019108299</v>
      </c>
    </row>
    <row r="5757" spans="4:15" x14ac:dyDescent="0.2">
      <c r="D5757" s="59"/>
      <c r="E5757" s="5" t="s">
        <v>73</v>
      </c>
      <c r="F5757" s="51" t="s">
        <v>623</v>
      </c>
      <c r="G5757" s="4">
        <v>187</v>
      </c>
      <c r="H5757" s="10">
        <v>73.262032085561003</v>
      </c>
      <c r="I5757" s="1">
        <v>60.962566844919998</v>
      </c>
      <c r="J5757" s="1">
        <v>68.983957219250996</v>
      </c>
      <c r="K5757" s="1">
        <v>5.8823529411760003</v>
      </c>
      <c r="L5757" s="1">
        <v>3.208556149733</v>
      </c>
      <c r="M5757" s="2" t="s">
        <v>160</v>
      </c>
      <c r="N5757" s="1">
        <v>96.791443850267001</v>
      </c>
      <c r="O5757" s="8">
        <v>212.29946524064201</v>
      </c>
    </row>
    <row r="5758" spans="4:15" ht="26" x14ac:dyDescent="0.2">
      <c r="D5758" s="59"/>
      <c r="E5758" s="5" t="s">
        <v>74</v>
      </c>
      <c r="F5758" s="51" t="s">
        <v>623</v>
      </c>
      <c r="G5758" s="4">
        <v>472</v>
      </c>
      <c r="H5758" s="10">
        <v>72.669491525423993</v>
      </c>
      <c r="I5758" s="1">
        <v>34.322033898305001</v>
      </c>
      <c r="J5758" s="1">
        <v>22.669491525424</v>
      </c>
      <c r="K5758" s="1">
        <v>5.9322033898309998</v>
      </c>
      <c r="L5758" s="1">
        <v>7.6271186440680001</v>
      </c>
      <c r="M5758" s="1">
        <v>0.42372881355899999</v>
      </c>
      <c r="N5758" s="1">
        <v>91.949152542373</v>
      </c>
      <c r="O5758" s="8">
        <v>143.64406779660999</v>
      </c>
    </row>
    <row r="5759" spans="4:15" x14ac:dyDescent="0.2">
      <c r="D5759" s="59"/>
      <c r="E5759" s="5" t="s">
        <v>36</v>
      </c>
      <c r="F5759" s="51" t="s">
        <v>624</v>
      </c>
      <c r="G5759" s="4">
        <v>28</v>
      </c>
      <c r="H5759" s="10">
        <v>60.714285714286</v>
      </c>
      <c r="I5759" s="1">
        <v>35.714285714286</v>
      </c>
      <c r="J5759" s="1">
        <v>42.857142857143003</v>
      </c>
      <c r="K5759" s="1">
        <v>7.1428571428570002</v>
      </c>
      <c r="L5759" s="1">
        <v>17.857142857143</v>
      </c>
      <c r="M5759" s="2" t="s">
        <v>160</v>
      </c>
      <c r="N5759" s="1">
        <v>82.142857142856997</v>
      </c>
      <c r="O5759" s="8">
        <v>164.28571428571399</v>
      </c>
    </row>
    <row r="5760" spans="4:15" x14ac:dyDescent="0.2">
      <c r="D5760" s="59"/>
      <c r="E5760" s="5" t="s">
        <v>23</v>
      </c>
      <c r="F5760" s="51" t="s">
        <v>624</v>
      </c>
      <c r="G5760" s="4">
        <v>6</v>
      </c>
      <c r="H5760" s="10">
        <v>50</v>
      </c>
      <c r="I5760" s="1">
        <v>50</v>
      </c>
      <c r="J5760" s="1">
        <v>16.666666666666998</v>
      </c>
      <c r="K5760" s="2" t="s">
        <v>160</v>
      </c>
      <c r="L5760" s="2" t="s">
        <v>160</v>
      </c>
      <c r="M5760" s="2" t="s">
        <v>160</v>
      </c>
      <c r="N5760" s="1">
        <v>100</v>
      </c>
      <c r="O5760" s="8">
        <v>116.666666666667</v>
      </c>
    </row>
    <row r="5761" spans="4:15" ht="26" x14ac:dyDescent="0.2">
      <c r="D5761" s="58" t="s">
        <v>75</v>
      </c>
      <c r="E5761" s="7" t="s">
        <v>76</v>
      </c>
      <c r="F5761" s="50" t="s">
        <v>624</v>
      </c>
      <c r="G5761" s="6">
        <v>32</v>
      </c>
      <c r="H5761" s="14">
        <v>81.25</v>
      </c>
      <c r="I5761" s="3">
        <v>65.625</v>
      </c>
      <c r="J5761" s="3">
        <v>43.75</v>
      </c>
      <c r="K5761" s="3">
        <v>9.375</v>
      </c>
      <c r="L5761" s="9" t="s">
        <v>160</v>
      </c>
      <c r="M5761" s="9" t="s">
        <v>160</v>
      </c>
      <c r="N5761" s="3">
        <v>100</v>
      </c>
      <c r="O5761" s="13">
        <v>200</v>
      </c>
    </row>
    <row r="5762" spans="4:15" x14ac:dyDescent="0.2">
      <c r="D5762" s="59"/>
      <c r="E5762" s="5" t="s">
        <v>77</v>
      </c>
      <c r="F5762" s="51" t="s">
        <v>623</v>
      </c>
      <c r="G5762" s="4">
        <v>60</v>
      </c>
      <c r="H5762" s="10">
        <v>76.666666666666998</v>
      </c>
      <c r="I5762" s="1">
        <v>71.666666666666998</v>
      </c>
      <c r="J5762" s="1">
        <v>48.333333333333002</v>
      </c>
      <c r="K5762" s="1">
        <v>6.666666666667</v>
      </c>
      <c r="L5762" s="1">
        <v>3.333333333333</v>
      </c>
      <c r="M5762" s="2" t="s">
        <v>160</v>
      </c>
      <c r="N5762" s="1">
        <v>96.666666666666998</v>
      </c>
      <c r="O5762" s="8">
        <v>206.666666666667</v>
      </c>
    </row>
    <row r="5763" spans="4:15" x14ac:dyDescent="0.2">
      <c r="D5763" s="59"/>
      <c r="E5763" s="5" t="s">
        <v>78</v>
      </c>
      <c r="F5763" s="51" t="s">
        <v>623</v>
      </c>
      <c r="G5763" s="4">
        <v>82</v>
      </c>
      <c r="H5763" s="10">
        <v>75.609756097561004</v>
      </c>
      <c r="I5763" s="1">
        <v>65.853658536585002</v>
      </c>
      <c r="J5763" s="1">
        <v>50</v>
      </c>
      <c r="K5763" s="1">
        <v>6.0975609756100004</v>
      </c>
      <c r="L5763" s="1">
        <v>6.0975609756100004</v>
      </c>
      <c r="M5763" s="2" t="s">
        <v>160</v>
      </c>
      <c r="N5763" s="1">
        <v>93.902439024390006</v>
      </c>
      <c r="O5763" s="8">
        <v>203.65853658536599</v>
      </c>
    </row>
    <row r="5764" spans="4:15" ht="26" x14ac:dyDescent="0.2">
      <c r="D5764" s="59"/>
      <c r="E5764" s="5" t="s">
        <v>79</v>
      </c>
      <c r="F5764" s="51" t="s">
        <v>624</v>
      </c>
      <c r="G5764" s="4">
        <v>11</v>
      </c>
      <c r="H5764" s="10">
        <v>81.818181818181998</v>
      </c>
      <c r="I5764" s="1">
        <v>63.636363636364003</v>
      </c>
      <c r="J5764" s="1">
        <v>36.363636363635997</v>
      </c>
      <c r="K5764" s="1">
        <v>9.0909090909089993</v>
      </c>
      <c r="L5764" s="2" t="s">
        <v>160</v>
      </c>
      <c r="M5764" s="2" t="s">
        <v>160</v>
      </c>
      <c r="N5764" s="1">
        <v>100</v>
      </c>
      <c r="O5764" s="8">
        <v>190.90909090909099</v>
      </c>
    </row>
    <row r="5765" spans="4:15" ht="26" x14ac:dyDescent="0.2">
      <c r="D5765" s="59"/>
      <c r="E5765" s="5" t="s">
        <v>80</v>
      </c>
      <c r="F5765" s="51" t="s">
        <v>624</v>
      </c>
      <c r="G5765" s="4">
        <v>35</v>
      </c>
      <c r="H5765" s="10">
        <v>80</v>
      </c>
      <c r="I5765" s="1">
        <v>62.857142857143003</v>
      </c>
      <c r="J5765" s="1">
        <v>48.571428571429003</v>
      </c>
      <c r="K5765" s="2" t="s">
        <v>160</v>
      </c>
      <c r="L5765" s="1">
        <v>5.7142857142860004</v>
      </c>
      <c r="M5765" s="2" t="s">
        <v>160</v>
      </c>
      <c r="N5765" s="1">
        <v>94.285714285713993</v>
      </c>
      <c r="O5765" s="8">
        <v>197.142857142857</v>
      </c>
    </row>
    <row r="5766" spans="4:15" ht="26" x14ac:dyDescent="0.2">
      <c r="D5766" s="59"/>
      <c r="E5766" s="5" t="s">
        <v>81</v>
      </c>
      <c r="F5766" s="51" t="s">
        <v>624</v>
      </c>
      <c r="G5766" s="4">
        <v>48</v>
      </c>
      <c r="H5766" s="10">
        <v>79.166666666666998</v>
      </c>
      <c r="I5766" s="1">
        <v>62.5</v>
      </c>
      <c r="J5766" s="1">
        <v>41.666666666666998</v>
      </c>
      <c r="K5766" s="1">
        <v>6.25</v>
      </c>
      <c r="L5766" s="1">
        <v>2.083333333333</v>
      </c>
      <c r="M5766" s="1">
        <v>2.083333333333</v>
      </c>
      <c r="N5766" s="1">
        <v>95.833333333333002</v>
      </c>
      <c r="O5766" s="8">
        <v>193.75</v>
      </c>
    </row>
    <row r="5767" spans="4:15" ht="26" x14ac:dyDescent="0.2">
      <c r="D5767" s="59"/>
      <c r="E5767" s="5" t="s">
        <v>82</v>
      </c>
      <c r="F5767" s="51" t="s">
        <v>624</v>
      </c>
      <c r="G5767" s="4">
        <v>39</v>
      </c>
      <c r="H5767" s="10">
        <v>69.230769230768999</v>
      </c>
      <c r="I5767" s="1">
        <v>71.794871794871995</v>
      </c>
      <c r="J5767" s="1">
        <v>56.410256410255997</v>
      </c>
      <c r="K5767" s="1">
        <v>10.25641025641</v>
      </c>
      <c r="L5767" s="1">
        <v>2.564102564103</v>
      </c>
      <c r="M5767" s="2" t="s">
        <v>160</v>
      </c>
      <c r="N5767" s="1">
        <v>97.435897435897004</v>
      </c>
      <c r="O5767" s="8">
        <v>210.25641025640999</v>
      </c>
    </row>
    <row r="5768" spans="4:15" ht="26" x14ac:dyDescent="0.2">
      <c r="D5768" s="59"/>
      <c r="E5768" s="5" t="s">
        <v>83</v>
      </c>
      <c r="F5768" s="51" t="s">
        <v>624</v>
      </c>
      <c r="G5768" s="4">
        <v>12</v>
      </c>
      <c r="H5768" s="10">
        <v>75</v>
      </c>
      <c r="I5768" s="1">
        <v>58.333333333333002</v>
      </c>
      <c r="J5768" s="1">
        <v>50</v>
      </c>
      <c r="K5768" s="1">
        <v>8.333333333333</v>
      </c>
      <c r="L5768" s="2" t="s">
        <v>160</v>
      </c>
      <c r="M5768" s="2" t="s">
        <v>160</v>
      </c>
      <c r="N5768" s="1">
        <v>100</v>
      </c>
      <c r="O5768" s="8">
        <v>191.666666666667</v>
      </c>
    </row>
    <row r="5769" spans="4:15" x14ac:dyDescent="0.2">
      <c r="D5769" s="59"/>
      <c r="E5769" s="5" t="s">
        <v>84</v>
      </c>
      <c r="F5769" s="51" t="s">
        <v>624</v>
      </c>
      <c r="G5769" s="4">
        <v>15</v>
      </c>
      <c r="H5769" s="10">
        <v>53.333333333333002</v>
      </c>
      <c r="I5769" s="1">
        <v>60</v>
      </c>
      <c r="J5769" s="1">
        <v>46.666666666666998</v>
      </c>
      <c r="K5769" s="1">
        <v>6.666666666667</v>
      </c>
      <c r="L5769" s="2" t="s">
        <v>160</v>
      </c>
      <c r="M5769" s="2" t="s">
        <v>160</v>
      </c>
      <c r="N5769" s="1">
        <v>100</v>
      </c>
      <c r="O5769" s="8">
        <v>166.666666666667</v>
      </c>
    </row>
    <row r="5770" spans="4:15" x14ac:dyDescent="0.2">
      <c r="D5770" s="59"/>
      <c r="E5770" s="5" t="s">
        <v>85</v>
      </c>
      <c r="F5770" s="51" t="s">
        <v>624</v>
      </c>
      <c r="G5770" s="4">
        <v>5</v>
      </c>
      <c r="H5770" s="10">
        <v>80</v>
      </c>
      <c r="I5770" s="1">
        <v>60</v>
      </c>
      <c r="J5770" s="1">
        <v>40</v>
      </c>
      <c r="K5770" s="1">
        <v>20</v>
      </c>
      <c r="L5770" s="2" t="s">
        <v>160</v>
      </c>
      <c r="M5770" s="2" t="s">
        <v>160</v>
      </c>
      <c r="N5770" s="1">
        <v>100</v>
      </c>
      <c r="O5770" s="8">
        <v>200</v>
      </c>
    </row>
    <row r="5771" spans="4:15" x14ac:dyDescent="0.2">
      <c r="D5771" s="59"/>
      <c r="E5771" s="5" t="s">
        <v>86</v>
      </c>
      <c r="F5771" s="51" t="s">
        <v>623</v>
      </c>
      <c r="G5771" s="4">
        <v>87</v>
      </c>
      <c r="H5771" s="10">
        <v>65.517241379309993</v>
      </c>
      <c r="I5771" s="1">
        <v>56.321839080460002</v>
      </c>
      <c r="J5771" s="1">
        <v>44.827586206897003</v>
      </c>
      <c r="K5771" s="1">
        <v>4.5977011494250002</v>
      </c>
      <c r="L5771" s="1">
        <v>3.4482758620689999</v>
      </c>
      <c r="M5771" s="1">
        <v>1.149425287356</v>
      </c>
      <c r="N5771" s="1">
        <v>95.402298850574994</v>
      </c>
      <c r="O5771" s="8">
        <v>175.86206896551701</v>
      </c>
    </row>
    <row r="5772" spans="4:15" ht="26" x14ac:dyDescent="0.2">
      <c r="D5772" s="59"/>
      <c r="E5772" s="5" t="s">
        <v>87</v>
      </c>
      <c r="F5772" s="51" t="s">
        <v>623</v>
      </c>
      <c r="G5772" s="4">
        <v>118</v>
      </c>
      <c r="H5772" s="10">
        <v>72.033898305085003</v>
      </c>
      <c r="I5772" s="1">
        <v>64.406779661016998</v>
      </c>
      <c r="J5772" s="1">
        <v>50</v>
      </c>
      <c r="K5772" s="1">
        <v>3.3898305084749998</v>
      </c>
      <c r="L5772" s="1">
        <v>4.2372881355930003</v>
      </c>
      <c r="M5772" s="2" t="s">
        <v>160</v>
      </c>
      <c r="N5772" s="1">
        <v>95.762711864406995</v>
      </c>
      <c r="O5772" s="8">
        <v>194.06779661016901</v>
      </c>
    </row>
    <row r="5773" spans="4:15" x14ac:dyDescent="0.2">
      <c r="D5773" s="59"/>
      <c r="E5773" s="5" t="s">
        <v>36</v>
      </c>
      <c r="F5773" s="51" t="s">
        <v>624</v>
      </c>
      <c r="G5773" s="4">
        <v>47</v>
      </c>
      <c r="H5773" s="10">
        <v>63.829787234043003</v>
      </c>
      <c r="I5773" s="1">
        <v>51.063829787233999</v>
      </c>
      <c r="J5773" s="1">
        <v>40.425531914894002</v>
      </c>
      <c r="K5773" s="1">
        <v>4.2553191489359996</v>
      </c>
      <c r="L5773" s="1">
        <v>4.2553191489359996</v>
      </c>
      <c r="M5773" s="2" t="s">
        <v>160</v>
      </c>
      <c r="N5773" s="1">
        <v>95.744680851064004</v>
      </c>
      <c r="O5773" s="8">
        <v>163.82978723404301</v>
      </c>
    </row>
    <row r="5774" spans="4:15" ht="26" x14ac:dyDescent="0.2">
      <c r="D5774" s="59"/>
      <c r="E5774" s="5" t="s">
        <v>88</v>
      </c>
      <c r="F5774" s="51" t="s">
        <v>623</v>
      </c>
      <c r="G5774" s="4">
        <v>255</v>
      </c>
      <c r="H5774" s="10">
        <v>74.117647058824005</v>
      </c>
      <c r="I5774" s="1">
        <v>48.627450980391998</v>
      </c>
      <c r="J5774" s="1">
        <v>41.176470588234999</v>
      </c>
      <c r="K5774" s="1">
        <v>6.2745098039220002</v>
      </c>
      <c r="L5774" s="1">
        <v>5.8823529411760003</v>
      </c>
      <c r="M5774" s="1">
        <v>0.392156862745</v>
      </c>
      <c r="N5774" s="1">
        <v>93.725490196077999</v>
      </c>
      <c r="O5774" s="8">
        <v>176.470588235294</v>
      </c>
    </row>
    <row r="5775" spans="4:15" x14ac:dyDescent="0.2">
      <c r="D5775" s="59"/>
      <c r="E5775" s="5" t="s">
        <v>89</v>
      </c>
      <c r="F5775" s="51" t="s">
        <v>623</v>
      </c>
      <c r="G5775" s="4">
        <v>434</v>
      </c>
      <c r="H5775" s="10">
        <v>74.193548387096996</v>
      </c>
      <c r="I5775" s="1">
        <v>36.635944700461003</v>
      </c>
      <c r="J5775" s="1">
        <v>35.944700460828997</v>
      </c>
      <c r="K5775" s="1">
        <v>4.3778801843319997</v>
      </c>
      <c r="L5775" s="1">
        <v>5.2995391705069999</v>
      </c>
      <c r="M5775" s="1">
        <v>0.23041474654399999</v>
      </c>
      <c r="N5775" s="1">
        <v>94.470046082948997</v>
      </c>
      <c r="O5775" s="8">
        <v>156.68202764976999</v>
      </c>
    </row>
    <row r="5776" spans="4:15" x14ac:dyDescent="0.2">
      <c r="D5776" s="59"/>
      <c r="E5776" s="5" t="s">
        <v>23</v>
      </c>
      <c r="F5776" s="51" t="s">
        <v>624</v>
      </c>
      <c r="G5776" s="4">
        <v>9</v>
      </c>
      <c r="H5776" s="10">
        <v>66.666666666666998</v>
      </c>
      <c r="I5776" s="1">
        <v>33.333333333333002</v>
      </c>
      <c r="J5776" s="1">
        <v>44.444444444444002</v>
      </c>
      <c r="K5776" s="2" t="s">
        <v>160</v>
      </c>
      <c r="L5776" s="1">
        <v>11.111111111111001</v>
      </c>
      <c r="M5776" s="2" t="s">
        <v>160</v>
      </c>
      <c r="N5776" s="1">
        <v>88.888888888888999</v>
      </c>
      <c r="O5776" s="8">
        <v>155.555555555556</v>
      </c>
    </row>
    <row r="5777" spans="4:15" ht="26" x14ac:dyDescent="0.2">
      <c r="D5777" s="59"/>
      <c r="E5777" s="5" t="s">
        <v>90</v>
      </c>
      <c r="F5777" s="51" t="s">
        <v>623</v>
      </c>
      <c r="G5777" s="4">
        <v>345</v>
      </c>
      <c r="H5777" s="10">
        <v>73.043478260870003</v>
      </c>
      <c r="I5777" s="1">
        <v>57.391304347826001</v>
      </c>
      <c r="J5777" s="1">
        <v>44.637681159419998</v>
      </c>
      <c r="K5777" s="1">
        <v>4.9275362318839999</v>
      </c>
      <c r="L5777" s="1">
        <v>4.0579710144929999</v>
      </c>
      <c r="M5777" s="1">
        <v>0.57971014492799999</v>
      </c>
      <c r="N5777" s="1">
        <v>95.362318840580002</v>
      </c>
      <c r="O5777" s="8">
        <v>184.63768115942</v>
      </c>
    </row>
    <row r="5778" spans="4:15" ht="26" x14ac:dyDescent="0.2">
      <c r="D5778" s="58" t="s">
        <v>91</v>
      </c>
      <c r="E5778" s="7" t="s">
        <v>92</v>
      </c>
      <c r="F5778" s="50" t="s">
        <v>623</v>
      </c>
      <c r="G5778" s="6">
        <v>70</v>
      </c>
      <c r="H5778" s="14">
        <v>75.714285714286007</v>
      </c>
      <c r="I5778" s="3">
        <v>38.571428571429003</v>
      </c>
      <c r="J5778" s="3">
        <v>37.142857142856997</v>
      </c>
      <c r="K5778" s="3">
        <v>2.8571428571430002</v>
      </c>
      <c r="L5778" s="3">
        <v>2.8571428571430002</v>
      </c>
      <c r="M5778" s="9" t="s">
        <v>160</v>
      </c>
      <c r="N5778" s="3">
        <v>97.142857142856997</v>
      </c>
      <c r="O5778" s="13">
        <v>157.142857142857</v>
      </c>
    </row>
    <row r="5779" spans="4:15" ht="39" x14ac:dyDescent="0.2">
      <c r="D5779" s="59"/>
      <c r="E5779" s="5" t="s">
        <v>93</v>
      </c>
      <c r="F5779" s="51" t="s">
        <v>623</v>
      </c>
      <c r="G5779" s="4">
        <v>430</v>
      </c>
      <c r="H5779" s="10">
        <v>71.395348837208999</v>
      </c>
      <c r="I5779" s="1">
        <v>53.023255813953</v>
      </c>
      <c r="J5779" s="1">
        <v>42.558139534883999</v>
      </c>
      <c r="K5779" s="1">
        <v>3.9534883720930001</v>
      </c>
      <c r="L5779" s="1">
        <v>5.8139534883720003</v>
      </c>
      <c r="M5779" s="1">
        <v>0.23255813953500001</v>
      </c>
      <c r="N5779" s="1">
        <v>93.953488372093005</v>
      </c>
      <c r="O5779" s="8">
        <v>176.976744186047</v>
      </c>
    </row>
    <row r="5780" spans="4:15" ht="39" x14ac:dyDescent="0.2">
      <c r="D5780" s="59"/>
      <c r="E5780" s="5" t="s">
        <v>94</v>
      </c>
      <c r="F5780" s="51" t="s">
        <v>623</v>
      </c>
      <c r="G5780" s="4">
        <v>824</v>
      </c>
      <c r="H5780" s="10">
        <v>73.665048543688997</v>
      </c>
      <c r="I5780" s="1">
        <v>49.271844660193999</v>
      </c>
      <c r="J5780" s="1">
        <v>40.533980582524002</v>
      </c>
      <c r="K5780" s="1">
        <v>4.4902912621360001</v>
      </c>
      <c r="L5780" s="1">
        <v>4.8543689320389998</v>
      </c>
      <c r="M5780" s="1">
        <v>0.121359223301</v>
      </c>
      <c r="N5780" s="1">
        <v>95.024271844660007</v>
      </c>
      <c r="O5780" s="8">
        <v>172.93689320388299</v>
      </c>
    </row>
    <row r="5781" spans="4:15" ht="39" x14ac:dyDescent="0.2">
      <c r="D5781" s="59"/>
      <c r="E5781" s="5" t="s">
        <v>95</v>
      </c>
      <c r="F5781" s="51" t="s">
        <v>623</v>
      </c>
      <c r="G5781" s="4">
        <v>593</v>
      </c>
      <c r="H5781" s="10">
        <v>73.861720067454002</v>
      </c>
      <c r="I5781" s="1">
        <v>53.288364249578002</v>
      </c>
      <c r="J5781" s="1">
        <v>43.507588532884</v>
      </c>
      <c r="K5781" s="1">
        <v>4.2158516020240002</v>
      </c>
      <c r="L5781" s="1">
        <v>4.7217537942660002</v>
      </c>
      <c r="M5781" s="1">
        <v>0.16863406408100001</v>
      </c>
      <c r="N5781" s="1">
        <v>95.109612141653002</v>
      </c>
      <c r="O5781" s="8">
        <v>179.763912310287</v>
      </c>
    </row>
    <row r="5782" spans="4:15" ht="39" x14ac:dyDescent="0.2">
      <c r="D5782" s="59"/>
      <c r="E5782" s="5" t="s">
        <v>96</v>
      </c>
      <c r="F5782" s="51" t="s">
        <v>623</v>
      </c>
      <c r="G5782" s="4">
        <v>261</v>
      </c>
      <c r="H5782" s="10">
        <v>70.114942528735995</v>
      </c>
      <c r="I5782" s="1">
        <v>60.153256704980997</v>
      </c>
      <c r="J5782" s="1">
        <v>44.827586206897003</v>
      </c>
      <c r="K5782" s="1">
        <v>1.915708812261</v>
      </c>
      <c r="L5782" s="1">
        <v>6.5134099616860004</v>
      </c>
      <c r="M5782" s="2" t="s">
        <v>160</v>
      </c>
      <c r="N5782" s="1">
        <v>93.486590038314006</v>
      </c>
      <c r="O5782" s="8">
        <v>183.524904214559</v>
      </c>
    </row>
    <row r="5783" spans="4:15" ht="39" x14ac:dyDescent="0.2">
      <c r="D5783" s="59"/>
      <c r="E5783" s="5" t="s">
        <v>97</v>
      </c>
      <c r="F5783" s="51" t="s">
        <v>623</v>
      </c>
      <c r="G5783" s="4">
        <v>63</v>
      </c>
      <c r="H5783" s="10">
        <v>76.190476190476005</v>
      </c>
      <c r="I5783" s="1">
        <v>58.730158730158998</v>
      </c>
      <c r="J5783" s="1">
        <v>44.444444444444002</v>
      </c>
      <c r="K5783" s="2" t="s">
        <v>160</v>
      </c>
      <c r="L5783" s="1">
        <v>7.9365079365079998</v>
      </c>
      <c r="M5783" s="2" t="s">
        <v>160</v>
      </c>
      <c r="N5783" s="1">
        <v>92.063492063492006</v>
      </c>
      <c r="O5783" s="8">
        <v>187.30158730158701</v>
      </c>
    </row>
    <row r="5784" spans="4:15" ht="39" x14ac:dyDescent="0.2">
      <c r="D5784" s="59"/>
      <c r="E5784" s="5" t="s">
        <v>98</v>
      </c>
      <c r="F5784" s="51" t="s">
        <v>623</v>
      </c>
      <c r="G5784" s="4">
        <v>345</v>
      </c>
      <c r="H5784" s="10">
        <v>71.014492753623003</v>
      </c>
      <c r="I5784" s="1">
        <v>51.014492753623003</v>
      </c>
      <c r="J5784" s="1">
        <v>40.869565217390999</v>
      </c>
      <c r="K5784" s="1">
        <v>4.0579710144929999</v>
      </c>
      <c r="L5784" s="1">
        <v>6.666666666667</v>
      </c>
      <c r="M5784" s="2" t="s">
        <v>160</v>
      </c>
      <c r="N5784" s="1">
        <v>93.333333333333002</v>
      </c>
      <c r="O5784" s="8">
        <v>173.62318840579701</v>
      </c>
    </row>
    <row r="5785" spans="4:15" ht="39" x14ac:dyDescent="0.2">
      <c r="D5785" s="59"/>
      <c r="E5785" s="5" t="s">
        <v>99</v>
      </c>
      <c r="F5785" s="51" t="s">
        <v>623</v>
      </c>
      <c r="G5785" s="4">
        <v>202</v>
      </c>
      <c r="H5785" s="10">
        <v>73.267326732672998</v>
      </c>
      <c r="I5785" s="1">
        <v>54.950495049505001</v>
      </c>
      <c r="J5785" s="1">
        <v>47.524752475248</v>
      </c>
      <c r="K5785" s="1">
        <v>3.4653465346529999</v>
      </c>
      <c r="L5785" s="1">
        <v>4.9504950495050002</v>
      </c>
      <c r="M5785" s="2" t="s">
        <v>160</v>
      </c>
      <c r="N5785" s="1">
        <v>95.049504950495006</v>
      </c>
      <c r="O5785" s="8">
        <v>184.158415841584</v>
      </c>
    </row>
    <row r="5786" spans="4:15" x14ac:dyDescent="0.2">
      <c r="D5786" s="59"/>
      <c r="E5786" s="5" t="s">
        <v>100</v>
      </c>
      <c r="F5786" s="51" t="s">
        <v>623</v>
      </c>
      <c r="G5786" s="4">
        <v>143</v>
      </c>
      <c r="H5786" s="10">
        <v>73.426573426573</v>
      </c>
      <c r="I5786" s="1">
        <v>29.370629370629</v>
      </c>
      <c r="J5786" s="1">
        <v>36.363636363635997</v>
      </c>
      <c r="K5786" s="1">
        <v>8.3916083916080009</v>
      </c>
      <c r="L5786" s="1">
        <v>7.6923076923079998</v>
      </c>
      <c r="M5786" s="1">
        <v>2.0979020979020002</v>
      </c>
      <c r="N5786" s="1">
        <v>90.20979020979</v>
      </c>
      <c r="O5786" s="8">
        <v>157.34265734265699</v>
      </c>
    </row>
    <row r="5787" spans="4:15" x14ac:dyDescent="0.2">
      <c r="D5787" s="59"/>
      <c r="E5787" s="5" t="s">
        <v>23</v>
      </c>
      <c r="F5787" s="51" t="s">
        <v>624</v>
      </c>
      <c r="G5787" s="4">
        <v>5</v>
      </c>
      <c r="H5787" s="10">
        <v>60</v>
      </c>
      <c r="I5787" s="1">
        <v>100</v>
      </c>
      <c r="J5787" s="1">
        <v>40</v>
      </c>
      <c r="K5787" s="2" t="s">
        <v>160</v>
      </c>
      <c r="L5787" s="2" t="s">
        <v>160</v>
      </c>
      <c r="M5787" s="2" t="s">
        <v>160</v>
      </c>
      <c r="N5787" s="1">
        <v>100</v>
      </c>
      <c r="O5787" s="8">
        <v>200</v>
      </c>
    </row>
    <row r="5788" spans="4:15" ht="26" x14ac:dyDescent="0.2">
      <c r="D5788" s="59"/>
      <c r="E5788" s="5" t="s">
        <v>101</v>
      </c>
      <c r="F5788" s="51" t="s">
        <v>623</v>
      </c>
      <c r="G5788" s="4">
        <v>883</v>
      </c>
      <c r="H5788" s="10">
        <v>73.725934314835996</v>
      </c>
      <c r="I5788" s="1">
        <v>49.263873159683001</v>
      </c>
      <c r="J5788" s="1">
        <v>40.883352208380998</v>
      </c>
      <c r="K5788" s="1">
        <v>4.5300113250280001</v>
      </c>
      <c r="L5788" s="1">
        <v>4.6432616081539999</v>
      </c>
      <c r="M5788" s="1">
        <v>0.113250283126</v>
      </c>
      <c r="N5788" s="1">
        <v>95.243488108720001</v>
      </c>
      <c r="O5788" s="8">
        <v>173.15968289920701</v>
      </c>
    </row>
    <row r="5789" spans="4:15" ht="26" x14ac:dyDescent="0.2">
      <c r="D5789" s="59"/>
      <c r="E5789" s="5" t="s">
        <v>102</v>
      </c>
      <c r="F5789" s="51" t="s">
        <v>623</v>
      </c>
      <c r="G5789" s="4">
        <v>453</v>
      </c>
      <c r="H5789" s="10">
        <v>70.860927152317998</v>
      </c>
      <c r="I5789" s="1">
        <v>53.863134657837001</v>
      </c>
      <c r="J5789" s="1">
        <v>41.942604856511998</v>
      </c>
      <c r="K5789" s="1">
        <v>3.5320088300219998</v>
      </c>
      <c r="L5789" s="1">
        <v>6.4017660044150002</v>
      </c>
      <c r="M5789" s="2" t="s">
        <v>160</v>
      </c>
      <c r="N5789" s="1">
        <v>93.598233995585005</v>
      </c>
      <c r="O5789" s="8">
        <v>176.600441501104</v>
      </c>
    </row>
    <row r="5790" spans="4:15" x14ac:dyDescent="0.2">
      <c r="D5790" s="58" t="s">
        <v>103</v>
      </c>
      <c r="E5790" s="7" t="s">
        <v>104</v>
      </c>
      <c r="F5790" s="50" t="s">
        <v>623</v>
      </c>
      <c r="G5790" s="6">
        <v>265</v>
      </c>
      <c r="H5790" s="14">
        <v>76.603773584905994</v>
      </c>
      <c r="I5790" s="3">
        <v>51.320754716981</v>
      </c>
      <c r="J5790" s="3">
        <v>44.905660377357997</v>
      </c>
      <c r="K5790" s="3">
        <v>3.0188679245280001</v>
      </c>
      <c r="L5790" s="3">
        <v>3.396226415094</v>
      </c>
      <c r="M5790" s="9" t="s">
        <v>160</v>
      </c>
      <c r="N5790" s="3">
        <v>96.603773584905994</v>
      </c>
      <c r="O5790" s="13">
        <v>179.24528301886801</v>
      </c>
    </row>
    <row r="5791" spans="4:15" x14ac:dyDescent="0.2">
      <c r="D5791" s="59"/>
      <c r="E5791" s="5" t="s">
        <v>105</v>
      </c>
      <c r="F5791" s="51" t="s">
        <v>623</v>
      </c>
      <c r="G5791" s="4">
        <v>314</v>
      </c>
      <c r="H5791" s="10">
        <v>78.025477707006004</v>
      </c>
      <c r="I5791" s="1">
        <v>45.222929936306002</v>
      </c>
      <c r="J5791" s="1">
        <v>40.764331210191003</v>
      </c>
      <c r="K5791" s="1">
        <v>4.7770700636939996</v>
      </c>
      <c r="L5791" s="1">
        <v>4.7770700636939996</v>
      </c>
      <c r="M5791" s="1">
        <v>0.31847133758000001</v>
      </c>
      <c r="N5791" s="1">
        <v>94.904458598725995</v>
      </c>
      <c r="O5791" s="8">
        <v>173.88535031847101</v>
      </c>
    </row>
    <row r="5792" spans="4:15" x14ac:dyDescent="0.2">
      <c r="D5792" s="59"/>
      <c r="E5792" s="5" t="s">
        <v>106</v>
      </c>
      <c r="F5792" s="51" t="s">
        <v>623</v>
      </c>
      <c r="G5792" s="4">
        <v>333</v>
      </c>
      <c r="H5792" s="10">
        <v>69.66966966967</v>
      </c>
      <c r="I5792" s="1">
        <v>46.546546546546999</v>
      </c>
      <c r="J5792" s="1">
        <v>36.936936936937002</v>
      </c>
      <c r="K5792" s="1">
        <v>6.3063063063060003</v>
      </c>
      <c r="L5792" s="1">
        <v>5.7057057057060003</v>
      </c>
      <c r="M5792" s="1">
        <v>0.60060060060099996</v>
      </c>
      <c r="N5792" s="1">
        <v>93.693693693694001</v>
      </c>
      <c r="O5792" s="8">
        <v>165.76576576576599</v>
      </c>
    </row>
    <row r="5793" spans="4:15" x14ac:dyDescent="0.2">
      <c r="D5793" s="59"/>
      <c r="E5793" s="5" t="s">
        <v>107</v>
      </c>
      <c r="F5793" s="51" t="s">
        <v>623</v>
      </c>
      <c r="G5793" s="4">
        <v>108</v>
      </c>
      <c r="H5793" s="10">
        <v>64.814814814814994</v>
      </c>
      <c r="I5793" s="1">
        <v>38.888888888888999</v>
      </c>
      <c r="J5793" s="1">
        <v>37.037037037037003</v>
      </c>
      <c r="K5793" s="1">
        <v>7.4074074074069998</v>
      </c>
      <c r="L5793" s="1">
        <v>8.333333333333</v>
      </c>
      <c r="M5793" s="1">
        <v>0.92592592592599998</v>
      </c>
      <c r="N5793" s="1">
        <v>90.740740740741003</v>
      </c>
      <c r="O5793" s="8">
        <v>157.40740740740699</v>
      </c>
    </row>
    <row r="5794" spans="4:15" x14ac:dyDescent="0.2">
      <c r="D5794" s="59"/>
      <c r="E5794" s="5" t="s">
        <v>108</v>
      </c>
      <c r="F5794" s="51" t="s">
        <v>624</v>
      </c>
      <c r="G5794" s="4">
        <v>21</v>
      </c>
      <c r="H5794" s="10">
        <v>85.714285714286007</v>
      </c>
      <c r="I5794" s="1">
        <v>38.095238095238003</v>
      </c>
      <c r="J5794" s="1">
        <v>38.095238095238003</v>
      </c>
      <c r="K5794" s="2" t="s">
        <v>160</v>
      </c>
      <c r="L5794" s="1">
        <v>4.7619047619049999</v>
      </c>
      <c r="M5794" s="2" t="s">
        <v>160</v>
      </c>
      <c r="N5794" s="1">
        <v>95.238095238094999</v>
      </c>
      <c r="O5794" s="8">
        <v>166.666666666667</v>
      </c>
    </row>
    <row r="5795" spans="4:15" x14ac:dyDescent="0.2">
      <c r="D5795" s="59"/>
      <c r="E5795" s="5" t="s">
        <v>23</v>
      </c>
      <c r="F5795" s="51" t="s">
        <v>624</v>
      </c>
      <c r="G5795" s="4">
        <v>2</v>
      </c>
      <c r="H5795" s="10">
        <v>50</v>
      </c>
      <c r="I5795" s="1">
        <v>50</v>
      </c>
      <c r="J5795" s="1">
        <v>50</v>
      </c>
      <c r="K5795" s="2" t="s">
        <v>160</v>
      </c>
      <c r="L5795" s="2" t="s">
        <v>160</v>
      </c>
      <c r="M5795" s="2" t="s">
        <v>160</v>
      </c>
      <c r="N5795" s="1">
        <v>100</v>
      </c>
      <c r="O5795" s="8">
        <v>150</v>
      </c>
    </row>
    <row r="5796" spans="4:15" x14ac:dyDescent="0.2">
      <c r="D5796" s="59"/>
      <c r="E5796" s="5" t="s">
        <v>109</v>
      </c>
      <c r="F5796" s="51" t="s">
        <v>623</v>
      </c>
      <c r="G5796" s="4">
        <v>579</v>
      </c>
      <c r="H5796" s="10">
        <v>77.374784110535003</v>
      </c>
      <c r="I5796" s="1">
        <v>48.013816925733998</v>
      </c>
      <c r="J5796" s="1">
        <v>42.659758203800003</v>
      </c>
      <c r="K5796" s="1">
        <v>3.9723661485320001</v>
      </c>
      <c r="L5796" s="1">
        <v>4.1450777202070004</v>
      </c>
      <c r="M5796" s="1">
        <v>0.17271157167500001</v>
      </c>
      <c r="N5796" s="1">
        <v>95.682210708116997</v>
      </c>
      <c r="O5796" s="8">
        <v>176.338514680484</v>
      </c>
    </row>
    <row r="5797" spans="4:15" x14ac:dyDescent="0.2">
      <c r="D5797" s="59"/>
      <c r="E5797" s="5" t="s">
        <v>110</v>
      </c>
      <c r="F5797" s="51" t="s">
        <v>623</v>
      </c>
      <c r="G5797" s="4">
        <v>129</v>
      </c>
      <c r="H5797" s="10">
        <v>68.217054263565998</v>
      </c>
      <c r="I5797" s="1">
        <v>38.759689922481002</v>
      </c>
      <c r="J5797" s="1">
        <v>37.209302325581</v>
      </c>
      <c r="K5797" s="1">
        <v>6.2015503875969999</v>
      </c>
      <c r="L5797" s="1">
        <v>7.7519379844960001</v>
      </c>
      <c r="M5797" s="1">
        <v>0.77519379845000003</v>
      </c>
      <c r="N5797" s="1">
        <v>91.472868217054</v>
      </c>
      <c r="O5797" s="8">
        <v>158.91472868217099</v>
      </c>
    </row>
    <row r="5798" spans="4:15" x14ac:dyDescent="0.2">
      <c r="D5798" s="58" t="s">
        <v>111</v>
      </c>
      <c r="E5798" s="7" t="s">
        <v>112</v>
      </c>
      <c r="F5798" s="50" t="s">
        <v>623</v>
      </c>
      <c r="G5798" s="6">
        <v>192</v>
      </c>
      <c r="H5798" s="14">
        <v>78.125</v>
      </c>
      <c r="I5798" s="3">
        <v>54.6875</v>
      </c>
      <c r="J5798" s="3">
        <v>39.583333333333002</v>
      </c>
      <c r="K5798" s="3">
        <v>2.604166666667</v>
      </c>
      <c r="L5798" s="3">
        <v>5.208333333333</v>
      </c>
      <c r="M5798" s="9" t="s">
        <v>160</v>
      </c>
      <c r="N5798" s="3">
        <v>94.791666666666998</v>
      </c>
      <c r="O5798" s="13">
        <v>180.208333333333</v>
      </c>
    </row>
    <row r="5799" spans="4:15" ht="26" x14ac:dyDescent="0.2">
      <c r="D5799" s="59"/>
      <c r="E5799" s="5" t="s">
        <v>113</v>
      </c>
      <c r="F5799" s="51" t="s">
        <v>623</v>
      </c>
      <c r="G5799" s="4">
        <v>149</v>
      </c>
      <c r="H5799" s="10">
        <v>69.798657718121007</v>
      </c>
      <c r="I5799" s="1">
        <v>54.362416107382998</v>
      </c>
      <c r="J5799" s="1">
        <v>45.637583892617002</v>
      </c>
      <c r="K5799" s="1">
        <v>5.3691275167789998</v>
      </c>
      <c r="L5799" s="1">
        <v>4.6979865771810001</v>
      </c>
      <c r="M5799" s="2" t="s">
        <v>160</v>
      </c>
      <c r="N5799" s="1">
        <v>95.302013422819002</v>
      </c>
      <c r="O5799" s="8">
        <v>179.86577181208099</v>
      </c>
    </row>
    <row r="5800" spans="4:15" x14ac:dyDescent="0.2">
      <c r="D5800" s="59"/>
      <c r="E5800" s="5" t="s">
        <v>114</v>
      </c>
      <c r="F5800" s="51" t="s">
        <v>623</v>
      </c>
      <c r="G5800" s="4">
        <v>530</v>
      </c>
      <c r="H5800" s="10">
        <v>73.396226415094006</v>
      </c>
      <c r="I5800" s="1">
        <v>54.150943396225998</v>
      </c>
      <c r="J5800" s="1">
        <v>45.471698113207999</v>
      </c>
      <c r="K5800" s="1">
        <v>4.7169811320750004</v>
      </c>
      <c r="L5800" s="1">
        <v>5.0943396226419999</v>
      </c>
      <c r="M5800" s="1">
        <v>0.37735849056600002</v>
      </c>
      <c r="N5800" s="1">
        <v>94.528301886791994</v>
      </c>
      <c r="O5800" s="8">
        <v>183.20754716981099</v>
      </c>
    </row>
    <row r="5801" spans="4:15" x14ac:dyDescent="0.2">
      <c r="D5801" s="59"/>
      <c r="E5801" s="5" t="s">
        <v>115</v>
      </c>
      <c r="F5801" s="51" t="s">
        <v>623</v>
      </c>
      <c r="G5801" s="4">
        <v>225</v>
      </c>
      <c r="H5801" s="10">
        <v>72</v>
      </c>
      <c r="I5801" s="1">
        <v>52.888888888888999</v>
      </c>
      <c r="J5801" s="1">
        <v>42.666666666666998</v>
      </c>
      <c r="K5801" s="1">
        <v>3.1111111111110001</v>
      </c>
      <c r="L5801" s="1">
        <v>7.5555555555560003</v>
      </c>
      <c r="M5801" s="1">
        <v>1.333333333333</v>
      </c>
      <c r="N5801" s="1">
        <v>91.111111111111001</v>
      </c>
      <c r="O5801" s="8">
        <v>179.555555555556</v>
      </c>
    </row>
    <row r="5802" spans="4:15" x14ac:dyDescent="0.2">
      <c r="D5802" s="59"/>
      <c r="E5802" s="5" t="s">
        <v>116</v>
      </c>
      <c r="F5802" s="51" t="s">
        <v>623</v>
      </c>
      <c r="G5802" s="4">
        <v>467</v>
      </c>
      <c r="H5802" s="10">
        <v>75.802997858672001</v>
      </c>
      <c r="I5802" s="1">
        <v>47.323340471092003</v>
      </c>
      <c r="J5802" s="1">
        <v>36.830835117772999</v>
      </c>
      <c r="K5802" s="1">
        <v>4.4967880085649998</v>
      </c>
      <c r="L5802" s="1">
        <v>5.1391862955030003</v>
      </c>
      <c r="M5802" s="1">
        <v>0.21413276231299999</v>
      </c>
      <c r="N5802" s="1">
        <v>94.646680942184005</v>
      </c>
      <c r="O5802" s="8">
        <v>169.80728051391901</v>
      </c>
    </row>
    <row r="5803" spans="4:15" ht="26" x14ac:dyDescent="0.2">
      <c r="D5803" s="59"/>
      <c r="E5803" s="5" t="s">
        <v>117</v>
      </c>
      <c r="F5803" s="51" t="s">
        <v>623</v>
      </c>
      <c r="G5803" s="4">
        <v>732</v>
      </c>
      <c r="H5803" s="10">
        <v>82.103825136612002</v>
      </c>
      <c r="I5803" s="1">
        <v>44.945355191257001</v>
      </c>
      <c r="J5803" s="1">
        <v>40.983606557377001</v>
      </c>
      <c r="K5803" s="1">
        <v>4.5081967213110001</v>
      </c>
      <c r="L5803" s="1">
        <v>3.2786885245900002</v>
      </c>
      <c r="M5803" s="1">
        <v>0.40983606557399999</v>
      </c>
      <c r="N5803" s="1">
        <v>96.311475409836007</v>
      </c>
      <c r="O5803" s="8">
        <v>176.22950819672101</v>
      </c>
    </row>
    <row r="5804" spans="4:15" ht="26" x14ac:dyDescent="0.2">
      <c r="D5804" s="59"/>
      <c r="E5804" s="5" t="s">
        <v>118</v>
      </c>
      <c r="F5804" s="51" t="s">
        <v>623</v>
      </c>
      <c r="G5804" s="4">
        <v>662</v>
      </c>
      <c r="H5804" s="10">
        <v>73.564954682779003</v>
      </c>
      <c r="I5804" s="1">
        <v>55.287009063444003</v>
      </c>
      <c r="J5804" s="1">
        <v>46.223564954682999</v>
      </c>
      <c r="K5804" s="1">
        <v>4.9848942598189998</v>
      </c>
      <c r="L5804" s="1">
        <v>3.7764350453170001</v>
      </c>
      <c r="M5804" s="1">
        <v>0.30211480362499998</v>
      </c>
      <c r="N5804" s="1">
        <v>95.921450151057002</v>
      </c>
      <c r="O5804" s="8">
        <v>184.13897280966799</v>
      </c>
    </row>
    <row r="5805" spans="4:15" ht="26" x14ac:dyDescent="0.2">
      <c r="D5805" s="59"/>
      <c r="E5805" s="5" t="s">
        <v>119</v>
      </c>
      <c r="F5805" s="51" t="s">
        <v>623</v>
      </c>
      <c r="G5805" s="4">
        <v>471</v>
      </c>
      <c r="H5805" s="10">
        <v>74.522292993630998</v>
      </c>
      <c r="I5805" s="1">
        <v>44.161358811040003</v>
      </c>
      <c r="J5805" s="1">
        <v>40.127388535031997</v>
      </c>
      <c r="K5805" s="1">
        <v>5.5201698513800004</v>
      </c>
      <c r="L5805" s="1">
        <v>4.6709129511679999</v>
      </c>
      <c r="M5805" s="1">
        <v>0.63694267515900005</v>
      </c>
      <c r="N5805" s="1">
        <v>94.692144373673003</v>
      </c>
      <c r="O5805" s="8">
        <v>169.63906581741</v>
      </c>
    </row>
    <row r="5806" spans="4:15" ht="26" x14ac:dyDescent="0.2">
      <c r="D5806" s="59"/>
      <c r="E5806" s="5" t="s">
        <v>120</v>
      </c>
      <c r="F5806" s="51" t="s">
        <v>623</v>
      </c>
      <c r="G5806" s="4">
        <v>165</v>
      </c>
      <c r="H5806" s="10">
        <v>69.696969696970001</v>
      </c>
      <c r="I5806" s="1">
        <v>66.060606060606005</v>
      </c>
      <c r="J5806" s="1">
        <v>49.696969696970001</v>
      </c>
      <c r="K5806" s="1">
        <v>2.4242424242420002</v>
      </c>
      <c r="L5806" s="1">
        <v>4.2424242424239997</v>
      </c>
      <c r="M5806" s="2" t="s">
        <v>160</v>
      </c>
      <c r="N5806" s="1">
        <v>95.757575757576006</v>
      </c>
      <c r="O5806" s="8">
        <v>192.12121212121201</v>
      </c>
    </row>
    <row r="5807" spans="4:15" x14ac:dyDescent="0.2">
      <c r="D5807" s="59"/>
      <c r="E5807" s="5" t="s">
        <v>121</v>
      </c>
      <c r="F5807" s="51" t="s">
        <v>623</v>
      </c>
      <c r="G5807" s="4">
        <v>553</v>
      </c>
      <c r="H5807" s="10">
        <v>75.949367088608</v>
      </c>
      <c r="I5807" s="1">
        <v>51.175406871608999</v>
      </c>
      <c r="J5807" s="1">
        <v>40.506329113923996</v>
      </c>
      <c r="K5807" s="1">
        <v>3.4358047016270001</v>
      </c>
      <c r="L5807" s="1">
        <v>5.2441229656420001</v>
      </c>
      <c r="M5807" s="1">
        <v>0.18083182640100001</v>
      </c>
      <c r="N5807" s="1">
        <v>94.575045207957004</v>
      </c>
      <c r="O5807" s="8">
        <v>176.49186256781201</v>
      </c>
    </row>
    <row r="5808" spans="4:15" x14ac:dyDescent="0.2">
      <c r="D5808" s="59"/>
      <c r="E5808" s="5" t="s">
        <v>122</v>
      </c>
      <c r="F5808" s="51" t="s">
        <v>623</v>
      </c>
      <c r="G5808" s="4">
        <v>471</v>
      </c>
      <c r="H5808" s="10">
        <v>73.673036093418006</v>
      </c>
      <c r="I5808" s="1">
        <v>53.927813163482</v>
      </c>
      <c r="J5808" s="1">
        <v>46.496815286623999</v>
      </c>
      <c r="K5808" s="1">
        <v>4.4585987261150004</v>
      </c>
      <c r="L5808" s="1">
        <v>3.8216560509550002</v>
      </c>
      <c r="M5808" s="1">
        <v>0.21231422505299999</v>
      </c>
      <c r="N5808" s="1">
        <v>95.966029723991994</v>
      </c>
      <c r="O5808" s="8">
        <v>182.590233545648</v>
      </c>
    </row>
    <row r="5809" spans="4:15" x14ac:dyDescent="0.2">
      <c r="D5809" s="59"/>
      <c r="E5809" s="5" t="s">
        <v>123</v>
      </c>
      <c r="F5809" s="51" t="s">
        <v>623</v>
      </c>
      <c r="G5809" s="4">
        <v>275</v>
      </c>
      <c r="H5809" s="10">
        <v>72.363636363636004</v>
      </c>
      <c r="I5809" s="1">
        <v>52.363636363635997</v>
      </c>
      <c r="J5809" s="1">
        <v>43.636363636364003</v>
      </c>
      <c r="K5809" s="1">
        <v>4.7272727272730002</v>
      </c>
      <c r="L5809" s="1">
        <v>5.8181818181820004</v>
      </c>
      <c r="M5809" s="1">
        <v>0.36363636363599999</v>
      </c>
      <c r="N5809" s="1">
        <v>93.818181818181998</v>
      </c>
      <c r="O5809" s="8">
        <v>179.272727272727</v>
      </c>
    </row>
    <row r="5810" spans="4:15" x14ac:dyDescent="0.2">
      <c r="D5810" s="59"/>
      <c r="E5810" s="5" t="s">
        <v>124</v>
      </c>
      <c r="F5810" s="51" t="s">
        <v>623</v>
      </c>
      <c r="G5810" s="4">
        <v>647</v>
      </c>
      <c r="H5810" s="10">
        <v>72.797527047912993</v>
      </c>
      <c r="I5810" s="1">
        <v>50.077279752705003</v>
      </c>
      <c r="J5810" s="1">
        <v>42.503863987635</v>
      </c>
      <c r="K5810" s="1">
        <v>5.564142194745</v>
      </c>
      <c r="L5810" s="1">
        <v>5.1004636785160002</v>
      </c>
      <c r="M5810" s="1">
        <v>0.30911901081900001</v>
      </c>
      <c r="N5810" s="1">
        <v>94.590417310665003</v>
      </c>
      <c r="O5810" s="8">
        <v>176.35239567233401</v>
      </c>
    </row>
    <row r="5811" spans="4:15" x14ac:dyDescent="0.2">
      <c r="D5811" s="59"/>
      <c r="E5811" s="5" t="s">
        <v>125</v>
      </c>
      <c r="F5811" s="51" t="s">
        <v>623</v>
      </c>
      <c r="G5811" s="4">
        <v>249</v>
      </c>
      <c r="H5811" s="10">
        <v>78.313253012047994</v>
      </c>
      <c r="I5811" s="1">
        <v>50.200803212851</v>
      </c>
      <c r="J5811" s="1">
        <v>48.192771084336997</v>
      </c>
      <c r="K5811" s="1">
        <v>3.6144578313250002</v>
      </c>
      <c r="L5811" s="1">
        <v>4.4176706827309999</v>
      </c>
      <c r="M5811" s="2" t="s">
        <v>160</v>
      </c>
      <c r="N5811" s="1">
        <v>95.582329317269</v>
      </c>
      <c r="O5811" s="8">
        <v>184.738955823293</v>
      </c>
    </row>
    <row r="5812" spans="4:15" x14ac:dyDescent="0.2">
      <c r="D5812" s="59"/>
      <c r="E5812" s="5" t="s">
        <v>126</v>
      </c>
      <c r="F5812" s="51" t="s">
        <v>623</v>
      </c>
      <c r="G5812" s="4">
        <v>279</v>
      </c>
      <c r="H5812" s="10">
        <v>70.967741935484</v>
      </c>
      <c r="I5812" s="1">
        <v>48.387096774193999</v>
      </c>
      <c r="J5812" s="1">
        <v>46.953405017921</v>
      </c>
      <c r="K5812" s="1">
        <v>6.0931899641580003</v>
      </c>
      <c r="L5812" s="1">
        <v>3.2258064516129998</v>
      </c>
      <c r="M5812" s="2" t="s">
        <v>160</v>
      </c>
      <c r="N5812" s="1">
        <v>96.774193548387004</v>
      </c>
      <c r="O5812" s="8">
        <v>175.62724014336899</v>
      </c>
    </row>
    <row r="5813" spans="4:15" ht="26" x14ac:dyDescent="0.2">
      <c r="D5813" s="59"/>
      <c r="E5813" s="5" t="s">
        <v>127</v>
      </c>
      <c r="F5813" s="51" t="s">
        <v>623</v>
      </c>
      <c r="G5813" s="4">
        <v>195</v>
      </c>
      <c r="H5813" s="10">
        <v>70.769230769231001</v>
      </c>
      <c r="I5813" s="1">
        <v>50.25641025641</v>
      </c>
      <c r="J5813" s="1">
        <v>47.179487179486998</v>
      </c>
      <c r="K5813" s="1">
        <v>5.1282051282049999</v>
      </c>
      <c r="L5813" s="1">
        <v>6.666666666667</v>
      </c>
      <c r="M5813" s="2" t="s">
        <v>160</v>
      </c>
      <c r="N5813" s="1">
        <v>93.333333333333002</v>
      </c>
      <c r="O5813" s="8">
        <v>180</v>
      </c>
    </row>
    <row r="5814" spans="4:15" x14ac:dyDescent="0.2">
      <c r="D5814" s="59"/>
      <c r="E5814" s="5" t="s">
        <v>36</v>
      </c>
      <c r="F5814" s="51" t="s">
        <v>624</v>
      </c>
      <c r="G5814" s="4">
        <v>24</v>
      </c>
      <c r="H5814" s="10">
        <v>54.166666666666998</v>
      </c>
      <c r="I5814" s="1">
        <v>50</v>
      </c>
      <c r="J5814" s="1">
        <v>25</v>
      </c>
      <c r="K5814" s="1">
        <v>20.833333333333002</v>
      </c>
      <c r="L5814" s="1">
        <v>4.166666666667</v>
      </c>
      <c r="M5814" s="2" t="s">
        <v>160</v>
      </c>
      <c r="N5814" s="1">
        <v>95.833333333333002</v>
      </c>
      <c r="O5814" s="8">
        <v>154.166666666667</v>
      </c>
    </row>
    <row r="5815" spans="4:15" x14ac:dyDescent="0.2">
      <c r="D5815" s="59"/>
      <c r="E5815" s="5" t="s">
        <v>128</v>
      </c>
      <c r="F5815" s="51" t="s">
        <v>624</v>
      </c>
      <c r="G5815" s="4">
        <v>14</v>
      </c>
      <c r="H5815" s="10">
        <v>64.285714285713993</v>
      </c>
      <c r="I5815" s="1">
        <v>35.714285714286</v>
      </c>
      <c r="J5815" s="1">
        <v>21.428571428571001</v>
      </c>
      <c r="K5815" s="2" t="s">
        <v>160</v>
      </c>
      <c r="L5815" s="1">
        <v>14.285714285714</v>
      </c>
      <c r="M5815" s="2" t="s">
        <v>160</v>
      </c>
      <c r="N5815" s="1">
        <v>85.714285714286007</v>
      </c>
      <c r="O5815" s="8">
        <v>135.71428571428601</v>
      </c>
    </row>
    <row r="5816" spans="4:15" x14ac:dyDescent="0.2">
      <c r="D5816" s="59"/>
      <c r="E5816" s="5" t="s">
        <v>23</v>
      </c>
      <c r="F5816" s="51" t="s">
        <v>624</v>
      </c>
      <c r="G5816" s="4">
        <v>4</v>
      </c>
      <c r="H5816" s="10">
        <v>100</v>
      </c>
      <c r="I5816" s="1">
        <v>50</v>
      </c>
      <c r="J5816" s="1">
        <v>25</v>
      </c>
      <c r="K5816" s="2" t="s">
        <v>160</v>
      </c>
      <c r="L5816" s="2" t="s">
        <v>160</v>
      </c>
      <c r="M5816" s="2" t="s">
        <v>160</v>
      </c>
      <c r="N5816" s="1">
        <v>100</v>
      </c>
      <c r="O5816" s="8">
        <v>175</v>
      </c>
    </row>
    <row r="5817" spans="4:15" x14ac:dyDescent="0.2">
      <c r="D5817" s="58" t="s">
        <v>129</v>
      </c>
      <c r="E5817" s="7" t="s">
        <v>130</v>
      </c>
      <c r="F5817" s="50" t="s">
        <v>623</v>
      </c>
      <c r="G5817" s="6">
        <v>544</v>
      </c>
      <c r="H5817" s="14">
        <v>74.816176470588005</v>
      </c>
      <c r="I5817" s="3">
        <v>48.161764705882</v>
      </c>
      <c r="J5817" s="3">
        <v>41.360294117647001</v>
      </c>
      <c r="K5817" s="3">
        <v>4.7794117647060004</v>
      </c>
      <c r="L5817" s="3">
        <v>4.5955882352939996</v>
      </c>
      <c r="M5817" s="3">
        <v>0.36764705882400001</v>
      </c>
      <c r="N5817" s="3">
        <v>95.036764705882007</v>
      </c>
      <c r="O5817" s="13">
        <v>174.08088235294099</v>
      </c>
    </row>
    <row r="5818" spans="4:15" x14ac:dyDescent="0.2">
      <c r="D5818" s="59"/>
      <c r="E5818" s="5" t="s">
        <v>131</v>
      </c>
      <c r="F5818" s="51" t="s">
        <v>623</v>
      </c>
      <c r="G5818" s="4">
        <v>411</v>
      </c>
      <c r="H5818" s="10">
        <v>73.722627737226006</v>
      </c>
      <c r="I5818" s="1">
        <v>45.255474452554999</v>
      </c>
      <c r="J5818" s="1">
        <v>38.929440389294001</v>
      </c>
      <c r="K5818" s="1">
        <v>5.1094890510950002</v>
      </c>
      <c r="L5818" s="1">
        <v>5.1094890510950002</v>
      </c>
      <c r="M5818" s="1">
        <v>0.24330900243299999</v>
      </c>
      <c r="N5818" s="1">
        <v>94.647201946471995</v>
      </c>
      <c r="O5818" s="8">
        <v>168.36982968369799</v>
      </c>
    </row>
    <row r="5819" spans="4:15" x14ac:dyDescent="0.2">
      <c r="D5819" s="59"/>
      <c r="E5819" s="5" t="s">
        <v>132</v>
      </c>
      <c r="F5819" s="51" t="s">
        <v>623</v>
      </c>
      <c r="G5819" s="4">
        <v>65</v>
      </c>
      <c r="H5819" s="10">
        <v>66.153846153846004</v>
      </c>
      <c r="I5819" s="1">
        <v>47.692307692307999</v>
      </c>
      <c r="J5819" s="1">
        <v>41.538461538462002</v>
      </c>
      <c r="K5819" s="1">
        <v>6.1538461538459996</v>
      </c>
      <c r="L5819" s="1">
        <v>6.1538461538459996</v>
      </c>
      <c r="M5819" s="1">
        <v>1.538461538462</v>
      </c>
      <c r="N5819" s="1">
        <v>92.307692307691994</v>
      </c>
      <c r="O5819" s="8">
        <v>169.230769230769</v>
      </c>
    </row>
    <row r="5820" spans="4:15" x14ac:dyDescent="0.2">
      <c r="D5820" s="59"/>
      <c r="E5820" s="5" t="s">
        <v>133</v>
      </c>
      <c r="F5820" s="51" t="s">
        <v>624</v>
      </c>
      <c r="G5820" s="4">
        <v>21</v>
      </c>
      <c r="H5820" s="10">
        <v>66.666666666666998</v>
      </c>
      <c r="I5820" s="1">
        <v>23.809523809523998</v>
      </c>
      <c r="J5820" s="1">
        <v>33.333333333333002</v>
      </c>
      <c r="K5820" s="1">
        <v>4.7619047619049999</v>
      </c>
      <c r="L5820" s="1">
        <v>14.285714285714</v>
      </c>
      <c r="M5820" s="2" t="s">
        <v>160</v>
      </c>
      <c r="N5820" s="1">
        <v>85.714285714286007</v>
      </c>
      <c r="O5820" s="8">
        <v>142.857142857143</v>
      </c>
    </row>
    <row r="5821" spans="4:15" x14ac:dyDescent="0.2">
      <c r="D5821" s="59"/>
      <c r="E5821" s="5" t="s">
        <v>23</v>
      </c>
      <c r="F5821" s="51" t="s">
        <v>624</v>
      </c>
      <c r="G5821" s="4">
        <v>2</v>
      </c>
      <c r="H5821" s="10">
        <v>100</v>
      </c>
      <c r="I5821" s="2" t="s">
        <v>160</v>
      </c>
      <c r="J5821" s="2" t="s">
        <v>160</v>
      </c>
      <c r="K5821" s="2" t="s">
        <v>160</v>
      </c>
      <c r="L5821" s="2" t="s">
        <v>160</v>
      </c>
      <c r="M5821" s="2" t="s">
        <v>160</v>
      </c>
      <c r="N5821" s="1">
        <v>100</v>
      </c>
      <c r="O5821" s="8">
        <v>100</v>
      </c>
    </row>
    <row r="5822" spans="4:15" x14ac:dyDescent="0.2">
      <c r="D5822" s="59"/>
      <c r="E5822" s="5" t="s">
        <v>134</v>
      </c>
      <c r="F5822" s="51" t="s">
        <v>623</v>
      </c>
      <c r="G5822" s="4">
        <v>955</v>
      </c>
      <c r="H5822" s="10">
        <v>74.345549738220001</v>
      </c>
      <c r="I5822" s="1">
        <v>46.910994764397998</v>
      </c>
      <c r="J5822" s="1">
        <v>40.314136125654002</v>
      </c>
      <c r="K5822" s="1">
        <v>4.9214659685860003</v>
      </c>
      <c r="L5822" s="1">
        <v>4.8167539267019999</v>
      </c>
      <c r="M5822" s="1">
        <v>0.31413612565400001</v>
      </c>
      <c r="N5822" s="1">
        <v>94.869109947644006</v>
      </c>
      <c r="O5822" s="8">
        <v>171.62303664921501</v>
      </c>
    </row>
    <row r="5823" spans="4:15" x14ac:dyDescent="0.2">
      <c r="D5823" s="59"/>
      <c r="E5823" s="5" t="s">
        <v>135</v>
      </c>
      <c r="F5823" s="51" t="s">
        <v>623</v>
      </c>
      <c r="G5823" s="4">
        <v>86</v>
      </c>
      <c r="H5823" s="10">
        <v>66.279069767441996</v>
      </c>
      <c r="I5823" s="1">
        <v>41.860465116279002</v>
      </c>
      <c r="J5823" s="1">
        <v>39.534883720929997</v>
      </c>
      <c r="K5823" s="1">
        <v>5.8139534883720003</v>
      </c>
      <c r="L5823" s="1">
        <v>8.1395348837209998</v>
      </c>
      <c r="M5823" s="1">
        <v>1.1627906976739999</v>
      </c>
      <c r="N5823" s="1">
        <v>90.697674418605004</v>
      </c>
      <c r="O5823" s="8">
        <v>162.79069767441899</v>
      </c>
    </row>
    <row r="5824" spans="4:15" x14ac:dyDescent="0.2">
      <c r="D5824" s="58" t="s">
        <v>136</v>
      </c>
      <c r="E5824" s="7" t="s">
        <v>137</v>
      </c>
      <c r="F5824" s="50" t="s">
        <v>623</v>
      </c>
      <c r="G5824" s="6">
        <v>421</v>
      </c>
      <c r="H5824" s="14">
        <v>70.546318289786001</v>
      </c>
      <c r="I5824" s="3">
        <v>45.368171021377997</v>
      </c>
      <c r="J5824" s="3">
        <v>42.280285035628999</v>
      </c>
      <c r="K5824" s="3">
        <v>4.0380047505940002</v>
      </c>
      <c r="L5824" s="3">
        <v>4.9881235154389998</v>
      </c>
      <c r="M5824" s="3">
        <v>0.475059382423</v>
      </c>
      <c r="N5824" s="3">
        <v>94.536817102138002</v>
      </c>
      <c r="O5824" s="13">
        <v>167.69596199524901</v>
      </c>
    </row>
    <row r="5825" spans="4:15" x14ac:dyDescent="0.2">
      <c r="D5825" s="59"/>
      <c r="E5825" s="5" t="s">
        <v>138</v>
      </c>
      <c r="F5825" s="51" t="s">
        <v>623</v>
      </c>
      <c r="G5825" s="4">
        <v>362</v>
      </c>
      <c r="H5825" s="10">
        <v>77.624309392265005</v>
      </c>
      <c r="I5825" s="1">
        <v>46.408839779006001</v>
      </c>
      <c r="J5825" s="1">
        <v>39.502762430939001</v>
      </c>
      <c r="K5825" s="1">
        <v>5.2486187845299996</v>
      </c>
      <c r="L5825" s="1">
        <v>4.6961325966849996</v>
      </c>
      <c r="M5825" s="2" t="s">
        <v>160</v>
      </c>
      <c r="N5825" s="1">
        <v>95.303867403314996</v>
      </c>
      <c r="O5825" s="8">
        <v>173.48066298342499</v>
      </c>
    </row>
    <row r="5826" spans="4:15" x14ac:dyDescent="0.2">
      <c r="D5826" s="59"/>
      <c r="E5826" s="5" t="s">
        <v>139</v>
      </c>
      <c r="F5826" s="51" t="s">
        <v>623</v>
      </c>
      <c r="G5826" s="4">
        <v>175</v>
      </c>
      <c r="H5826" s="10">
        <v>75.428571428571004</v>
      </c>
      <c r="I5826" s="1">
        <v>50.285714285714</v>
      </c>
      <c r="J5826" s="1">
        <v>38.857142857143003</v>
      </c>
      <c r="K5826" s="1">
        <v>6.2857142857139996</v>
      </c>
      <c r="L5826" s="1">
        <v>4</v>
      </c>
      <c r="M5826" s="1">
        <v>0.57142857142900005</v>
      </c>
      <c r="N5826" s="1">
        <v>95.428571428571004</v>
      </c>
      <c r="O5826" s="8">
        <v>175.42857142857099</v>
      </c>
    </row>
    <row r="5827" spans="4:15" x14ac:dyDescent="0.2">
      <c r="D5827" s="59"/>
      <c r="E5827" s="5" t="s">
        <v>128</v>
      </c>
      <c r="F5827" s="51" t="s">
        <v>623</v>
      </c>
      <c r="G5827" s="4">
        <v>60</v>
      </c>
      <c r="H5827" s="10">
        <v>71.666666666666998</v>
      </c>
      <c r="I5827" s="1">
        <v>36.666666666666998</v>
      </c>
      <c r="J5827" s="1">
        <v>35</v>
      </c>
      <c r="K5827" s="1">
        <v>6.666666666667</v>
      </c>
      <c r="L5827" s="1">
        <v>11.666666666667</v>
      </c>
      <c r="M5827" s="1">
        <v>1.666666666667</v>
      </c>
      <c r="N5827" s="1">
        <v>86.666666666666998</v>
      </c>
      <c r="O5827" s="8">
        <v>163.333333333333</v>
      </c>
    </row>
    <row r="5828" spans="4:15" x14ac:dyDescent="0.2">
      <c r="D5828" s="59"/>
      <c r="E5828" s="5" t="s">
        <v>23</v>
      </c>
      <c r="F5828" s="51" t="s">
        <v>624</v>
      </c>
      <c r="G5828" s="4">
        <v>25</v>
      </c>
      <c r="H5828" s="10">
        <v>64</v>
      </c>
      <c r="I5828" s="1">
        <v>60</v>
      </c>
      <c r="J5828" s="1">
        <v>36</v>
      </c>
      <c r="K5828" s="1">
        <v>4</v>
      </c>
      <c r="L5828" s="1">
        <v>4</v>
      </c>
      <c r="M5828" s="2" t="s">
        <v>160</v>
      </c>
      <c r="N5828" s="1">
        <v>96</v>
      </c>
      <c r="O5828" s="8">
        <v>168</v>
      </c>
    </row>
    <row r="5829" spans="4:15" ht="26" x14ac:dyDescent="0.2">
      <c r="D5829" s="58" t="s">
        <v>140</v>
      </c>
      <c r="E5829" s="7" t="s">
        <v>141</v>
      </c>
      <c r="F5829" s="50" t="s">
        <v>624</v>
      </c>
      <c r="G5829" s="6">
        <v>12</v>
      </c>
      <c r="H5829" s="14">
        <v>66.666666666666998</v>
      </c>
      <c r="I5829" s="3">
        <v>50</v>
      </c>
      <c r="J5829" s="3">
        <v>58.333333333333002</v>
      </c>
      <c r="K5829" s="9" t="s">
        <v>160</v>
      </c>
      <c r="L5829" s="9" t="s">
        <v>160</v>
      </c>
      <c r="M5829" s="9" t="s">
        <v>160</v>
      </c>
      <c r="N5829" s="3">
        <v>100</v>
      </c>
      <c r="O5829" s="13">
        <v>175</v>
      </c>
    </row>
    <row r="5830" spans="4:15" ht="26" x14ac:dyDescent="0.2">
      <c r="D5830" s="59"/>
      <c r="E5830" s="5" t="s">
        <v>142</v>
      </c>
      <c r="F5830" s="51" t="s">
        <v>623</v>
      </c>
      <c r="G5830" s="4">
        <v>87</v>
      </c>
      <c r="H5830" s="10">
        <v>78.160919540229997</v>
      </c>
      <c r="I5830" s="1">
        <v>63.218390804598002</v>
      </c>
      <c r="J5830" s="1">
        <v>43.678160919539998</v>
      </c>
      <c r="K5830" s="1">
        <v>4.5977011494250002</v>
      </c>
      <c r="L5830" s="1">
        <v>3.4482758620689999</v>
      </c>
      <c r="M5830" s="2" t="s">
        <v>160</v>
      </c>
      <c r="N5830" s="1">
        <v>96.551724137931004</v>
      </c>
      <c r="O5830" s="8">
        <v>193.10344827586201</v>
      </c>
    </row>
    <row r="5831" spans="4:15" ht="26" x14ac:dyDescent="0.2">
      <c r="D5831" s="59"/>
      <c r="E5831" s="5" t="s">
        <v>143</v>
      </c>
      <c r="F5831" s="51" t="s">
        <v>623</v>
      </c>
      <c r="G5831" s="4">
        <v>67</v>
      </c>
      <c r="H5831" s="10">
        <v>68.656716417910005</v>
      </c>
      <c r="I5831" s="1">
        <v>64.179104477612</v>
      </c>
      <c r="J5831" s="1">
        <v>47.761194029850998</v>
      </c>
      <c r="K5831" s="1">
        <v>7.4626865671639999</v>
      </c>
      <c r="L5831" s="1">
        <v>1.492537313433</v>
      </c>
      <c r="M5831" s="2" t="s">
        <v>160</v>
      </c>
      <c r="N5831" s="1">
        <v>98.507462686566996</v>
      </c>
      <c r="O5831" s="8">
        <v>189.55223880597001</v>
      </c>
    </row>
    <row r="5832" spans="4:15" ht="26" x14ac:dyDescent="0.2">
      <c r="D5832" s="59"/>
      <c r="E5832" s="5" t="s">
        <v>144</v>
      </c>
      <c r="F5832" s="51" t="s">
        <v>623</v>
      </c>
      <c r="G5832" s="4">
        <v>78</v>
      </c>
      <c r="H5832" s="10">
        <v>78.205128205128005</v>
      </c>
      <c r="I5832" s="1">
        <v>57.692307692307999</v>
      </c>
      <c r="J5832" s="1">
        <v>42.307692307692001</v>
      </c>
      <c r="K5832" s="1">
        <v>2.564102564103</v>
      </c>
      <c r="L5832" s="2" t="s">
        <v>160</v>
      </c>
      <c r="M5832" s="2" t="s">
        <v>160</v>
      </c>
      <c r="N5832" s="1">
        <v>100</v>
      </c>
      <c r="O5832" s="8">
        <v>180.769230769231</v>
      </c>
    </row>
    <row r="5833" spans="4:15" ht="26" x14ac:dyDescent="0.2">
      <c r="D5833" s="59"/>
      <c r="E5833" s="5" t="s">
        <v>145</v>
      </c>
      <c r="F5833" s="51" t="s">
        <v>623</v>
      </c>
      <c r="G5833" s="4">
        <v>735</v>
      </c>
      <c r="H5833" s="10">
        <v>74.285714285713993</v>
      </c>
      <c r="I5833" s="1">
        <v>47.755102040815999</v>
      </c>
      <c r="J5833" s="1">
        <v>41.904761904761997</v>
      </c>
      <c r="K5833" s="1">
        <v>5.1700680272110002</v>
      </c>
      <c r="L5833" s="1">
        <v>4.0816326530609999</v>
      </c>
      <c r="M5833" s="1">
        <v>0.408163265306</v>
      </c>
      <c r="N5833" s="1">
        <v>95.510204081633006</v>
      </c>
      <c r="O5833" s="8">
        <v>173.60544217687101</v>
      </c>
    </row>
    <row r="5834" spans="4:15" ht="26" x14ac:dyDescent="0.2">
      <c r="D5834" s="59"/>
      <c r="E5834" s="5" t="s">
        <v>146</v>
      </c>
      <c r="F5834" s="51" t="s">
        <v>623</v>
      </c>
      <c r="G5834" s="4">
        <v>751</v>
      </c>
      <c r="H5834" s="10">
        <v>73.768308921438006</v>
      </c>
      <c r="I5834" s="1">
        <v>48.601864181091997</v>
      </c>
      <c r="J5834" s="1">
        <v>40.878828229028002</v>
      </c>
      <c r="K5834" s="1">
        <v>5.1930758988020003</v>
      </c>
      <c r="L5834" s="1">
        <v>4.7936085219709996</v>
      </c>
      <c r="M5834" s="1">
        <v>0.39946737683099998</v>
      </c>
      <c r="N5834" s="1">
        <v>94.806924101198007</v>
      </c>
      <c r="O5834" s="8">
        <v>173.63515312916101</v>
      </c>
    </row>
    <row r="5835" spans="4:15" ht="26" x14ac:dyDescent="0.2">
      <c r="D5835" s="59"/>
      <c r="E5835" s="5" t="s">
        <v>147</v>
      </c>
      <c r="F5835" s="51" t="s">
        <v>623</v>
      </c>
      <c r="G5835" s="4">
        <v>587</v>
      </c>
      <c r="H5835" s="10">
        <v>75.979557069847004</v>
      </c>
      <c r="I5835" s="1">
        <v>46.848381601363002</v>
      </c>
      <c r="J5835" s="1">
        <v>41.226575809198998</v>
      </c>
      <c r="K5835" s="1">
        <v>5.7921635434410002</v>
      </c>
      <c r="L5835" s="1">
        <v>4.9403747870529999</v>
      </c>
      <c r="M5835" s="1">
        <v>0.51107325383299995</v>
      </c>
      <c r="N5835" s="1">
        <v>94.548551959113993</v>
      </c>
      <c r="O5835" s="8">
        <v>175.29812606473601</v>
      </c>
    </row>
    <row r="5836" spans="4:15" x14ac:dyDescent="0.2">
      <c r="D5836" s="59"/>
      <c r="E5836" s="5" t="s">
        <v>148</v>
      </c>
      <c r="F5836" s="51" t="s">
        <v>623</v>
      </c>
      <c r="G5836" s="4">
        <v>187</v>
      </c>
      <c r="H5836" s="10">
        <v>81.283422459893004</v>
      </c>
      <c r="I5836" s="1">
        <v>51.871657754010997</v>
      </c>
      <c r="J5836" s="1">
        <v>42.780748663102003</v>
      </c>
      <c r="K5836" s="1">
        <v>4.2780748663099999</v>
      </c>
      <c r="L5836" s="1">
        <v>6.4171122994649998</v>
      </c>
      <c r="M5836" s="2" t="s">
        <v>160</v>
      </c>
      <c r="N5836" s="1">
        <v>93.582887700534997</v>
      </c>
      <c r="O5836" s="8">
        <v>186.631016042781</v>
      </c>
    </row>
    <row r="5837" spans="4:15" ht="26" x14ac:dyDescent="0.2">
      <c r="D5837" s="59"/>
      <c r="E5837" s="5" t="s">
        <v>149</v>
      </c>
      <c r="F5837" s="51" t="s">
        <v>623</v>
      </c>
      <c r="G5837" s="4">
        <v>75</v>
      </c>
      <c r="H5837" s="10">
        <v>69.333333333333002</v>
      </c>
      <c r="I5837" s="1">
        <v>42.666666666666998</v>
      </c>
      <c r="J5837" s="1">
        <v>48</v>
      </c>
      <c r="K5837" s="1">
        <v>5.333333333333</v>
      </c>
      <c r="L5837" s="1">
        <v>4</v>
      </c>
      <c r="M5837" s="2" t="s">
        <v>160</v>
      </c>
      <c r="N5837" s="1">
        <v>96</v>
      </c>
      <c r="O5837" s="8">
        <v>169.333333333333</v>
      </c>
    </row>
    <row r="5838" spans="4:15" ht="26" x14ac:dyDescent="0.2">
      <c r="D5838" s="59"/>
      <c r="E5838" s="5" t="s">
        <v>150</v>
      </c>
      <c r="F5838" s="51" t="s">
        <v>623</v>
      </c>
      <c r="G5838" s="4">
        <v>66</v>
      </c>
      <c r="H5838" s="10">
        <v>69.696969696970001</v>
      </c>
      <c r="I5838" s="1">
        <v>42.424242424242003</v>
      </c>
      <c r="J5838" s="1">
        <v>36.363636363635997</v>
      </c>
      <c r="K5838" s="1">
        <v>7.5757575757579998</v>
      </c>
      <c r="L5838" s="1">
        <v>4.5454545454549997</v>
      </c>
      <c r="M5838" s="2" t="s">
        <v>160</v>
      </c>
      <c r="N5838" s="1">
        <v>95.454545454544999</v>
      </c>
      <c r="O5838" s="8">
        <v>160.60606060606099</v>
      </c>
    </row>
    <row r="5839" spans="4:15" ht="26" x14ac:dyDescent="0.2">
      <c r="D5839" s="59"/>
      <c r="E5839" s="5" t="s">
        <v>151</v>
      </c>
      <c r="F5839" s="51" t="s">
        <v>624</v>
      </c>
      <c r="G5839" s="4">
        <v>12</v>
      </c>
      <c r="H5839" s="10">
        <v>91.666666666666998</v>
      </c>
      <c r="I5839" s="1">
        <v>58.333333333333002</v>
      </c>
      <c r="J5839" s="1">
        <v>50</v>
      </c>
      <c r="K5839" s="1">
        <v>8.333333333333</v>
      </c>
      <c r="L5839" s="2" t="s">
        <v>160</v>
      </c>
      <c r="M5839" s="2" t="s">
        <v>160</v>
      </c>
      <c r="N5839" s="1">
        <v>100</v>
      </c>
      <c r="O5839" s="8">
        <v>208.333333333333</v>
      </c>
    </row>
    <row r="5840" spans="4:15" ht="26" x14ac:dyDescent="0.2">
      <c r="D5840" s="59"/>
      <c r="E5840" s="5" t="s">
        <v>152</v>
      </c>
      <c r="F5840" s="51" t="s">
        <v>623</v>
      </c>
      <c r="G5840" s="4">
        <v>443</v>
      </c>
      <c r="H5840" s="10">
        <v>72.009029345371999</v>
      </c>
      <c r="I5840" s="1">
        <v>55.981941309254999</v>
      </c>
      <c r="J5840" s="1">
        <v>46.952595936794999</v>
      </c>
      <c r="K5840" s="1">
        <v>6.3205417607219996</v>
      </c>
      <c r="L5840" s="1">
        <v>4.0632054176069996</v>
      </c>
      <c r="M5840" s="1">
        <v>0.225733634312</v>
      </c>
      <c r="N5840" s="1">
        <v>95.711060948080998</v>
      </c>
      <c r="O5840" s="8">
        <v>185.55304740406299</v>
      </c>
    </row>
    <row r="5841" spans="2:22" x14ac:dyDescent="0.2">
      <c r="D5841" s="59"/>
      <c r="E5841" s="5" t="s">
        <v>153</v>
      </c>
      <c r="F5841" s="51" t="s">
        <v>623</v>
      </c>
      <c r="G5841" s="4">
        <v>80</v>
      </c>
      <c r="H5841" s="10">
        <v>82.5</v>
      </c>
      <c r="I5841" s="1">
        <v>56.25</v>
      </c>
      <c r="J5841" s="1">
        <v>50</v>
      </c>
      <c r="K5841" s="1">
        <v>7.5</v>
      </c>
      <c r="L5841" s="1">
        <v>3.75</v>
      </c>
      <c r="M5841" s="2" t="s">
        <v>160</v>
      </c>
      <c r="N5841" s="1">
        <v>96.25</v>
      </c>
      <c r="O5841" s="8">
        <v>200</v>
      </c>
    </row>
    <row r="5842" spans="2:22" ht="26" x14ac:dyDescent="0.2">
      <c r="D5842" s="59"/>
      <c r="E5842" s="5" t="s">
        <v>154</v>
      </c>
      <c r="F5842" s="51" t="s">
        <v>623</v>
      </c>
      <c r="G5842" s="4">
        <v>123</v>
      </c>
      <c r="H5842" s="10">
        <v>68.292682926829002</v>
      </c>
      <c r="I5842" s="1">
        <v>37.398373983740001</v>
      </c>
      <c r="J5842" s="1">
        <v>32.520325203252</v>
      </c>
      <c r="K5842" s="1">
        <v>5.6910569105690003</v>
      </c>
      <c r="L5842" s="1">
        <v>7.3170731707319998</v>
      </c>
      <c r="M5842" s="1">
        <v>0.81300813008100004</v>
      </c>
      <c r="N5842" s="1">
        <v>91.869918699186996</v>
      </c>
      <c r="O5842" s="8">
        <v>152.032520325203</v>
      </c>
    </row>
    <row r="5843" spans="2:22" x14ac:dyDescent="0.2">
      <c r="D5843" s="59"/>
      <c r="E5843" s="5" t="s">
        <v>23</v>
      </c>
      <c r="F5843" s="51" t="s">
        <v>624</v>
      </c>
      <c r="G5843" s="4">
        <v>10</v>
      </c>
      <c r="H5843" s="10">
        <v>40</v>
      </c>
      <c r="I5843" s="1">
        <v>40</v>
      </c>
      <c r="J5843" s="1">
        <v>20</v>
      </c>
      <c r="K5843" s="2" t="s">
        <v>160</v>
      </c>
      <c r="L5843" s="1">
        <v>20</v>
      </c>
      <c r="M5843" s="2" t="s">
        <v>160</v>
      </c>
      <c r="N5843" s="1">
        <v>80</v>
      </c>
      <c r="O5843" s="8">
        <v>120</v>
      </c>
    </row>
    <row r="5844" spans="2:22" ht="26" x14ac:dyDescent="0.2">
      <c r="D5844" s="59"/>
      <c r="E5844" s="5" t="s">
        <v>155</v>
      </c>
      <c r="F5844" s="51" t="s">
        <v>623</v>
      </c>
      <c r="G5844" s="4">
        <v>910</v>
      </c>
      <c r="H5844" s="10">
        <v>74.835164835165003</v>
      </c>
      <c r="I5844" s="1">
        <v>47.692307692307999</v>
      </c>
      <c r="J5844" s="1">
        <v>41.428571428570997</v>
      </c>
      <c r="K5844" s="1">
        <v>4.9450549450550003</v>
      </c>
      <c r="L5844" s="1">
        <v>4.6153846153850004</v>
      </c>
      <c r="M5844" s="1">
        <v>0.32967032966999998</v>
      </c>
      <c r="N5844" s="1">
        <v>95.054945054944994</v>
      </c>
      <c r="O5844" s="8">
        <v>173.84615384615401</v>
      </c>
    </row>
    <row r="5845" spans="2:22" ht="26" x14ac:dyDescent="0.2">
      <c r="D5845" s="59"/>
      <c r="E5845" s="5" t="s">
        <v>156</v>
      </c>
      <c r="F5845" s="51" t="s">
        <v>623</v>
      </c>
      <c r="G5845" s="4">
        <v>98</v>
      </c>
      <c r="H5845" s="10">
        <v>76.530612244897995</v>
      </c>
      <c r="I5845" s="1">
        <v>61.224489795917997</v>
      </c>
      <c r="J5845" s="1">
        <v>45.918367346939</v>
      </c>
      <c r="K5845" s="1">
        <v>4.0816326530609999</v>
      </c>
      <c r="L5845" s="1">
        <v>3.0612244897959999</v>
      </c>
      <c r="M5845" s="2" t="s">
        <v>160</v>
      </c>
      <c r="N5845" s="1">
        <v>96.938775510203996</v>
      </c>
      <c r="O5845" s="8">
        <v>190.816326530612</v>
      </c>
    </row>
    <row r="5846" spans="2:22" ht="26" x14ac:dyDescent="0.2">
      <c r="D5846" s="59"/>
      <c r="E5846" s="5" t="s">
        <v>157</v>
      </c>
      <c r="F5846" s="51" t="s">
        <v>623</v>
      </c>
      <c r="G5846" s="4">
        <v>134</v>
      </c>
      <c r="H5846" s="10">
        <v>73.880597014925002</v>
      </c>
      <c r="I5846" s="1">
        <v>61.940298507462998</v>
      </c>
      <c r="J5846" s="1">
        <v>46.268656716418</v>
      </c>
      <c r="K5846" s="1">
        <v>3.731343283582</v>
      </c>
      <c r="L5846" s="1">
        <v>0.74626865671599996</v>
      </c>
      <c r="M5846" s="2" t="s">
        <v>160</v>
      </c>
      <c r="N5846" s="1">
        <v>99.253731343284002</v>
      </c>
      <c r="O5846" s="8">
        <v>186.567164179104</v>
      </c>
    </row>
    <row r="5847" spans="2:22" ht="26" x14ac:dyDescent="0.2">
      <c r="D5847" s="59"/>
      <c r="E5847" s="5" t="s">
        <v>158</v>
      </c>
      <c r="F5847" s="51" t="s">
        <v>623</v>
      </c>
      <c r="G5847" s="4">
        <v>812</v>
      </c>
      <c r="H5847" s="10">
        <v>73.891625615763999</v>
      </c>
      <c r="I5847" s="1">
        <v>47.783251231526997</v>
      </c>
      <c r="J5847" s="1">
        <v>40.270935960590997</v>
      </c>
      <c r="K5847" s="1">
        <v>5.4187192118230003</v>
      </c>
      <c r="L5847" s="1">
        <v>4.8029556650250003</v>
      </c>
      <c r="M5847" s="1">
        <v>0.36945812807900003</v>
      </c>
      <c r="N5847" s="1">
        <v>94.827586206896996</v>
      </c>
      <c r="O5847" s="8">
        <v>172.536945812808</v>
      </c>
    </row>
    <row r="5848" spans="2:22" ht="26" x14ac:dyDescent="0.2">
      <c r="D5848" s="60"/>
      <c r="E5848" s="30" t="s">
        <v>159</v>
      </c>
      <c r="F5848" s="52" t="s">
        <v>623</v>
      </c>
      <c r="G5848" s="21">
        <v>136</v>
      </c>
      <c r="H5848" s="36">
        <v>72.794117647058997</v>
      </c>
      <c r="I5848" s="18">
        <v>42.647058823529001</v>
      </c>
      <c r="J5848" s="18">
        <v>44.117647058823998</v>
      </c>
      <c r="K5848" s="18">
        <v>5.8823529411760003</v>
      </c>
      <c r="L5848" s="18">
        <v>3.6764705882349999</v>
      </c>
      <c r="M5848" s="37" t="s">
        <v>160</v>
      </c>
      <c r="N5848" s="18">
        <v>96.323529411764994</v>
      </c>
      <c r="O5848" s="35">
        <v>169.11764705882399</v>
      </c>
    </row>
    <row r="5849" spans="2:22" x14ac:dyDescent="0.2">
      <c r="D5849" s="45" t="s">
        <v>625</v>
      </c>
    </row>
    <row r="5850" spans="2:22" x14ac:dyDescent="0.2">
      <c r="B5850" s="24" t="str">
        <f xml:space="preserve"> HYPERLINK("#'目次'!B44", "[38]")</f>
        <v>[38]</v>
      </c>
      <c r="C5850" s="61" t="s">
        <v>497</v>
      </c>
      <c r="D5850" s="62"/>
      <c r="E5850" s="62"/>
      <c r="F5850" s="62"/>
      <c r="G5850" s="62"/>
      <c r="H5850" s="62"/>
      <c r="I5850" s="62"/>
      <c r="J5850" s="62"/>
      <c r="K5850" s="62"/>
      <c r="L5850" s="62"/>
      <c r="M5850" s="62"/>
      <c r="N5850" s="62"/>
      <c r="O5850" s="62"/>
      <c r="P5850" s="62"/>
      <c r="Q5850" s="62"/>
      <c r="R5850" s="62"/>
      <c r="S5850" s="62"/>
      <c r="T5850" s="62"/>
      <c r="U5850" s="62"/>
      <c r="V5850" s="62"/>
    </row>
    <row r="5853" spans="2:22" x14ac:dyDescent="0.2">
      <c r="C5853" s="61" t="s">
        <v>13</v>
      </c>
      <c r="D5853" s="62"/>
      <c r="E5853" s="62"/>
      <c r="F5853" s="62"/>
      <c r="G5853" s="62"/>
      <c r="H5853" s="62"/>
      <c r="I5853" s="62"/>
      <c r="J5853" s="62"/>
      <c r="K5853" s="62"/>
      <c r="L5853" s="62"/>
      <c r="M5853" s="62"/>
      <c r="N5853" s="62"/>
      <c r="O5853" s="62"/>
      <c r="P5853" s="62"/>
      <c r="Q5853" s="62"/>
      <c r="R5853" s="62"/>
      <c r="S5853" s="62"/>
      <c r="T5853" s="62"/>
      <c r="U5853" s="62"/>
      <c r="V5853" s="62"/>
    </row>
    <row r="5854" spans="2:22" ht="91" x14ac:dyDescent="0.2">
      <c r="D5854" s="63"/>
      <c r="E5854" s="64"/>
      <c r="F5854" s="64"/>
      <c r="G5854" s="27" t="s">
        <v>14</v>
      </c>
      <c r="H5854" s="26" t="s">
        <v>68</v>
      </c>
      <c r="I5854" s="11" t="s">
        <v>69</v>
      </c>
      <c r="J5854" s="11" t="s">
        <v>70</v>
      </c>
      <c r="K5854" s="11" t="s">
        <v>71</v>
      </c>
      <c r="L5854" s="11" t="s">
        <v>72</v>
      </c>
      <c r="M5854" s="11" t="s">
        <v>73</v>
      </c>
      <c r="N5854" s="11" t="s">
        <v>74</v>
      </c>
      <c r="O5854" s="11" t="s">
        <v>36</v>
      </c>
      <c r="P5854" s="11" t="s">
        <v>23</v>
      </c>
      <c r="Q5854" s="20" t="s">
        <v>248</v>
      </c>
    </row>
    <row r="5855" spans="2:22" x14ac:dyDescent="0.2">
      <c r="D5855" s="65"/>
      <c r="E5855" s="66"/>
      <c r="F5855" s="66"/>
      <c r="G5855" s="22"/>
      <c r="H5855" s="31"/>
      <c r="I5855" s="12"/>
      <c r="J5855" s="12"/>
      <c r="K5855" s="12"/>
      <c r="L5855" s="12"/>
      <c r="M5855" s="12"/>
      <c r="N5855" s="12"/>
      <c r="O5855" s="12"/>
      <c r="P5855" s="12"/>
      <c r="Q5855" s="29"/>
    </row>
    <row r="5856" spans="2:22" x14ac:dyDescent="0.2">
      <c r="D5856" s="23"/>
      <c r="E5856" s="28" t="s">
        <v>14</v>
      </c>
      <c r="F5856" s="49" t="s">
        <v>623</v>
      </c>
      <c r="G5856" s="25">
        <v>1043</v>
      </c>
      <c r="H5856" s="16">
        <v>46.308724832214999</v>
      </c>
      <c r="I5856" s="16">
        <v>16.107382550335998</v>
      </c>
      <c r="J5856" s="16">
        <v>45.062320230105001</v>
      </c>
      <c r="K5856" s="16">
        <v>6.4237775647169997</v>
      </c>
      <c r="L5856" s="16">
        <v>30.105465004793999</v>
      </c>
      <c r="M5856" s="16">
        <v>17.929050814957002</v>
      </c>
      <c r="N5856" s="16">
        <v>45.254074784276</v>
      </c>
      <c r="O5856" s="16">
        <v>2.6845637583889999</v>
      </c>
      <c r="P5856" s="16">
        <v>0.57526366251200001</v>
      </c>
      <c r="Q5856" s="34">
        <v>210.45062320230099</v>
      </c>
    </row>
    <row r="5857" spans="4:17" x14ac:dyDescent="0.2">
      <c r="D5857" s="58" t="s">
        <v>18</v>
      </c>
      <c r="E5857" s="7" t="s">
        <v>19</v>
      </c>
      <c r="F5857" s="50" t="s">
        <v>623</v>
      </c>
      <c r="G5857" s="6">
        <v>342</v>
      </c>
      <c r="H5857" s="14">
        <v>48.830409356724999</v>
      </c>
      <c r="I5857" s="3">
        <v>23.391812865496998</v>
      </c>
      <c r="J5857" s="3">
        <v>44.152046783625998</v>
      </c>
      <c r="K5857" s="3">
        <v>7.3099415204679996</v>
      </c>
      <c r="L5857" s="3">
        <v>30.994152046783999</v>
      </c>
      <c r="M5857" s="3">
        <v>19.298245614035</v>
      </c>
      <c r="N5857" s="3">
        <v>46.783625730993997</v>
      </c>
      <c r="O5857" s="3">
        <v>2.6315789473679998</v>
      </c>
      <c r="P5857" s="3">
        <v>0.58479532163699999</v>
      </c>
      <c r="Q5857" s="13">
        <v>223.97660818713501</v>
      </c>
    </row>
    <row r="5858" spans="4:17" ht="26" x14ac:dyDescent="0.2">
      <c r="D5858" s="59"/>
      <c r="E5858" s="5" t="s">
        <v>20</v>
      </c>
      <c r="F5858" s="51" t="s">
        <v>623</v>
      </c>
      <c r="G5858" s="4">
        <v>620</v>
      </c>
      <c r="H5858" s="10">
        <v>46.129032258065003</v>
      </c>
      <c r="I5858" s="1">
        <v>12.903225806451999</v>
      </c>
      <c r="J5858" s="1">
        <v>45.967741935484</v>
      </c>
      <c r="K5858" s="1">
        <v>6.1290322580650001</v>
      </c>
      <c r="L5858" s="1">
        <v>29.838709677419001</v>
      </c>
      <c r="M5858" s="1">
        <v>17.903225806451999</v>
      </c>
      <c r="N5858" s="1">
        <v>45</v>
      </c>
      <c r="O5858" s="1">
        <v>2.4193548387099999</v>
      </c>
      <c r="P5858" s="1">
        <v>0.32258064516099999</v>
      </c>
      <c r="Q5858" s="8">
        <v>206.61290322580601</v>
      </c>
    </row>
    <row r="5859" spans="4:17" ht="26" x14ac:dyDescent="0.2">
      <c r="D5859" s="59"/>
      <c r="E5859" s="5" t="s">
        <v>21</v>
      </c>
      <c r="F5859" s="51" t="s">
        <v>623</v>
      </c>
      <c r="G5859" s="4">
        <v>76</v>
      </c>
      <c r="H5859" s="10">
        <v>38.157894736842003</v>
      </c>
      <c r="I5859" s="1">
        <v>10.526315789473999</v>
      </c>
      <c r="J5859" s="1">
        <v>43.421052631579002</v>
      </c>
      <c r="K5859" s="1">
        <v>5.2631578947369997</v>
      </c>
      <c r="L5859" s="1">
        <v>30.263157894736999</v>
      </c>
      <c r="M5859" s="1">
        <v>13.157894736842</v>
      </c>
      <c r="N5859" s="1">
        <v>42.105263157895003</v>
      </c>
      <c r="O5859" s="1">
        <v>2.6315789473679998</v>
      </c>
      <c r="P5859" s="1">
        <v>1.3157894736839999</v>
      </c>
      <c r="Q5859" s="8">
        <v>186.842105263158</v>
      </c>
    </row>
    <row r="5860" spans="4:17" x14ac:dyDescent="0.2">
      <c r="D5860" s="59"/>
      <c r="E5860" s="5" t="s">
        <v>22</v>
      </c>
      <c r="F5860" s="51" t="s">
        <v>624</v>
      </c>
      <c r="G5860" s="4">
        <v>2</v>
      </c>
      <c r="H5860" s="10">
        <v>50</v>
      </c>
      <c r="I5860" s="2" t="s">
        <v>160</v>
      </c>
      <c r="J5860" s="1">
        <v>50</v>
      </c>
      <c r="K5860" s="2" t="s">
        <v>160</v>
      </c>
      <c r="L5860" s="2" t="s">
        <v>160</v>
      </c>
      <c r="M5860" s="2" t="s">
        <v>160</v>
      </c>
      <c r="N5860" s="2" t="s">
        <v>160</v>
      </c>
      <c r="O5860" s="2" t="s">
        <v>160</v>
      </c>
      <c r="P5860" s="1">
        <v>50</v>
      </c>
      <c r="Q5860" s="8">
        <v>150</v>
      </c>
    </row>
    <row r="5861" spans="4:17" x14ac:dyDescent="0.2">
      <c r="D5861" s="59"/>
      <c r="E5861" s="5" t="s">
        <v>23</v>
      </c>
      <c r="F5861" s="51" t="s">
        <v>624</v>
      </c>
      <c r="G5861" s="4">
        <v>3</v>
      </c>
      <c r="H5861" s="17" t="s">
        <v>160</v>
      </c>
      <c r="I5861" s="2" t="s">
        <v>160</v>
      </c>
      <c r="J5861" s="2" t="s">
        <v>160</v>
      </c>
      <c r="K5861" s="2" t="s">
        <v>160</v>
      </c>
      <c r="L5861" s="2" t="s">
        <v>160</v>
      </c>
      <c r="M5861" s="2" t="s">
        <v>160</v>
      </c>
      <c r="N5861" s="1">
        <v>33.333333333333002</v>
      </c>
      <c r="O5861" s="1">
        <v>66.666666666666998</v>
      </c>
      <c r="P5861" s="2" t="s">
        <v>160</v>
      </c>
      <c r="Q5861" s="8">
        <v>100</v>
      </c>
    </row>
    <row r="5862" spans="4:17" x14ac:dyDescent="0.2">
      <c r="D5862" s="58" t="s">
        <v>24</v>
      </c>
      <c r="E5862" s="7" t="s">
        <v>25</v>
      </c>
      <c r="F5862" s="50" t="s">
        <v>623</v>
      </c>
      <c r="G5862" s="6">
        <v>765</v>
      </c>
      <c r="H5862" s="14">
        <v>47.581699346405003</v>
      </c>
      <c r="I5862" s="3">
        <v>16.732026143791</v>
      </c>
      <c r="J5862" s="3">
        <v>48.104575163398998</v>
      </c>
      <c r="K5862" s="3">
        <v>6.4052287581699998</v>
      </c>
      <c r="L5862" s="3">
        <v>32.810457516340001</v>
      </c>
      <c r="M5862" s="3">
        <v>19.477124183007</v>
      </c>
      <c r="N5862" s="3">
        <v>44.052287581698998</v>
      </c>
      <c r="O5862" s="3">
        <v>2.483660130719</v>
      </c>
      <c r="P5862" s="3">
        <v>0.26143790849699999</v>
      </c>
      <c r="Q5862" s="13">
        <v>217.90849673202601</v>
      </c>
    </row>
    <row r="5863" spans="4:17" x14ac:dyDescent="0.2">
      <c r="D5863" s="59"/>
      <c r="E5863" s="5" t="s">
        <v>26</v>
      </c>
      <c r="F5863" s="51" t="s">
        <v>623</v>
      </c>
      <c r="G5863" s="4">
        <v>796</v>
      </c>
      <c r="H5863" s="10">
        <v>47.236180904523003</v>
      </c>
      <c r="I5863" s="1">
        <v>16.959798994974999</v>
      </c>
      <c r="J5863" s="1">
        <v>48.743718592965003</v>
      </c>
      <c r="K5863" s="1">
        <v>6.4070351758789998</v>
      </c>
      <c r="L5863" s="1">
        <v>32.914572864321997</v>
      </c>
      <c r="M5863" s="1">
        <v>19.597989949749</v>
      </c>
      <c r="N5863" s="1">
        <v>43.969849246231</v>
      </c>
      <c r="O5863" s="1">
        <v>2.8894472361810002</v>
      </c>
      <c r="P5863" s="1">
        <v>0.37688442211099998</v>
      </c>
      <c r="Q5863" s="8">
        <v>219.09547738693499</v>
      </c>
    </row>
    <row r="5864" spans="4:17" ht="26" x14ac:dyDescent="0.2">
      <c r="D5864" s="59"/>
      <c r="E5864" s="5" t="s">
        <v>27</v>
      </c>
      <c r="F5864" s="51" t="s">
        <v>623</v>
      </c>
      <c r="G5864" s="4">
        <v>683</v>
      </c>
      <c r="H5864" s="10">
        <v>49.633967789164998</v>
      </c>
      <c r="I5864" s="1">
        <v>19.472913616397999</v>
      </c>
      <c r="J5864" s="1">
        <v>50.512445095167998</v>
      </c>
      <c r="K5864" s="1">
        <v>6.5885797950220004</v>
      </c>
      <c r="L5864" s="1">
        <v>34.846266471448999</v>
      </c>
      <c r="M5864" s="1">
        <v>21.08345534407</v>
      </c>
      <c r="N5864" s="1">
        <v>42.898975109810003</v>
      </c>
      <c r="O5864" s="1">
        <v>2.781844802343</v>
      </c>
      <c r="P5864" s="1">
        <v>0.58565153733499997</v>
      </c>
      <c r="Q5864" s="8">
        <v>228.40409956076101</v>
      </c>
    </row>
    <row r="5865" spans="4:17" x14ac:dyDescent="0.2">
      <c r="D5865" s="59"/>
      <c r="E5865" s="5" t="s">
        <v>28</v>
      </c>
      <c r="F5865" s="51" t="s">
        <v>623</v>
      </c>
      <c r="G5865" s="4">
        <v>438</v>
      </c>
      <c r="H5865" s="10">
        <v>49.086757990868001</v>
      </c>
      <c r="I5865" s="1">
        <v>17.808219178081998</v>
      </c>
      <c r="J5865" s="1">
        <v>51.369863013699003</v>
      </c>
      <c r="K5865" s="1">
        <v>5.936073059361</v>
      </c>
      <c r="L5865" s="1">
        <v>35.616438356163997</v>
      </c>
      <c r="M5865" s="1">
        <v>23.287671232876999</v>
      </c>
      <c r="N5865" s="1">
        <v>42.465753424657997</v>
      </c>
      <c r="O5865" s="1">
        <v>2.5114155251139998</v>
      </c>
      <c r="P5865" s="1">
        <v>0.45662100456600002</v>
      </c>
      <c r="Q5865" s="8">
        <v>228.53881278538799</v>
      </c>
    </row>
    <row r="5866" spans="4:17" ht="26" x14ac:dyDescent="0.2">
      <c r="D5866" s="59"/>
      <c r="E5866" s="5" t="s">
        <v>29</v>
      </c>
      <c r="F5866" s="51" t="s">
        <v>623</v>
      </c>
      <c r="G5866" s="4">
        <v>680</v>
      </c>
      <c r="H5866" s="10">
        <v>47.794117647058997</v>
      </c>
      <c r="I5866" s="1">
        <v>18.088235294118</v>
      </c>
      <c r="J5866" s="1">
        <v>48.823529411765001</v>
      </c>
      <c r="K5866" s="1">
        <v>6.1764705882350004</v>
      </c>
      <c r="L5866" s="1">
        <v>33.823529411765001</v>
      </c>
      <c r="M5866" s="1">
        <v>18.970588235293999</v>
      </c>
      <c r="N5866" s="1">
        <v>43.235294117647001</v>
      </c>
      <c r="O5866" s="1">
        <v>2.647058823529</v>
      </c>
      <c r="P5866" s="1">
        <v>0.73529411764700003</v>
      </c>
      <c r="Q5866" s="8">
        <v>220.29411764705901</v>
      </c>
    </row>
    <row r="5867" spans="4:17" x14ac:dyDescent="0.2">
      <c r="D5867" s="59"/>
      <c r="E5867" s="5" t="s">
        <v>30</v>
      </c>
      <c r="F5867" s="51" t="s">
        <v>623</v>
      </c>
      <c r="G5867" s="4">
        <v>242</v>
      </c>
      <c r="H5867" s="10">
        <v>47.107438016529002</v>
      </c>
      <c r="I5867" s="1">
        <v>19.008264462810001</v>
      </c>
      <c r="J5867" s="1">
        <v>50</v>
      </c>
      <c r="K5867" s="1">
        <v>10.743801652893</v>
      </c>
      <c r="L5867" s="1">
        <v>34.297520661157002</v>
      </c>
      <c r="M5867" s="1">
        <v>18.181818181817999</v>
      </c>
      <c r="N5867" s="1">
        <v>47.520661157025003</v>
      </c>
      <c r="O5867" s="1">
        <v>2.4793388429749998</v>
      </c>
      <c r="P5867" s="1">
        <v>0.41322314049600001</v>
      </c>
      <c r="Q5867" s="8">
        <v>229.75206611570201</v>
      </c>
    </row>
    <row r="5868" spans="4:17" x14ac:dyDescent="0.2">
      <c r="D5868" s="59"/>
      <c r="E5868" s="5" t="s">
        <v>31</v>
      </c>
      <c r="F5868" s="51" t="s">
        <v>623</v>
      </c>
      <c r="G5868" s="4">
        <v>609</v>
      </c>
      <c r="H5868" s="10">
        <v>48.111658456485998</v>
      </c>
      <c r="I5868" s="1">
        <v>20.525451559934002</v>
      </c>
      <c r="J5868" s="1">
        <v>49.589490968801002</v>
      </c>
      <c r="K5868" s="1">
        <v>6.8965517241379999</v>
      </c>
      <c r="L5868" s="1">
        <v>35.796387520525002</v>
      </c>
      <c r="M5868" s="1">
        <v>22.331691297209002</v>
      </c>
      <c r="N5868" s="1">
        <v>43.185550082101997</v>
      </c>
      <c r="O5868" s="1">
        <v>3.1198686371100002</v>
      </c>
      <c r="P5868" s="1">
        <v>0.32840722495899999</v>
      </c>
      <c r="Q5868" s="8">
        <v>229.88505747126399</v>
      </c>
    </row>
    <row r="5869" spans="4:17" x14ac:dyDescent="0.2">
      <c r="D5869" s="59"/>
      <c r="E5869" s="5" t="s">
        <v>32</v>
      </c>
      <c r="F5869" s="51" t="s">
        <v>623</v>
      </c>
      <c r="G5869" s="4">
        <v>343</v>
      </c>
      <c r="H5869" s="10">
        <v>60.349854227404997</v>
      </c>
      <c r="I5869" s="1">
        <v>28.571428571428999</v>
      </c>
      <c r="J5869" s="1">
        <v>62.099125364431004</v>
      </c>
      <c r="K5869" s="1">
        <v>7.5801749271140002</v>
      </c>
      <c r="L5869" s="1">
        <v>43.440233236151997</v>
      </c>
      <c r="M5869" s="1">
        <v>27.405247813410998</v>
      </c>
      <c r="N5869" s="1">
        <v>31.778425655976999</v>
      </c>
      <c r="O5869" s="1">
        <v>2.623906705539</v>
      </c>
      <c r="P5869" s="2" t="s">
        <v>160</v>
      </c>
      <c r="Q5869" s="8">
        <v>263.84839650145801</v>
      </c>
    </row>
    <row r="5870" spans="4:17" x14ac:dyDescent="0.2">
      <c r="D5870" s="59"/>
      <c r="E5870" s="5" t="s">
        <v>33</v>
      </c>
      <c r="F5870" s="51" t="s">
        <v>623</v>
      </c>
      <c r="G5870" s="4">
        <v>754</v>
      </c>
      <c r="H5870" s="10">
        <v>47.214854111405998</v>
      </c>
      <c r="I5870" s="1">
        <v>17.904509283820001</v>
      </c>
      <c r="J5870" s="1">
        <v>48.010610079575997</v>
      </c>
      <c r="K5870" s="1">
        <v>6.4986737400530004</v>
      </c>
      <c r="L5870" s="1">
        <v>33.421750663129998</v>
      </c>
      <c r="M5870" s="1">
        <v>20.954907161804002</v>
      </c>
      <c r="N5870" s="1">
        <v>44.297082228116999</v>
      </c>
      <c r="O5870" s="1">
        <v>2.652519893899</v>
      </c>
      <c r="P5870" s="1">
        <v>0.53050397878</v>
      </c>
      <c r="Q5870" s="8">
        <v>221.48541114058401</v>
      </c>
    </row>
    <row r="5871" spans="4:17" x14ac:dyDescent="0.2">
      <c r="D5871" s="59"/>
      <c r="E5871" s="5" t="s">
        <v>34</v>
      </c>
      <c r="F5871" s="51" t="s">
        <v>623</v>
      </c>
      <c r="G5871" s="4">
        <v>525</v>
      </c>
      <c r="H5871" s="10">
        <v>49.714285714286</v>
      </c>
      <c r="I5871" s="1">
        <v>24.190476190476002</v>
      </c>
      <c r="J5871" s="1">
        <v>54.095238095238003</v>
      </c>
      <c r="K5871" s="1">
        <v>7.2380952380950001</v>
      </c>
      <c r="L5871" s="1">
        <v>36.190476190475998</v>
      </c>
      <c r="M5871" s="1">
        <v>23.809523809523998</v>
      </c>
      <c r="N5871" s="1">
        <v>41.333333333333002</v>
      </c>
      <c r="O5871" s="1">
        <v>2.8571428571430002</v>
      </c>
      <c r="P5871" s="1">
        <v>0.38095238095200001</v>
      </c>
      <c r="Q5871" s="8">
        <v>239.80952380952399</v>
      </c>
    </row>
    <row r="5872" spans="4:17" x14ac:dyDescent="0.2">
      <c r="D5872" s="59"/>
      <c r="E5872" s="5" t="s">
        <v>35</v>
      </c>
      <c r="F5872" s="51" t="s">
        <v>623</v>
      </c>
      <c r="G5872" s="4">
        <v>142</v>
      </c>
      <c r="H5872" s="10">
        <v>50.704225352112999</v>
      </c>
      <c r="I5872" s="1">
        <v>26.760563380282001</v>
      </c>
      <c r="J5872" s="1">
        <v>49.295774647887001</v>
      </c>
      <c r="K5872" s="1">
        <v>9.1549295774649995</v>
      </c>
      <c r="L5872" s="1">
        <v>36.619718309859003</v>
      </c>
      <c r="M5872" s="1">
        <v>28.87323943662</v>
      </c>
      <c r="N5872" s="1">
        <v>40.845070422535002</v>
      </c>
      <c r="O5872" s="1">
        <v>3.5211267605629999</v>
      </c>
      <c r="P5872" s="1">
        <v>1.4084507042250001</v>
      </c>
      <c r="Q5872" s="8">
        <v>247.183098591549</v>
      </c>
    </row>
    <row r="5873" spans="4:17" x14ac:dyDescent="0.2">
      <c r="D5873" s="59"/>
      <c r="E5873" s="5" t="s">
        <v>36</v>
      </c>
      <c r="F5873" s="51" t="s">
        <v>624</v>
      </c>
      <c r="G5873" s="4">
        <v>18</v>
      </c>
      <c r="H5873" s="10">
        <v>50</v>
      </c>
      <c r="I5873" s="1">
        <v>16.666666666666998</v>
      </c>
      <c r="J5873" s="1">
        <v>55.555555555555998</v>
      </c>
      <c r="K5873" s="2" t="s">
        <v>160</v>
      </c>
      <c r="L5873" s="1">
        <v>38.888888888888999</v>
      </c>
      <c r="M5873" s="1">
        <v>11.111111111111001</v>
      </c>
      <c r="N5873" s="1">
        <v>38.888888888888999</v>
      </c>
      <c r="O5873" s="1">
        <v>11.111111111111001</v>
      </c>
      <c r="P5873" s="2" t="s">
        <v>160</v>
      </c>
      <c r="Q5873" s="8">
        <v>222.222222222222</v>
      </c>
    </row>
    <row r="5874" spans="4:17" x14ac:dyDescent="0.2">
      <c r="D5874" s="59"/>
      <c r="E5874" s="5" t="s">
        <v>37</v>
      </c>
      <c r="F5874" s="51" t="s">
        <v>624</v>
      </c>
      <c r="G5874" s="4">
        <v>39</v>
      </c>
      <c r="H5874" s="10">
        <v>35.897435897435997</v>
      </c>
      <c r="I5874" s="1">
        <v>12.820512820513001</v>
      </c>
      <c r="J5874" s="1">
        <v>30.769230769231001</v>
      </c>
      <c r="K5874" s="1">
        <v>5.1282051282049999</v>
      </c>
      <c r="L5874" s="1">
        <v>15.384615384615</v>
      </c>
      <c r="M5874" s="1">
        <v>15.384615384615</v>
      </c>
      <c r="N5874" s="1">
        <v>61.538461538462002</v>
      </c>
      <c r="O5874" s="2" t="s">
        <v>160</v>
      </c>
      <c r="P5874" s="2" t="s">
        <v>160</v>
      </c>
      <c r="Q5874" s="8">
        <v>176.92307692307699</v>
      </c>
    </row>
    <row r="5875" spans="4:17" x14ac:dyDescent="0.2">
      <c r="D5875" s="59"/>
      <c r="E5875" s="5" t="s">
        <v>23</v>
      </c>
      <c r="F5875" s="51" t="s">
        <v>624</v>
      </c>
      <c r="G5875" s="4">
        <v>4</v>
      </c>
      <c r="H5875" s="10">
        <v>75</v>
      </c>
      <c r="I5875" s="1">
        <v>50</v>
      </c>
      <c r="J5875" s="1">
        <v>25</v>
      </c>
      <c r="K5875" s="2" t="s">
        <v>160</v>
      </c>
      <c r="L5875" s="1">
        <v>25</v>
      </c>
      <c r="M5875" s="1">
        <v>25</v>
      </c>
      <c r="N5875" s="1">
        <v>50</v>
      </c>
      <c r="O5875" s="2" t="s">
        <v>160</v>
      </c>
      <c r="P5875" s="2" t="s">
        <v>160</v>
      </c>
      <c r="Q5875" s="8">
        <v>250</v>
      </c>
    </row>
    <row r="5876" spans="4:17" ht="26" x14ac:dyDescent="0.2">
      <c r="D5876" s="59"/>
      <c r="E5876" s="5" t="s">
        <v>38</v>
      </c>
      <c r="F5876" s="51" t="s">
        <v>623</v>
      </c>
      <c r="G5876" s="4">
        <v>1000</v>
      </c>
      <c r="H5876" s="10">
        <v>46.6</v>
      </c>
      <c r="I5876" s="1">
        <v>16.100000000000001</v>
      </c>
      <c r="J5876" s="1">
        <v>45.7</v>
      </c>
      <c r="K5876" s="1">
        <v>6.5</v>
      </c>
      <c r="L5876" s="1">
        <v>30.7</v>
      </c>
      <c r="M5876" s="1">
        <v>18</v>
      </c>
      <c r="N5876" s="1">
        <v>44.6</v>
      </c>
      <c r="O5876" s="1">
        <v>2.8</v>
      </c>
      <c r="P5876" s="1">
        <v>0.6</v>
      </c>
      <c r="Q5876" s="8">
        <v>211.6</v>
      </c>
    </row>
    <row r="5877" spans="4:17" ht="26" x14ac:dyDescent="0.2">
      <c r="D5877" s="58" t="s">
        <v>39</v>
      </c>
      <c r="E5877" s="7" t="s">
        <v>40</v>
      </c>
      <c r="F5877" s="50" t="s">
        <v>624</v>
      </c>
      <c r="G5877" s="6">
        <v>4</v>
      </c>
      <c r="H5877" s="14">
        <v>25</v>
      </c>
      <c r="I5877" s="9" t="s">
        <v>160</v>
      </c>
      <c r="J5877" s="3">
        <v>75</v>
      </c>
      <c r="K5877" s="9" t="s">
        <v>160</v>
      </c>
      <c r="L5877" s="3">
        <v>75</v>
      </c>
      <c r="M5877" s="3">
        <v>25</v>
      </c>
      <c r="N5877" s="3">
        <v>75</v>
      </c>
      <c r="O5877" s="9" t="s">
        <v>160</v>
      </c>
      <c r="P5877" s="9" t="s">
        <v>160</v>
      </c>
      <c r="Q5877" s="13">
        <v>275</v>
      </c>
    </row>
    <row r="5878" spans="4:17" ht="26" x14ac:dyDescent="0.2">
      <c r="D5878" s="59"/>
      <c r="E5878" s="5" t="s">
        <v>41</v>
      </c>
      <c r="F5878" s="51" t="s">
        <v>624</v>
      </c>
      <c r="G5878" s="4">
        <v>45</v>
      </c>
      <c r="H5878" s="10">
        <v>44.444444444444002</v>
      </c>
      <c r="I5878" s="1">
        <v>15.555555555555999</v>
      </c>
      <c r="J5878" s="1">
        <v>46.666666666666998</v>
      </c>
      <c r="K5878" s="1">
        <v>6.666666666667</v>
      </c>
      <c r="L5878" s="1">
        <v>24.444444444443999</v>
      </c>
      <c r="M5878" s="1">
        <v>22.222222222222001</v>
      </c>
      <c r="N5878" s="1">
        <v>35.555555555555998</v>
      </c>
      <c r="O5878" s="1">
        <v>2.2222222222219998</v>
      </c>
      <c r="P5878" s="1">
        <v>2.2222222222219998</v>
      </c>
      <c r="Q5878" s="8">
        <v>200</v>
      </c>
    </row>
    <row r="5879" spans="4:17" ht="26" x14ac:dyDescent="0.2">
      <c r="D5879" s="59"/>
      <c r="E5879" s="5" t="s">
        <v>42</v>
      </c>
      <c r="F5879" s="51" t="s">
        <v>623</v>
      </c>
      <c r="G5879" s="4">
        <v>275</v>
      </c>
      <c r="H5879" s="10">
        <v>48.727272727272997</v>
      </c>
      <c r="I5879" s="1">
        <v>14.545454545455</v>
      </c>
      <c r="J5879" s="1">
        <v>40</v>
      </c>
      <c r="K5879" s="1">
        <v>7.636363636364</v>
      </c>
      <c r="L5879" s="1">
        <v>33.454545454544999</v>
      </c>
      <c r="M5879" s="1">
        <v>16.363636363636001</v>
      </c>
      <c r="N5879" s="1">
        <v>45.454545454544999</v>
      </c>
      <c r="O5879" s="1">
        <v>1.090909090909</v>
      </c>
      <c r="P5879" s="1">
        <v>0.36363636363599999</v>
      </c>
      <c r="Q5879" s="8">
        <v>207.636363636364</v>
      </c>
    </row>
    <row r="5880" spans="4:17" ht="26" x14ac:dyDescent="0.2">
      <c r="D5880" s="59"/>
      <c r="E5880" s="5" t="s">
        <v>43</v>
      </c>
      <c r="F5880" s="51" t="s">
        <v>623</v>
      </c>
      <c r="G5880" s="4">
        <v>245</v>
      </c>
      <c r="H5880" s="10">
        <v>42.857142857143003</v>
      </c>
      <c r="I5880" s="1">
        <v>15.510204081633001</v>
      </c>
      <c r="J5880" s="1">
        <v>43.265306122448997</v>
      </c>
      <c r="K5880" s="1">
        <v>4.8979591836729997</v>
      </c>
      <c r="L5880" s="1">
        <v>31.428571428571001</v>
      </c>
      <c r="M5880" s="1">
        <v>17.959183673468999</v>
      </c>
      <c r="N5880" s="1">
        <v>44.897959183673002</v>
      </c>
      <c r="O5880" s="1">
        <v>3.673469387755</v>
      </c>
      <c r="P5880" s="1">
        <v>0.408163265306</v>
      </c>
      <c r="Q5880" s="8">
        <v>204.89795918367301</v>
      </c>
    </row>
    <row r="5881" spans="4:17" ht="26" x14ac:dyDescent="0.2">
      <c r="D5881" s="59"/>
      <c r="E5881" s="5" t="s">
        <v>44</v>
      </c>
      <c r="F5881" s="51" t="s">
        <v>623</v>
      </c>
      <c r="G5881" s="4">
        <v>167</v>
      </c>
      <c r="H5881" s="10">
        <v>44.311377245509</v>
      </c>
      <c r="I5881" s="1">
        <v>16.167664670659001</v>
      </c>
      <c r="J5881" s="1">
        <v>43.712574850298999</v>
      </c>
      <c r="K5881" s="1">
        <v>7.1856287425150001</v>
      </c>
      <c r="L5881" s="1">
        <v>27.544910179641001</v>
      </c>
      <c r="M5881" s="1">
        <v>17.365269461078</v>
      </c>
      <c r="N5881" s="1">
        <v>49.101796407186001</v>
      </c>
      <c r="O5881" s="1">
        <v>2.3952095808379998</v>
      </c>
      <c r="P5881" s="1">
        <v>0.59880239521</v>
      </c>
      <c r="Q5881" s="8">
        <v>208.38323353293401</v>
      </c>
    </row>
    <row r="5882" spans="4:17" ht="26" x14ac:dyDescent="0.2">
      <c r="D5882" s="59"/>
      <c r="E5882" s="5" t="s">
        <v>45</v>
      </c>
      <c r="F5882" s="51" t="s">
        <v>623</v>
      </c>
      <c r="G5882" s="4">
        <v>90</v>
      </c>
      <c r="H5882" s="10">
        <v>46.666666666666998</v>
      </c>
      <c r="I5882" s="1">
        <v>17.777777777777999</v>
      </c>
      <c r="J5882" s="1">
        <v>45.555555555555998</v>
      </c>
      <c r="K5882" s="1">
        <v>6.666666666667</v>
      </c>
      <c r="L5882" s="1">
        <v>25.555555555556001</v>
      </c>
      <c r="M5882" s="1">
        <v>14.444444444444001</v>
      </c>
      <c r="N5882" s="1">
        <v>45.555555555555998</v>
      </c>
      <c r="O5882" s="1">
        <v>2.2222222222219998</v>
      </c>
      <c r="P5882" s="1">
        <v>1.1111111111109999</v>
      </c>
      <c r="Q5882" s="8">
        <v>205.555555555556</v>
      </c>
    </row>
    <row r="5883" spans="4:17" ht="26" x14ac:dyDescent="0.2">
      <c r="D5883" s="59"/>
      <c r="E5883" s="5" t="s">
        <v>46</v>
      </c>
      <c r="F5883" s="51" t="s">
        <v>624</v>
      </c>
      <c r="G5883" s="4">
        <v>46</v>
      </c>
      <c r="H5883" s="10">
        <v>45.652173913043001</v>
      </c>
      <c r="I5883" s="1">
        <v>13.04347826087</v>
      </c>
      <c r="J5883" s="1">
        <v>54.347826086956999</v>
      </c>
      <c r="K5883" s="1">
        <v>6.5217391304349999</v>
      </c>
      <c r="L5883" s="1">
        <v>23.913043478260999</v>
      </c>
      <c r="M5883" s="1">
        <v>15.217391304348</v>
      </c>
      <c r="N5883" s="1">
        <v>50</v>
      </c>
      <c r="O5883" s="1">
        <v>4.3478260869570002</v>
      </c>
      <c r="P5883" s="2" t="s">
        <v>160</v>
      </c>
      <c r="Q5883" s="8">
        <v>213.04347826086999</v>
      </c>
    </row>
    <row r="5884" spans="4:17" ht="26" x14ac:dyDescent="0.2">
      <c r="D5884" s="59"/>
      <c r="E5884" s="5" t="s">
        <v>47</v>
      </c>
      <c r="F5884" s="51" t="s">
        <v>623</v>
      </c>
      <c r="G5884" s="4">
        <v>68</v>
      </c>
      <c r="H5884" s="10">
        <v>51.470588235294002</v>
      </c>
      <c r="I5884" s="1">
        <v>27.941176470588001</v>
      </c>
      <c r="J5884" s="1">
        <v>55.882352941176002</v>
      </c>
      <c r="K5884" s="1">
        <v>7.352941176471</v>
      </c>
      <c r="L5884" s="1">
        <v>27.941176470588001</v>
      </c>
      <c r="M5884" s="1">
        <v>25</v>
      </c>
      <c r="N5884" s="1">
        <v>44.117647058823998</v>
      </c>
      <c r="O5884" s="1">
        <v>2.9411764705880001</v>
      </c>
      <c r="P5884" s="2" t="s">
        <v>160</v>
      </c>
      <c r="Q5884" s="8">
        <v>242.64705882352899</v>
      </c>
    </row>
    <row r="5885" spans="4:17" x14ac:dyDescent="0.2">
      <c r="D5885" s="59"/>
      <c r="E5885" s="5" t="s">
        <v>48</v>
      </c>
      <c r="F5885" s="51" t="s">
        <v>624</v>
      </c>
      <c r="G5885" s="4">
        <v>4</v>
      </c>
      <c r="H5885" s="10">
        <v>25</v>
      </c>
      <c r="I5885" s="1">
        <v>25</v>
      </c>
      <c r="J5885" s="1">
        <v>25</v>
      </c>
      <c r="K5885" s="2" t="s">
        <v>160</v>
      </c>
      <c r="L5885" s="2" t="s">
        <v>160</v>
      </c>
      <c r="M5885" s="2" t="s">
        <v>160</v>
      </c>
      <c r="N5885" s="1">
        <v>75</v>
      </c>
      <c r="O5885" s="2" t="s">
        <v>160</v>
      </c>
      <c r="P5885" s="2" t="s">
        <v>160</v>
      </c>
      <c r="Q5885" s="8">
        <v>150</v>
      </c>
    </row>
    <row r="5886" spans="4:17" x14ac:dyDescent="0.2">
      <c r="D5886" s="59"/>
      <c r="E5886" s="5" t="s">
        <v>23</v>
      </c>
      <c r="F5886" s="51" t="s">
        <v>623</v>
      </c>
      <c r="G5886" s="4">
        <v>99</v>
      </c>
      <c r="H5886" s="10">
        <v>50.505050505051003</v>
      </c>
      <c r="I5886" s="1">
        <v>14.141414141414</v>
      </c>
      <c r="J5886" s="1">
        <v>52.525252525253002</v>
      </c>
      <c r="K5886" s="1">
        <v>5.0505050505050004</v>
      </c>
      <c r="L5886" s="1">
        <v>32.323232323231998</v>
      </c>
      <c r="M5886" s="1">
        <v>21.212121212121001</v>
      </c>
      <c r="N5886" s="1">
        <v>39.393939393939</v>
      </c>
      <c r="O5886" s="1">
        <v>5.0505050505050004</v>
      </c>
      <c r="P5886" s="1">
        <v>1.010101010101</v>
      </c>
      <c r="Q5886" s="8">
        <v>221.21212121212099</v>
      </c>
    </row>
    <row r="5887" spans="4:17" x14ac:dyDescent="0.2">
      <c r="D5887" s="58" t="s">
        <v>49</v>
      </c>
      <c r="E5887" s="7" t="s">
        <v>50</v>
      </c>
      <c r="F5887" s="50" t="s">
        <v>624</v>
      </c>
      <c r="G5887" s="6">
        <v>39</v>
      </c>
      <c r="H5887" s="14">
        <v>51.282051282051</v>
      </c>
      <c r="I5887" s="3">
        <v>10.25641025641</v>
      </c>
      <c r="J5887" s="3">
        <v>41.025641025641001</v>
      </c>
      <c r="K5887" s="3">
        <v>10.25641025641</v>
      </c>
      <c r="L5887" s="3">
        <v>41.025641025641001</v>
      </c>
      <c r="M5887" s="3">
        <v>25.641025641026001</v>
      </c>
      <c r="N5887" s="3">
        <v>30.769230769231001</v>
      </c>
      <c r="O5887" s="9" t="s">
        <v>160</v>
      </c>
      <c r="P5887" s="3">
        <v>2.564102564103</v>
      </c>
      <c r="Q5887" s="13">
        <v>212.82051282051299</v>
      </c>
    </row>
    <row r="5888" spans="4:17" x14ac:dyDescent="0.2">
      <c r="D5888" s="59"/>
      <c r="E5888" s="5" t="s">
        <v>51</v>
      </c>
      <c r="F5888" s="51" t="s">
        <v>623</v>
      </c>
      <c r="G5888" s="4">
        <v>185</v>
      </c>
      <c r="H5888" s="10">
        <v>42.702702702703</v>
      </c>
      <c r="I5888" s="1">
        <v>10.27027027027</v>
      </c>
      <c r="J5888" s="1">
        <v>41.081081081081003</v>
      </c>
      <c r="K5888" s="1">
        <v>9.1891891891889994</v>
      </c>
      <c r="L5888" s="1">
        <v>30.810810810810999</v>
      </c>
      <c r="M5888" s="1">
        <v>17.297297297297</v>
      </c>
      <c r="N5888" s="1">
        <v>48.108108108107999</v>
      </c>
      <c r="O5888" s="1">
        <v>1.6216216216220001</v>
      </c>
      <c r="P5888" s="1">
        <v>1.0810810810810001</v>
      </c>
      <c r="Q5888" s="8">
        <v>202.16216216216199</v>
      </c>
    </row>
    <row r="5889" spans="4:17" x14ac:dyDescent="0.2">
      <c r="D5889" s="59"/>
      <c r="E5889" s="5" t="s">
        <v>52</v>
      </c>
      <c r="F5889" s="51" t="s">
        <v>623</v>
      </c>
      <c r="G5889" s="4">
        <v>324</v>
      </c>
      <c r="H5889" s="10">
        <v>48.148148148148003</v>
      </c>
      <c r="I5889" s="1">
        <v>16.049382716048999</v>
      </c>
      <c r="J5889" s="1">
        <v>47.222222222222001</v>
      </c>
      <c r="K5889" s="1">
        <v>6.79012345679</v>
      </c>
      <c r="L5889" s="1">
        <v>32.407407407407</v>
      </c>
      <c r="M5889" s="1">
        <v>15.740740740741</v>
      </c>
      <c r="N5889" s="1">
        <v>41.358024691357997</v>
      </c>
      <c r="O5889" s="1">
        <v>2.7777777777780002</v>
      </c>
      <c r="P5889" s="1">
        <v>0.61728395061700003</v>
      </c>
      <c r="Q5889" s="8">
        <v>211.111111111111</v>
      </c>
    </row>
    <row r="5890" spans="4:17" x14ac:dyDescent="0.2">
      <c r="D5890" s="59"/>
      <c r="E5890" s="5" t="s">
        <v>53</v>
      </c>
      <c r="F5890" s="51" t="s">
        <v>623</v>
      </c>
      <c r="G5890" s="4">
        <v>491</v>
      </c>
      <c r="H5890" s="10">
        <v>45.824847250509002</v>
      </c>
      <c r="I5890" s="1">
        <v>18.940936863544</v>
      </c>
      <c r="J5890" s="1">
        <v>45.417515274948997</v>
      </c>
      <c r="K5890" s="1">
        <v>4.8879837067210001</v>
      </c>
      <c r="L5890" s="1">
        <v>27.291242362525001</v>
      </c>
      <c r="M5890" s="1">
        <v>18.940936863544</v>
      </c>
      <c r="N5890" s="1">
        <v>48.26883910387</v>
      </c>
      <c r="O5890" s="1">
        <v>3.0549898167010001</v>
      </c>
      <c r="P5890" s="1">
        <v>0.20366598778</v>
      </c>
      <c r="Q5890" s="8">
        <v>212.83095723014301</v>
      </c>
    </row>
    <row r="5891" spans="4:17" x14ac:dyDescent="0.2">
      <c r="D5891" s="59"/>
      <c r="E5891" s="5" t="s">
        <v>23</v>
      </c>
      <c r="F5891" s="51" t="s">
        <v>624</v>
      </c>
      <c r="G5891" s="4">
        <v>4</v>
      </c>
      <c r="H5891" s="10">
        <v>75</v>
      </c>
      <c r="I5891" s="2" t="s">
        <v>160</v>
      </c>
      <c r="J5891" s="1">
        <v>50</v>
      </c>
      <c r="K5891" s="2" t="s">
        <v>160</v>
      </c>
      <c r="L5891" s="1">
        <v>50</v>
      </c>
      <c r="M5891" s="1">
        <v>25</v>
      </c>
      <c r="N5891" s="2" t="s">
        <v>160</v>
      </c>
      <c r="O5891" s="1">
        <v>25</v>
      </c>
      <c r="P5891" s="2" t="s">
        <v>160</v>
      </c>
      <c r="Q5891" s="8">
        <v>225</v>
      </c>
    </row>
    <row r="5892" spans="4:17" x14ac:dyDescent="0.2">
      <c r="D5892" s="59"/>
      <c r="E5892" s="5" t="s">
        <v>54</v>
      </c>
      <c r="F5892" s="51" t="s">
        <v>623</v>
      </c>
      <c r="G5892" s="4">
        <v>224</v>
      </c>
      <c r="H5892" s="10">
        <v>44.196428571429003</v>
      </c>
      <c r="I5892" s="1">
        <v>10.267857142857</v>
      </c>
      <c r="J5892" s="1">
        <v>41.071428571429003</v>
      </c>
      <c r="K5892" s="1">
        <v>9.375</v>
      </c>
      <c r="L5892" s="1">
        <v>32.589285714286</v>
      </c>
      <c r="M5892" s="1">
        <v>18.75</v>
      </c>
      <c r="N5892" s="1">
        <v>45.089285714286</v>
      </c>
      <c r="O5892" s="1">
        <v>1.339285714286</v>
      </c>
      <c r="P5892" s="1">
        <v>1.339285714286</v>
      </c>
      <c r="Q5892" s="8">
        <v>204.017857142857</v>
      </c>
    </row>
    <row r="5893" spans="4:17" x14ac:dyDescent="0.2">
      <c r="D5893" s="59"/>
      <c r="E5893" s="5" t="s">
        <v>55</v>
      </c>
      <c r="F5893" s="51" t="s">
        <v>623</v>
      </c>
      <c r="G5893" s="4">
        <v>815</v>
      </c>
      <c r="H5893" s="10">
        <v>46.748466257669001</v>
      </c>
      <c r="I5893" s="1">
        <v>17.791411042945001</v>
      </c>
      <c r="J5893" s="1">
        <v>46.134969325153001</v>
      </c>
      <c r="K5893" s="1">
        <v>5.6441717791409998</v>
      </c>
      <c r="L5893" s="1">
        <v>29.325153374233</v>
      </c>
      <c r="M5893" s="1">
        <v>17.668711656441999</v>
      </c>
      <c r="N5893" s="1">
        <v>45.521472392638003</v>
      </c>
      <c r="O5893" s="1">
        <v>2.9447852760740001</v>
      </c>
      <c r="P5893" s="1">
        <v>0.36809815950899999</v>
      </c>
      <c r="Q5893" s="8">
        <v>212.14723926380401</v>
      </c>
    </row>
    <row r="5894" spans="4:17" ht="26" x14ac:dyDescent="0.2">
      <c r="D5894" s="58" t="s">
        <v>56</v>
      </c>
      <c r="E5894" s="7" t="s">
        <v>57</v>
      </c>
      <c r="F5894" s="50" t="s">
        <v>624</v>
      </c>
      <c r="G5894" s="6">
        <v>8</v>
      </c>
      <c r="H5894" s="14">
        <v>37.5</v>
      </c>
      <c r="I5894" s="3">
        <v>12.5</v>
      </c>
      <c r="J5894" s="3">
        <v>12.5</v>
      </c>
      <c r="K5894" s="3">
        <v>12.5</v>
      </c>
      <c r="L5894" s="9" t="s">
        <v>160</v>
      </c>
      <c r="M5894" s="9" t="s">
        <v>160</v>
      </c>
      <c r="N5894" s="3">
        <v>62.5</v>
      </c>
      <c r="O5894" s="9" t="s">
        <v>160</v>
      </c>
      <c r="P5894" s="9" t="s">
        <v>160</v>
      </c>
      <c r="Q5894" s="13">
        <v>137.5</v>
      </c>
    </row>
    <row r="5895" spans="4:17" ht="26" x14ac:dyDescent="0.2">
      <c r="D5895" s="59"/>
      <c r="E5895" s="5" t="s">
        <v>58</v>
      </c>
      <c r="F5895" s="51" t="s">
        <v>623</v>
      </c>
      <c r="G5895" s="4">
        <v>61</v>
      </c>
      <c r="H5895" s="10">
        <v>52.459016393443001</v>
      </c>
      <c r="I5895" s="1">
        <v>8.1967213114750006</v>
      </c>
      <c r="J5895" s="1">
        <v>59.016393442622999</v>
      </c>
      <c r="K5895" s="1">
        <v>8.1967213114750006</v>
      </c>
      <c r="L5895" s="1">
        <v>27.868852459016001</v>
      </c>
      <c r="M5895" s="1">
        <v>24.590163934425998</v>
      </c>
      <c r="N5895" s="1">
        <v>42.622950819671999</v>
      </c>
      <c r="O5895" s="1">
        <v>1.6393442622950001</v>
      </c>
      <c r="P5895" s="2" t="s">
        <v>160</v>
      </c>
      <c r="Q5895" s="8">
        <v>224.59016393442599</v>
      </c>
    </row>
    <row r="5896" spans="4:17" x14ac:dyDescent="0.2">
      <c r="D5896" s="59"/>
      <c r="E5896" s="5" t="s">
        <v>59</v>
      </c>
      <c r="F5896" s="51" t="s">
        <v>624</v>
      </c>
      <c r="G5896" s="4">
        <v>18</v>
      </c>
      <c r="H5896" s="10">
        <v>55.555555555555998</v>
      </c>
      <c r="I5896" s="1">
        <v>44.444444444444002</v>
      </c>
      <c r="J5896" s="1">
        <v>33.333333333333002</v>
      </c>
      <c r="K5896" s="1">
        <v>5.5555555555560003</v>
      </c>
      <c r="L5896" s="1">
        <v>27.777777777777999</v>
      </c>
      <c r="M5896" s="1">
        <v>11.111111111111001</v>
      </c>
      <c r="N5896" s="1">
        <v>44.444444444444002</v>
      </c>
      <c r="O5896" s="2" t="s">
        <v>160</v>
      </c>
      <c r="P5896" s="2" t="s">
        <v>160</v>
      </c>
      <c r="Q5896" s="8">
        <v>222.222222222222</v>
      </c>
    </row>
    <row r="5897" spans="4:17" x14ac:dyDescent="0.2">
      <c r="D5897" s="59"/>
      <c r="E5897" s="5" t="s">
        <v>60</v>
      </c>
      <c r="F5897" s="51" t="s">
        <v>623</v>
      </c>
      <c r="G5897" s="4">
        <v>147</v>
      </c>
      <c r="H5897" s="10">
        <v>50.340136054421997</v>
      </c>
      <c r="I5897" s="1">
        <v>19.047619047619001</v>
      </c>
      <c r="J5897" s="1">
        <v>44.897959183673002</v>
      </c>
      <c r="K5897" s="1">
        <v>10.204081632653001</v>
      </c>
      <c r="L5897" s="1">
        <v>27.891156462584998</v>
      </c>
      <c r="M5897" s="1">
        <v>14.965986394558</v>
      </c>
      <c r="N5897" s="1">
        <v>44.217687074830003</v>
      </c>
      <c r="O5897" s="1">
        <v>4.0816326530609999</v>
      </c>
      <c r="P5897" s="1">
        <v>0.68027210884400002</v>
      </c>
      <c r="Q5897" s="8">
        <v>216.32653061224499</v>
      </c>
    </row>
    <row r="5898" spans="4:17" ht="26" x14ac:dyDescent="0.2">
      <c r="D5898" s="59"/>
      <c r="E5898" s="5" t="s">
        <v>61</v>
      </c>
      <c r="F5898" s="51" t="s">
        <v>623</v>
      </c>
      <c r="G5898" s="4">
        <v>85</v>
      </c>
      <c r="H5898" s="10">
        <v>42.352941176470999</v>
      </c>
      <c r="I5898" s="1">
        <v>16.470588235293999</v>
      </c>
      <c r="J5898" s="1">
        <v>47.058823529412003</v>
      </c>
      <c r="K5898" s="1">
        <v>8.2352941176469994</v>
      </c>
      <c r="L5898" s="1">
        <v>31.764705882352999</v>
      </c>
      <c r="M5898" s="1">
        <v>17.647058823529001</v>
      </c>
      <c r="N5898" s="1">
        <v>45.882352941176002</v>
      </c>
      <c r="O5898" s="1">
        <v>5.8823529411760003</v>
      </c>
      <c r="P5898" s="2" t="s">
        <v>160</v>
      </c>
      <c r="Q5898" s="8">
        <v>215.29411764705901</v>
      </c>
    </row>
    <row r="5899" spans="4:17" x14ac:dyDescent="0.2">
      <c r="D5899" s="59"/>
      <c r="E5899" s="5" t="s">
        <v>62</v>
      </c>
      <c r="F5899" s="51" t="s">
        <v>623</v>
      </c>
      <c r="G5899" s="4">
        <v>722</v>
      </c>
      <c r="H5899" s="10">
        <v>45.290858725762</v>
      </c>
      <c r="I5899" s="1">
        <v>15.373961218837</v>
      </c>
      <c r="J5899" s="1">
        <v>44.459833795013999</v>
      </c>
      <c r="K5899" s="1">
        <v>5.2631578947369997</v>
      </c>
      <c r="L5899" s="1">
        <v>31.024930747921999</v>
      </c>
      <c r="M5899" s="1">
        <v>18.421052631578998</v>
      </c>
      <c r="N5899" s="1">
        <v>45.429362880886003</v>
      </c>
      <c r="O5899" s="1">
        <v>2.2160664819939999</v>
      </c>
      <c r="P5899" s="1">
        <v>0.69252077562299996</v>
      </c>
      <c r="Q5899" s="8">
        <v>208.17174515235499</v>
      </c>
    </row>
    <row r="5900" spans="4:17" x14ac:dyDescent="0.2">
      <c r="D5900" s="59"/>
      <c r="E5900" s="5" t="s">
        <v>23</v>
      </c>
      <c r="F5900" s="51" t="s">
        <v>624</v>
      </c>
      <c r="G5900" s="4">
        <v>2</v>
      </c>
      <c r="H5900" s="10">
        <v>50</v>
      </c>
      <c r="I5900" s="1">
        <v>50</v>
      </c>
      <c r="J5900" s="2" t="s">
        <v>160</v>
      </c>
      <c r="K5900" s="2" t="s">
        <v>160</v>
      </c>
      <c r="L5900" s="2" t="s">
        <v>160</v>
      </c>
      <c r="M5900" s="2" t="s">
        <v>160</v>
      </c>
      <c r="N5900" s="1">
        <v>50</v>
      </c>
      <c r="O5900" s="2" t="s">
        <v>160</v>
      </c>
      <c r="P5900" s="2" t="s">
        <v>160</v>
      </c>
      <c r="Q5900" s="8">
        <v>150</v>
      </c>
    </row>
    <row r="5901" spans="4:17" ht="26" x14ac:dyDescent="0.2">
      <c r="D5901" s="59"/>
      <c r="E5901" s="5" t="s">
        <v>63</v>
      </c>
      <c r="F5901" s="51" t="s">
        <v>623</v>
      </c>
      <c r="G5901" s="4">
        <v>319</v>
      </c>
      <c r="H5901" s="10">
        <v>48.589341692790001</v>
      </c>
      <c r="I5901" s="1">
        <v>17.554858934169001</v>
      </c>
      <c r="J5901" s="1">
        <v>46.708463949843001</v>
      </c>
      <c r="K5901" s="1">
        <v>9.0909090909089993</v>
      </c>
      <c r="L5901" s="1">
        <v>28.213166144201001</v>
      </c>
      <c r="M5901" s="1">
        <v>16.92789968652</v>
      </c>
      <c r="N5901" s="1">
        <v>44.827586206897003</v>
      </c>
      <c r="O5901" s="1">
        <v>3.761755485893</v>
      </c>
      <c r="P5901" s="1">
        <v>0.31347962382400002</v>
      </c>
      <c r="Q5901" s="8">
        <v>215.987460815047</v>
      </c>
    </row>
    <row r="5902" spans="4:17" ht="26" x14ac:dyDescent="0.2">
      <c r="D5902" s="58" t="s">
        <v>64</v>
      </c>
      <c r="E5902" s="7" t="s">
        <v>57</v>
      </c>
      <c r="F5902" s="50" t="s">
        <v>624</v>
      </c>
      <c r="G5902" s="6">
        <v>21</v>
      </c>
      <c r="H5902" s="14">
        <v>47.619047619047997</v>
      </c>
      <c r="I5902" s="3">
        <v>23.809523809523998</v>
      </c>
      <c r="J5902" s="3">
        <v>28.571428571428999</v>
      </c>
      <c r="K5902" s="3">
        <v>4.7619047619049999</v>
      </c>
      <c r="L5902" s="3">
        <v>14.285714285714</v>
      </c>
      <c r="M5902" s="3">
        <v>9.5238095238099998</v>
      </c>
      <c r="N5902" s="3">
        <v>52.380952380952003</v>
      </c>
      <c r="O5902" s="9" t="s">
        <v>160</v>
      </c>
      <c r="P5902" s="3">
        <v>9.5238095238099998</v>
      </c>
      <c r="Q5902" s="13">
        <v>190.47619047619</v>
      </c>
    </row>
    <row r="5903" spans="4:17" ht="26" x14ac:dyDescent="0.2">
      <c r="D5903" s="59"/>
      <c r="E5903" s="5" t="s">
        <v>58</v>
      </c>
      <c r="F5903" s="51" t="s">
        <v>623</v>
      </c>
      <c r="G5903" s="4">
        <v>103</v>
      </c>
      <c r="H5903" s="10">
        <v>47.572815533981</v>
      </c>
      <c r="I5903" s="1">
        <v>12.621359223301001</v>
      </c>
      <c r="J5903" s="1">
        <v>46.601941747573001</v>
      </c>
      <c r="K5903" s="1">
        <v>5.8252427184469999</v>
      </c>
      <c r="L5903" s="1">
        <v>23.300970873786</v>
      </c>
      <c r="M5903" s="1">
        <v>19.417475728155001</v>
      </c>
      <c r="N5903" s="1">
        <v>45.631067961165002</v>
      </c>
      <c r="O5903" s="1">
        <v>2.9126213592229999</v>
      </c>
      <c r="P5903" s="2" t="s">
        <v>160</v>
      </c>
      <c r="Q5903" s="8">
        <v>203.883495145631</v>
      </c>
    </row>
    <row r="5904" spans="4:17" x14ac:dyDescent="0.2">
      <c r="D5904" s="59"/>
      <c r="E5904" s="5" t="s">
        <v>59</v>
      </c>
      <c r="F5904" s="51" t="s">
        <v>624</v>
      </c>
      <c r="G5904" s="4">
        <v>43</v>
      </c>
      <c r="H5904" s="10">
        <v>46.511627906976997</v>
      </c>
      <c r="I5904" s="1">
        <v>32.558139534883999</v>
      </c>
      <c r="J5904" s="1">
        <v>41.860465116279002</v>
      </c>
      <c r="K5904" s="1">
        <v>2.3255813953489999</v>
      </c>
      <c r="L5904" s="1">
        <v>34.883720930232997</v>
      </c>
      <c r="M5904" s="1">
        <v>27.906976744186</v>
      </c>
      <c r="N5904" s="1">
        <v>48.837209302326002</v>
      </c>
      <c r="O5904" s="2" t="s">
        <v>160</v>
      </c>
      <c r="P5904" s="2" t="s">
        <v>160</v>
      </c>
      <c r="Q5904" s="8">
        <v>234.88372093023301</v>
      </c>
    </row>
    <row r="5905" spans="4:17" x14ac:dyDescent="0.2">
      <c r="D5905" s="59"/>
      <c r="E5905" s="5" t="s">
        <v>60</v>
      </c>
      <c r="F5905" s="51" t="s">
        <v>623</v>
      </c>
      <c r="G5905" s="4">
        <v>697</v>
      </c>
      <c r="H5905" s="10">
        <v>46.771879483501003</v>
      </c>
      <c r="I5905" s="1">
        <v>16.929698708751999</v>
      </c>
      <c r="J5905" s="1">
        <v>46.915351506455998</v>
      </c>
      <c r="K5905" s="1">
        <v>7.3170731707319998</v>
      </c>
      <c r="L5905" s="1">
        <v>30.559540889527</v>
      </c>
      <c r="M5905" s="1">
        <v>18.220946915351998</v>
      </c>
      <c r="N5905" s="1">
        <v>44.189383070300998</v>
      </c>
      <c r="O5905" s="1">
        <v>2.2955523672879998</v>
      </c>
      <c r="P5905" s="1">
        <v>0.28694404591099998</v>
      </c>
      <c r="Q5905" s="8">
        <v>213.48637015781901</v>
      </c>
    </row>
    <row r="5906" spans="4:17" ht="26" x14ac:dyDescent="0.2">
      <c r="D5906" s="59"/>
      <c r="E5906" s="5" t="s">
        <v>61</v>
      </c>
      <c r="F5906" s="51" t="s">
        <v>623</v>
      </c>
      <c r="G5906" s="4">
        <v>160</v>
      </c>
      <c r="H5906" s="10">
        <v>44.375</v>
      </c>
      <c r="I5906" s="1">
        <v>11.25</v>
      </c>
      <c r="J5906" s="1">
        <v>40.625</v>
      </c>
      <c r="K5906" s="1">
        <v>5</v>
      </c>
      <c r="L5906" s="1">
        <v>33.75</v>
      </c>
      <c r="M5906" s="1">
        <v>15</v>
      </c>
      <c r="N5906" s="1">
        <v>45.625</v>
      </c>
      <c r="O5906" s="1">
        <v>5</v>
      </c>
      <c r="P5906" s="1">
        <v>1.25</v>
      </c>
      <c r="Q5906" s="8">
        <v>201.875</v>
      </c>
    </row>
    <row r="5907" spans="4:17" ht="26" x14ac:dyDescent="0.2">
      <c r="D5907" s="59"/>
      <c r="E5907" s="5" t="s">
        <v>65</v>
      </c>
      <c r="F5907" s="51" t="s">
        <v>624</v>
      </c>
      <c r="G5907" s="4">
        <v>16</v>
      </c>
      <c r="H5907" s="10">
        <v>37.5</v>
      </c>
      <c r="I5907" s="2" t="s">
        <v>160</v>
      </c>
      <c r="J5907" s="1">
        <v>25</v>
      </c>
      <c r="K5907" s="2" t="s">
        <v>160</v>
      </c>
      <c r="L5907" s="1">
        <v>31.25</v>
      </c>
      <c r="M5907" s="1">
        <v>12.5</v>
      </c>
      <c r="N5907" s="1">
        <v>62.5</v>
      </c>
      <c r="O5907" s="1">
        <v>6.25</v>
      </c>
      <c r="P5907" s="2" t="s">
        <v>160</v>
      </c>
      <c r="Q5907" s="8">
        <v>175</v>
      </c>
    </row>
    <row r="5908" spans="4:17" x14ac:dyDescent="0.2">
      <c r="D5908" s="59"/>
      <c r="E5908" s="5" t="s">
        <v>23</v>
      </c>
      <c r="F5908" s="51" t="s">
        <v>624</v>
      </c>
      <c r="G5908" s="4">
        <v>3</v>
      </c>
      <c r="H5908" s="10">
        <v>33.333333333333002</v>
      </c>
      <c r="I5908" s="2" t="s">
        <v>160</v>
      </c>
      <c r="J5908" s="1">
        <v>66.666666666666998</v>
      </c>
      <c r="K5908" s="2" t="s">
        <v>160</v>
      </c>
      <c r="L5908" s="2" t="s">
        <v>160</v>
      </c>
      <c r="M5908" s="2" t="s">
        <v>160</v>
      </c>
      <c r="N5908" s="1">
        <v>66.666666666666998</v>
      </c>
      <c r="O5908" s="2" t="s">
        <v>160</v>
      </c>
      <c r="P5908" s="2" t="s">
        <v>160</v>
      </c>
      <c r="Q5908" s="8">
        <v>166.666666666667</v>
      </c>
    </row>
    <row r="5909" spans="4:17" ht="26" x14ac:dyDescent="0.2">
      <c r="D5909" s="59"/>
      <c r="E5909" s="5" t="s">
        <v>66</v>
      </c>
      <c r="F5909" s="51" t="s">
        <v>623</v>
      </c>
      <c r="G5909" s="4">
        <v>1024</v>
      </c>
      <c r="H5909" s="10">
        <v>46.484375</v>
      </c>
      <c r="I5909" s="1">
        <v>16.40625</v>
      </c>
      <c r="J5909" s="1">
        <v>45.3125</v>
      </c>
      <c r="K5909" s="1">
        <v>6.54296875</v>
      </c>
      <c r="L5909" s="1">
        <v>30.17578125</v>
      </c>
      <c r="M5909" s="1">
        <v>18.06640625</v>
      </c>
      <c r="N5909" s="1">
        <v>44.921875</v>
      </c>
      <c r="O5909" s="1">
        <v>2.63671875</v>
      </c>
      <c r="P5909" s="1">
        <v>0.5859375</v>
      </c>
      <c r="Q5909" s="8">
        <v>211.1328125</v>
      </c>
    </row>
    <row r="5910" spans="4:17" x14ac:dyDescent="0.2">
      <c r="D5910" s="58" t="s">
        <v>67</v>
      </c>
      <c r="E5910" s="7" t="s">
        <v>68</v>
      </c>
      <c r="F5910" s="50" t="s">
        <v>623</v>
      </c>
      <c r="G5910" s="6">
        <v>483</v>
      </c>
      <c r="H5910" s="14">
        <v>100</v>
      </c>
      <c r="I5910" s="3">
        <v>27.536231884058001</v>
      </c>
      <c r="J5910" s="3">
        <v>60.248447204968997</v>
      </c>
      <c r="K5910" s="3">
        <v>10.766045548654001</v>
      </c>
      <c r="L5910" s="3">
        <v>45.341614906832</v>
      </c>
      <c r="M5910" s="3">
        <v>30.020703933747001</v>
      </c>
      <c r="N5910" s="3">
        <v>15.113871635611</v>
      </c>
      <c r="O5910" s="3">
        <v>1.449275362319</v>
      </c>
      <c r="P5910" s="9" t="s">
        <v>160</v>
      </c>
      <c r="Q5910" s="13">
        <v>290.47619047619003</v>
      </c>
    </row>
    <row r="5911" spans="4:17" x14ac:dyDescent="0.2">
      <c r="D5911" s="59"/>
      <c r="E5911" s="5" t="s">
        <v>69</v>
      </c>
      <c r="F5911" s="51" t="s">
        <v>623</v>
      </c>
      <c r="G5911" s="4">
        <v>168</v>
      </c>
      <c r="H5911" s="10">
        <v>79.166666666666998</v>
      </c>
      <c r="I5911" s="1">
        <v>100</v>
      </c>
      <c r="J5911" s="1">
        <v>69.047619047618994</v>
      </c>
      <c r="K5911" s="1">
        <v>9.5238095238099998</v>
      </c>
      <c r="L5911" s="1">
        <v>51.190476190475998</v>
      </c>
      <c r="M5911" s="1">
        <v>36.904761904761997</v>
      </c>
      <c r="N5911" s="1">
        <v>10.714285714286</v>
      </c>
      <c r="O5911" s="1">
        <v>1.785714285714</v>
      </c>
      <c r="P5911" s="2" t="s">
        <v>160</v>
      </c>
      <c r="Q5911" s="8">
        <v>358.33333333333297</v>
      </c>
    </row>
    <row r="5912" spans="4:17" ht="26" x14ac:dyDescent="0.2">
      <c r="D5912" s="59"/>
      <c r="E5912" s="5" t="s">
        <v>70</v>
      </c>
      <c r="F5912" s="51" t="s">
        <v>623</v>
      </c>
      <c r="G5912" s="4">
        <v>470</v>
      </c>
      <c r="H5912" s="10">
        <v>61.914893617021001</v>
      </c>
      <c r="I5912" s="1">
        <v>24.680851063830001</v>
      </c>
      <c r="J5912" s="1">
        <v>100</v>
      </c>
      <c r="K5912" s="1">
        <v>10.212765957447001</v>
      </c>
      <c r="L5912" s="1">
        <v>51.489361702128001</v>
      </c>
      <c r="M5912" s="1">
        <v>31.063829787233999</v>
      </c>
      <c r="N5912" s="1">
        <v>18.936170212766001</v>
      </c>
      <c r="O5912" s="1">
        <v>1.2765957446809999</v>
      </c>
      <c r="P5912" s="2" t="s">
        <v>160</v>
      </c>
      <c r="Q5912" s="8">
        <v>299.57446808510599</v>
      </c>
    </row>
    <row r="5913" spans="4:17" ht="26" x14ac:dyDescent="0.2">
      <c r="D5913" s="59"/>
      <c r="E5913" s="5" t="s">
        <v>71</v>
      </c>
      <c r="F5913" s="51" t="s">
        <v>623</v>
      </c>
      <c r="G5913" s="4">
        <v>67</v>
      </c>
      <c r="H5913" s="10">
        <v>77.611940298506994</v>
      </c>
      <c r="I5913" s="1">
        <v>23.880597014925002</v>
      </c>
      <c r="J5913" s="1">
        <v>71.641791044775999</v>
      </c>
      <c r="K5913" s="1">
        <v>100</v>
      </c>
      <c r="L5913" s="1">
        <v>68.656716417910005</v>
      </c>
      <c r="M5913" s="1">
        <v>43.283582089551999</v>
      </c>
      <c r="N5913" s="1">
        <v>16.417910447760999</v>
      </c>
      <c r="O5913" s="1">
        <v>1.492537313433</v>
      </c>
      <c r="P5913" s="2" t="s">
        <v>160</v>
      </c>
      <c r="Q5913" s="8">
        <v>402.98507462686598</v>
      </c>
    </row>
    <row r="5914" spans="4:17" x14ac:dyDescent="0.2">
      <c r="D5914" s="59"/>
      <c r="E5914" s="5" t="s">
        <v>72</v>
      </c>
      <c r="F5914" s="51" t="s">
        <v>623</v>
      </c>
      <c r="G5914" s="4">
        <v>314</v>
      </c>
      <c r="H5914" s="10">
        <v>69.745222929936006</v>
      </c>
      <c r="I5914" s="1">
        <v>27.388535031846999</v>
      </c>
      <c r="J5914" s="1">
        <v>77.070063694268001</v>
      </c>
      <c r="K5914" s="1">
        <v>14.649681528662001</v>
      </c>
      <c r="L5914" s="1">
        <v>100</v>
      </c>
      <c r="M5914" s="1">
        <v>38.216560509554</v>
      </c>
      <c r="N5914" s="1">
        <v>9.8726114649679992</v>
      </c>
      <c r="O5914" s="1">
        <v>2.2292993630570002</v>
      </c>
      <c r="P5914" s="2" t="s">
        <v>160</v>
      </c>
      <c r="Q5914" s="8">
        <v>339.171974522293</v>
      </c>
    </row>
    <row r="5915" spans="4:17" x14ac:dyDescent="0.2">
      <c r="D5915" s="59"/>
      <c r="E5915" s="5" t="s">
        <v>73</v>
      </c>
      <c r="F5915" s="51" t="s">
        <v>623</v>
      </c>
      <c r="G5915" s="4">
        <v>187</v>
      </c>
      <c r="H5915" s="10">
        <v>77.540106951872005</v>
      </c>
      <c r="I5915" s="1">
        <v>33.155080213904</v>
      </c>
      <c r="J5915" s="1">
        <v>78.074866310160004</v>
      </c>
      <c r="K5915" s="1">
        <v>15.508021390373999</v>
      </c>
      <c r="L5915" s="1">
        <v>64.171122994651995</v>
      </c>
      <c r="M5915" s="1">
        <v>100</v>
      </c>
      <c r="N5915" s="1">
        <v>11.764705882353001</v>
      </c>
      <c r="O5915" s="1">
        <v>1.6042780748659999</v>
      </c>
      <c r="P5915" s="2" t="s">
        <v>160</v>
      </c>
      <c r="Q5915" s="8">
        <v>381.81818181818198</v>
      </c>
    </row>
    <row r="5916" spans="4:17" ht="26" x14ac:dyDescent="0.2">
      <c r="D5916" s="59"/>
      <c r="E5916" s="5" t="s">
        <v>74</v>
      </c>
      <c r="F5916" s="51" t="s">
        <v>623</v>
      </c>
      <c r="G5916" s="4">
        <v>472</v>
      </c>
      <c r="H5916" s="10">
        <v>15.466101694915</v>
      </c>
      <c r="I5916" s="1">
        <v>3.8135593220340001</v>
      </c>
      <c r="J5916" s="1">
        <v>18.855932203390001</v>
      </c>
      <c r="K5916" s="1">
        <v>2.3305084745759999</v>
      </c>
      <c r="L5916" s="1">
        <v>6.5677966101690002</v>
      </c>
      <c r="M5916" s="1">
        <v>4.6610169491529998</v>
      </c>
      <c r="N5916" s="1">
        <v>100</v>
      </c>
      <c r="O5916" s="1">
        <v>1.483050847458</v>
      </c>
      <c r="P5916" s="2" t="s">
        <v>160</v>
      </c>
      <c r="Q5916" s="8">
        <v>153.17796610169501</v>
      </c>
    </row>
    <row r="5917" spans="4:17" x14ac:dyDescent="0.2">
      <c r="D5917" s="59"/>
      <c r="E5917" s="5" t="s">
        <v>36</v>
      </c>
      <c r="F5917" s="51" t="s">
        <v>624</v>
      </c>
      <c r="G5917" s="4">
        <v>28</v>
      </c>
      <c r="H5917" s="10">
        <v>25</v>
      </c>
      <c r="I5917" s="1">
        <v>10.714285714286</v>
      </c>
      <c r="J5917" s="1">
        <v>21.428571428571001</v>
      </c>
      <c r="K5917" s="1">
        <v>3.5714285714290002</v>
      </c>
      <c r="L5917" s="1">
        <v>25</v>
      </c>
      <c r="M5917" s="1">
        <v>10.714285714286</v>
      </c>
      <c r="N5917" s="1">
        <v>25</v>
      </c>
      <c r="O5917" s="1">
        <v>100</v>
      </c>
      <c r="P5917" s="2" t="s">
        <v>160</v>
      </c>
      <c r="Q5917" s="8">
        <v>221.42857142857099</v>
      </c>
    </row>
    <row r="5918" spans="4:17" x14ac:dyDescent="0.2">
      <c r="D5918" s="59"/>
      <c r="E5918" s="5" t="s">
        <v>23</v>
      </c>
      <c r="F5918" s="51" t="s">
        <v>624</v>
      </c>
      <c r="G5918" s="4">
        <v>6</v>
      </c>
      <c r="H5918" s="17" t="s">
        <v>160</v>
      </c>
      <c r="I5918" s="2" t="s">
        <v>160</v>
      </c>
      <c r="J5918" s="2" t="s">
        <v>160</v>
      </c>
      <c r="K5918" s="2" t="s">
        <v>160</v>
      </c>
      <c r="L5918" s="2" t="s">
        <v>160</v>
      </c>
      <c r="M5918" s="2" t="s">
        <v>160</v>
      </c>
      <c r="N5918" s="2" t="s">
        <v>160</v>
      </c>
      <c r="O5918" s="2" t="s">
        <v>160</v>
      </c>
      <c r="P5918" s="1">
        <v>100</v>
      </c>
      <c r="Q5918" s="8">
        <v>100</v>
      </c>
    </row>
    <row r="5919" spans="4:17" ht="26" x14ac:dyDescent="0.2">
      <c r="D5919" s="58" t="s">
        <v>75</v>
      </c>
      <c r="E5919" s="7" t="s">
        <v>76</v>
      </c>
      <c r="F5919" s="50" t="s">
        <v>624</v>
      </c>
      <c r="G5919" s="6">
        <v>32</v>
      </c>
      <c r="H5919" s="14">
        <v>59.375</v>
      </c>
      <c r="I5919" s="3">
        <v>18.75</v>
      </c>
      <c r="J5919" s="3">
        <v>50</v>
      </c>
      <c r="K5919" s="3">
        <v>12.5</v>
      </c>
      <c r="L5919" s="3">
        <v>50</v>
      </c>
      <c r="M5919" s="3">
        <v>34.375</v>
      </c>
      <c r="N5919" s="3">
        <v>28.125</v>
      </c>
      <c r="O5919" s="3">
        <v>3.125</v>
      </c>
      <c r="P5919" s="9" t="s">
        <v>160</v>
      </c>
      <c r="Q5919" s="13">
        <v>256.25</v>
      </c>
    </row>
    <row r="5920" spans="4:17" x14ac:dyDescent="0.2">
      <c r="D5920" s="59"/>
      <c r="E5920" s="5" t="s">
        <v>77</v>
      </c>
      <c r="F5920" s="51" t="s">
        <v>623</v>
      </c>
      <c r="G5920" s="4">
        <v>60</v>
      </c>
      <c r="H5920" s="10">
        <v>55</v>
      </c>
      <c r="I5920" s="1">
        <v>28.333333333333002</v>
      </c>
      <c r="J5920" s="1">
        <v>63.333333333333002</v>
      </c>
      <c r="K5920" s="1">
        <v>10</v>
      </c>
      <c r="L5920" s="1">
        <v>48.333333333333002</v>
      </c>
      <c r="M5920" s="1">
        <v>26.666666666666998</v>
      </c>
      <c r="N5920" s="1">
        <v>35</v>
      </c>
      <c r="O5920" s="2" t="s">
        <v>160</v>
      </c>
      <c r="P5920" s="2" t="s">
        <v>160</v>
      </c>
      <c r="Q5920" s="8">
        <v>266.66666666666703</v>
      </c>
    </row>
    <row r="5921" spans="4:17" x14ac:dyDescent="0.2">
      <c r="D5921" s="59"/>
      <c r="E5921" s="5" t="s">
        <v>78</v>
      </c>
      <c r="F5921" s="51" t="s">
        <v>623</v>
      </c>
      <c r="G5921" s="4">
        <v>82</v>
      </c>
      <c r="H5921" s="10">
        <v>52.439024390244001</v>
      </c>
      <c r="I5921" s="1">
        <v>29.268292682927001</v>
      </c>
      <c r="J5921" s="1">
        <v>54.878048780488001</v>
      </c>
      <c r="K5921" s="1">
        <v>10.975609756098001</v>
      </c>
      <c r="L5921" s="1">
        <v>43.902439024389999</v>
      </c>
      <c r="M5921" s="1">
        <v>29.268292682927001</v>
      </c>
      <c r="N5921" s="1">
        <v>35.365853658536999</v>
      </c>
      <c r="O5921" s="1">
        <v>4.8780487804880002</v>
      </c>
      <c r="P5921" s="2" t="s">
        <v>160</v>
      </c>
      <c r="Q5921" s="8">
        <v>260.97560975609798</v>
      </c>
    </row>
    <row r="5922" spans="4:17" ht="26" x14ac:dyDescent="0.2">
      <c r="D5922" s="59"/>
      <c r="E5922" s="5" t="s">
        <v>79</v>
      </c>
      <c r="F5922" s="51" t="s">
        <v>624</v>
      </c>
      <c r="G5922" s="4">
        <v>11</v>
      </c>
      <c r="H5922" s="10">
        <v>72.727272727273004</v>
      </c>
      <c r="I5922" s="1">
        <v>36.363636363635997</v>
      </c>
      <c r="J5922" s="1">
        <v>63.636363636364003</v>
      </c>
      <c r="K5922" s="1">
        <v>18.181818181817999</v>
      </c>
      <c r="L5922" s="1">
        <v>45.454545454544999</v>
      </c>
      <c r="M5922" s="1">
        <v>27.272727272727</v>
      </c>
      <c r="N5922" s="1">
        <v>18.181818181817999</v>
      </c>
      <c r="O5922" s="2" t="s">
        <v>160</v>
      </c>
      <c r="P5922" s="2" t="s">
        <v>160</v>
      </c>
      <c r="Q5922" s="8">
        <v>281.81818181818198</v>
      </c>
    </row>
    <row r="5923" spans="4:17" ht="26" x14ac:dyDescent="0.2">
      <c r="D5923" s="59"/>
      <c r="E5923" s="5" t="s">
        <v>80</v>
      </c>
      <c r="F5923" s="51" t="s">
        <v>624</v>
      </c>
      <c r="G5923" s="4">
        <v>35</v>
      </c>
      <c r="H5923" s="10">
        <v>48.571428571429003</v>
      </c>
      <c r="I5923" s="1">
        <v>34.285714285714</v>
      </c>
      <c r="J5923" s="1">
        <v>62.857142857143003</v>
      </c>
      <c r="K5923" s="1">
        <v>8.5714285714289993</v>
      </c>
      <c r="L5923" s="1">
        <v>37.142857142856997</v>
      </c>
      <c r="M5923" s="1">
        <v>28.571428571428999</v>
      </c>
      <c r="N5923" s="1">
        <v>37.142857142856997</v>
      </c>
      <c r="O5923" s="1">
        <v>2.8571428571430002</v>
      </c>
      <c r="P5923" s="2" t="s">
        <v>160</v>
      </c>
      <c r="Q5923" s="8">
        <v>260</v>
      </c>
    </row>
    <row r="5924" spans="4:17" ht="26" x14ac:dyDescent="0.2">
      <c r="D5924" s="59"/>
      <c r="E5924" s="5" t="s">
        <v>81</v>
      </c>
      <c r="F5924" s="51" t="s">
        <v>624</v>
      </c>
      <c r="G5924" s="4">
        <v>48</v>
      </c>
      <c r="H5924" s="10">
        <v>45.833333333333002</v>
      </c>
      <c r="I5924" s="1">
        <v>37.5</v>
      </c>
      <c r="J5924" s="1">
        <v>60.416666666666998</v>
      </c>
      <c r="K5924" s="1">
        <v>8.333333333333</v>
      </c>
      <c r="L5924" s="1">
        <v>37.5</v>
      </c>
      <c r="M5924" s="1">
        <v>27.083333333333002</v>
      </c>
      <c r="N5924" s="1">
        <v>50</v>
      </c>
      <c r="O5924" s="1">
        <v>2.083333333333</v>
      </c>
      <c r="P5924" s="2" t="s">
        <v>160</v>
      </c>
      <c r="Q5924" s="8">
        <v>268.75</v>
      </c>
    </row>
    <row r="5925" spans="4:17" ht="26" x14ac:dyDescent="0.2">
      <c r="D5925" s="59"/>
      <c r="E5925" s="5" t="s">
        <v>82</v>
      </c>
      <c r="F5925" s="51" t="s">
        <v>624</v>
      </c>
      <c r="G5925" s="4">
        <v>39</v>
      </c>
      <c r="H5925" s="10">
        <v>64.102564102564003</v>
      </c>
      <c r="I5925" s="1">
        <v>30.769230769231001</v>
      </c>
      <c r="J5925" s="1">
        <v>76.923076923077005</v>
      </c>
      <c r="K5925" s="1">
        <v>10.25641025641</v>
      </c>
      <c r="L5925" s="1">
        <v>61.538461538462002</v>
      </c>
      <c r="M5925" s="1">
        <v>28.205128205127998</v>
      </c>
      <c r="N5925" s="1">
        <v>20.512820512821001</v>
      </c>
      <c r="O5925" s="2" t="s">
        <v>160</v>
      </c>
      <c r="P5925" s="2" t="s">
        <v>160</v>
      </c>
      <c r="Q5925" s="8">
        <v>292.30769230769198</v>
      </c>
    </row>
    <row r="5926" spans="4:17" ht="26" x14ac:dyDescent="0.2">
      <c r="D5926" s="59"/>
      <c r="E5926" s="5" t="s">
        <v>83</v>
      </c>
      <c r="F5926" s="51" t="s">
        <v>624</v>
      </c>
      <c r="G5926" s="4">
        <v>12</v>
      </c>
      <c r="H5926" s="10">
        <v>83.333333333333002</v>
      </c>
      <c r="I5926" s="1">
        <v>16.666666666666998</v>
      </c>
      <c r="J5926" s="1">
        <v>66.666666666666998</v>
      </c>
      <c r="K5926" s="1">
        <v>25</v>
      </c>
      <c r="L5926" s="1">
        <v>50</v>
      </c>
      <c r="M5926" s="1">
        <v>50</v>
      </c>
      <c r="N5926" s="1">
        <v>25</v>
      </c>
      <c r="O5926" s="1">
        <v>8.333333333333</v>
      </c>
      <c r="P5926" s="2" t="s">
        <v>160</v>
      </c>
      <c r="Q5926" s="8">
        <v>325</v>
      </c>
    </row>
    <row r="5927" spans="4:17" x14ac:dyDescent="0.2">
      <c r="D5927" s="59"/>
      <c r="E5927" s="5" t="s">
        <v>84</v>
      </c>
      <c r="F5927" s="51" t="s">
        <v>624</v>
      </c>
      <c r="G5927" s="4">
        <v>15</v>
      </c>
      <c r="H5927" s="10">
        <v>40</v>
      </c>
      <c r="I5927" s="1">
        <v>13.333333333333</v>
      </c>
      <c r="J5927" s="1">
        <v>40</v>
      </c>
      <c r="K5927" s="2" t="s">
        <v>160</v>
      </c>
      <c r="L5927" s="1">
        <v>33.333333333333002</v>
      </c>
      <c r="M5927" s="1">
        <v>33.333333333333002</v>
      </c>
      <c r="N5927" s="1">
        <v>46.666666666666998</v>
      </c>
      <c r="O5927" s="2" t="s">
        <v>160</v>
      </c>
      <c r="P5927" s="2" t="s">
        <v>160</v>
      </c>
      <c r="Q5927" s="8">
        <v>206.666666666667</v>
      </c>
    </row>
    <row r="5928" spans="4:17" x14ac:dyDescent="0.2">
      <c r="D5928" s="59"/>
      <c r="E5928" s="5" t="s">
        <v>85</v>
      </c>
      <c r="F5928" s="51" t="s">
        <v>624</v>
      </c>
      <c r="G5928" s="4">
        <v>5</v>
      </c>
      <c r="H5928" s="10">
        <v>80</v>
      </c>
      <c r="I5928" s="1">
        <v>20</v>
      </c>
      <c r="J5928" s="1">
        <v>60</v>
      </c>
      <c r="K5928" s="1">
        <v>20</v>
      </c>
      <c r="L5928" s="1">
        <v>40</v>
      </c>
      <c r="M5928" s="1">
        <v>20</v>
      </c>
      <c r="N5928" s="1">
        <v>20</v>
      </c>
      <c r="O5928" s="2" t="s">
        <v>160</v>
      </c>
      <c r="P5928" s="2" t="s">
        <v>160</v>
      </c>
      <c r="Q5928" s="8">
        <v>260</v>
      </c>
    </row>
    <row r="5929" spans="4:17" x14ac:dyDescent="0.2">
      <c r="D5929" s="59"/>
      <c r="E5929" s="5" t="s">
        <v>86</v>
      </c>
      <c r="F5929" s="51" t="s">
        <v>623</v>
      </c>
      <c r="G5929" s="4">
        <v>87</v>
      </c>
      <c r="H5929" s="10">
        <v>42.528735632184002</v>
      </c>
      <c r="I5929" s="1">
        <v>18.390804597700999</v>
      </c>
      <c r="J5929" s="1">
        <v>40.229885057471002</v>
      </c>
      <c r="K5929" s="1">
        <v>4.5977011494250002</v>
      </c>
      <c r="L5929" s="1">
        <v>37.931034482759003</v>
      </c>
      <c r="M5929" s="1">
        <v>19.540229885056998</v>
      </c>
      <c r="N5929" s="1">
        <v>43.678160919539998</v>
      </c>
      <c r="O5929" s="1">
        <v>2.2988505747130001</v>
      </c>
      <c r="P5929" s="1">
        <v>1.149425287356</v>
      </c>
      <c r="Q5929" s="8">
        <v>210.344827586207</v>
      </c>
    </row>
    <row r="5930" spans="4:17" ht="26" x14ac:dyDescent="0.2">
      <c r="D5930" s="59"/>
      <c r="E5930" s="5" t="s">
        <v>87</v>
      </c>
      <c r="F5930" s="51" t="s">
        <v>623</v>
      </c>
      <c r="G5930" s="4">
        <v>118</v>
      </c>
      <c r="H5930" s="10">
        <v>46.610169491524999</v>
      </c>
      <c r="I5930" s="1">
        <v>31.355932203390001</v>
      </c>
      <c r="J5930" s="1">
        <v>63.559322033897999</v>
      </c>
      <c r="K5930" s="1">
        <v>9.3220338983049995</v>
      </c>
      <c r="L5930" s="1">
        <v>34.745762711864003</v>
      </c>
      <c r="M5930" s="1">
        <v>25.423728813558998</v>
      </c>
      <c r="N5930" s="1">
        <v>41.525423728813998</v>
      </c>
      <c r="O5930" s="1">
        <v>4.2372881355930003</v>
      </c>
      <c r="P5930" s="2" t="s">
        <v>160</v>
      </c>
      <c r="Q5930" s="8">
        <v>256.77966101694898</v>
      </c>
    </row>
    <row r="5931" spans="4:17" x14ac:dyDescent="0.2">
      <c r="D5931" s="59"/>
      <c r="E5931" s="5" t="s">
        <v>36</v>
      </c>
      <c r="F5931" s="51" t="s">
        <v>624</v>
      </c>
      <c r="G5931" s="4">
        <v>47</v>
      </c>
      <c r="H5931" s="10">
        <v>48.936170212766001</v>
      </c>
      <c r="I5931" s="1">
        <v>27.659574468085001</v>
      </c>
      <c r="J5931" s="1">
        <v>51.063829787233999</v>
      </c>
      <c r="K5931" s="1">
        <v>10.638297872340001</v>
      </c>
      <c r="L5931" s="1">
        <v>34.042553191488999</v>
      </c>
      <c r="M5931" s="1">
        <v>23.404255319149001</v>
      </c>
      <c r="N5931" s="1">
        <v>38.297872340425997</v>
      </c>
      <c r="O5931" s="1">
        <v>8.5106382978719992</v>
      </c>
      <c r="P5931" s="2" t="s">
        <v>160</v>
      </c>
      <c r="Q5931" s="8">
        <v>242.55319148936201</v>
      </c>
    </row>
    <row r="5932" spans="4:17" ht="26" x14ac:dyDescent="0.2">
      <c r="D5932" s="59"/>
      <c r="E5932" s="5" t="s">
        <v>88</v>
      </c>
      <c r="F5932" s="51" t="s">
        <v>623</v>
      </c>
      <c r="G5932" s="4">
        <v>255</v>
      </c>
      <c r="H5932" s="10">
        <v>48.627450980391998</v>
      </c>
      <c r="I5932" s="1">
        <v>14.901960784313999</v>
      </c>
      <c r="J5932" s="1">
        <v>45.882352941176002</v>
      </c>
      <c r="K5932" s="1">
        <v>6.666666666667</v>
      </c>
      <c r="L5932" s="1">
        <v>27.058823529411999</v>
      </c>
      <c r="M5932" s="1">
        <v>22.352941176470999</v>
      </c>
      <c r="N5932" s="1">
        <v>45.882352941176002</v>
      </c>
      <c r="O5932" s="1">
        <v>1.56862745098</v>
      </c>
      <c r="P5932" s="1">
        <v>0.78431372549</v>
      </c>
      <c r="Q5932" s="8">
        <v>213.725490196078</v>
      </c>
    </row>
    <row r="5933" spans="4:17" x14ac:dyDescent="0.2">
      <c r="D5933" s="59"/>
      <c r="E5933" s="5" t="s">
        <v>89</v>
      </c>
      <c r="F5933" s="51" t="s">
        <v>623</v>
      </c>
      <c r="G5933" s="4">
        <v>434</v>
      </c>
      <c r="H5933" s="10">
        <v>43.317972350230001</v>
      </c>
      <c r="I5933" s="1">
        <v>8.9861751152070006</v>
      </c>
      <c r="J5933" s="1">
        <v>36.635944700461003</v>
      </c>
      <c r="K5933" s="1">
        <v>5.2995391705069999</v>
      </c>
      <c r="L5933" s="1">
        <v>26.728110599078001</v>
      </c>
      <c r="M5933" s="1">
        <v>12.21198156682</v>
      </c>
      <c r="N5933" s="1">
        <v>50</v>
      </c>
      <c r="O5933" s="1">
        <v>2.9953917050690002</v>
      </c>
      <c r="P5933" s="1">
        <v>0.23041474654399999</v>
      </c>
      <c r="Q5933" s="8">
        <v>186.40552995391701</v>
      </c>
    </row>
    <row r="5934" spans="4:17" x14ac:dyDescent="0.2">
      <c r="D5934" s="59"/>
      <c r="E5934" s="5" t="s">
        <v>23</v>
      </c>
      <c r="F5934" s="51" t="s">
        <v>624</v>
      </c>
      <c r="G5934" s="4">
        <v>9</v>
      </c>
      <c r="H5934" s="10">
        <v>11.111111111111001</v>
      </c>
      <c r="I5934" s="1">
        <v>22.222222222222001</v>
      </c>
      <c r="J5934" s="1">
        <v>22.222222222222001</v>
      </c>
      <c r="K5934" s="1">
        <v>11.111111111111001</v>
      </c>
      <c r="L5934" s="1">
        <v>33.333333333333002</v>
      </c>
      <c r="M5934" s="2" t="s">
        <v>160</v>
      </c>
      <c r="N5934" s="1">
        <v>33.333333333333002</v>
      </c>
      <c r="O5934" s="2" t="s">
        <v>160</v>
      </c>
      <c r="P5934" s="1">
        <v>22.222222222222001</v>
      </c>
      <c r="Q5934" s="8">
        <v>155.555555555556</v>
      </c>
    </row>
    <row r="5935" spans="4:17" ht="26" x14ac:dyDescent="0.2">
      <c r="D5935" s="59"/>
      <c r="E5935" s="5" t="s">
        <v>90</v>
      </c>
      <c r="F5935" s="51" t="s">
        <v>623</v>
      </c>
      <c r="G5935" s="4">
        <v>345</v>
      </c>
      <c r="H5935" s="10">
        <v>49.275362318840997</v>
      </c>
      <c r="I5935" s="1">
        <v>25.797101449275001</v>
      </c>
      <c r="J5935" s="1">
        <v>55.652173913043001</v>
      </c>
      <c r="K5935" s="1">
        <v>7.536231884058</v>
      </c>
      <c r="L5935" s="1">
        <v>36.521739130435002</v>
      </c>
      <c r="M5935" s="1">
        <v>22.318840579709999</v>
      </c>
      <c r="N5935" s="1">
        <v>39.130434782609001</v>
      </c>
      <c r="O5935" s="1">
        <v>3.1884057971009998</v>
      </c>
      <c r="P5935" s="1">
        <v>0.289855072464</v>
      </c>
      <c r="Q5935" s="8">
        <v>239.71014492753599</v>
      </c>
    </row>
    <row r="5936" spans="4:17" ht="26" x14ac:dyDescent="0.2">
      <c r="D5936" s="58" t="s">
        <v>91</v>
      </c>
      <c r="E5936" s="7" t="s">
        <v>92</v>
      </c>
      <c r="F5936" s="50" t="s">
        <v>623</v>
      </c>
      <c r="G5936" s="6">
        <v>70</v>
      </c>
      <c r="H5936" s="14">
        <v>48.571428571429003</v>
      </c>
      <c r="I5936" s="3">
        <v>18.571428571428999</v>
      </c>
      <c r="J5936" s="3">
        <v>47.142857142856997</v>
      </c>
      <c r="K5936" s="3">
        <v>10</v>
      </c>
      <c r="L5936" s="3">
        <v>31.428571428571001</v>
      </c>
      <c r="M5936" s="3">
        <v>15.714285714286</v>
      </c>
      <c r="N5936" s="3">
        <v>40</v>
      </c>
      <c r="O5936" s="3">
        <v>1.4285714285710001</v>
      </c>
      <c r="P5936" s="9" t="s">
        <v>160</v>
      </c>
      <c r="Q5936" s="13">
        <v>212.857142857143</v>
      </c>
    </row>
    <row r="5937" spans="4:17" ht="39" x14ac:dyDescent="0.2">
      <c r="D5937" s="59"/>
      <c r="E5937" s="5" t="s">
        <v>93</v>
      </c>
      <c r="F5937" s="51" t="s">
        <v>623</v>
      </c>
      <c r="G5937" s="4">
        <v>430</v>
      </c>
      <c r="H5937" s="10">
        <v>49.069767441860002</v>
      </c>
      <c r="I5937" s="1">
        <v>18.604651162791001</v>
      </c>
      <c r="J5937" s="1">
        <v>51.860465116279002</v>
      </c>
      <c r="K5937" s="1">
        <v>7.6744186046509997</v>
      </c>
      <c r="L5937" s="1">
        <v>34.651162790698002</v>
      </c>
      <c r="M5937" s="1">
        <v>21.395348837208999</v>
      </c>
      <c r="N5937" s="1">
        <v>42.558139534883999</v>
      </c>
      <c r="O5937" s="1">
        <v>2.790697674419</v>
      </c>
      <c r="P5937" s="1">
        <v>0.23255813953500001</v>
      </c>
      <c r="Q5937" s="8">
        <v>228.83720930232599</v>
      </c>
    </row>
    <row r="5938" spans="4:17" ht="39" x14ac:dyDescent="0.2">
      <c r="D5938" s="59"/>
      <c r="E5938" s="5" t="s">
        <v>94</v>
      </c>
      <c r="F5938" s="51" t="s">
        <v>623</v>
      </c>
      <c r="G5938" s="4">
        <v>824</v>
      </c>
      <c r="H5938" s="10">
        <v>49.029126213592001</v>
      </c>
      <c r="I5938" s="1">
        <v>16.990291262136001</v>
      </c>
      <c r="J5938" s="1">
        <v>49.271844660193999</v>
      </c>
      <c r="K5938" s="1">
        <v>7.6456310679610002</v>
      </c>
      <c r="L5938" s="1">
        <v>32.766990291261997</v>
      </c>
      <c r="M5938" s="1">
        <v>20.509708737863999</v>
      </c>
      <c r="N5938" s="1">
        <v>42.961165048543997</v>
      </c>
      <c r="O5938" s="1">
        <v>2.5485436893200002</v>
      </c>
      <c r="P5938" s="1">
        <v>0.24271844660200001</v>
      </c>
      <c r="Q5938" s="8">
        <v>221.96601941747599</v>
      </c>
    </row>
    <row r="5939" spans="4:17" ht="39" x14ac:dyDescent="0.2">
      <c r="D5939" s="59"/>
      <c r="E5939" s="5" t="s">
        <v>95</v>
      </c>
      <c r="F5939" s="51" t="s">
        <v>623</v>
      </c>
      <c r="G5939" s="4">
        <v>593</v>
      </c>
      <c r="H5939" s="10">
        <v>48.22934232715</v>
      </c>
      <c r="I5939" s="1">
        <v>19.561551433390001</v>
      </c>
      <c r="J5939" s="1">
        <v>52.445193929174003</v>
      </c>
      <c r="K5939" s="1">
        <v>7.2512647554810004</v>
      </c>
      <c r="L5939" s="1">
        <v>32.546374367622001</v>
      </c>
      <c r="M5939" s="1">
        <v>21.416526138279998</v>
      </c>
      <c r="N5939" s="1">
        <v>43.338954468803003</v>
      </c>
      <c r="O5939" s="1">
        <v>2.3608768971330001</v>
      </c>
      <c r="P5939" s="1">
        <v>0.16863406408100001</v>
      </c>
      <c r="Q5939" s="8">
        <v>227.318718381113</v>
      </c>
    </row>
    <row r="5940" spans="4:17" ht="39" x14ac:dyDescent="0.2">
      <c r="D5940" s="59"/>
      <c r="E5940" s="5" t="s">
        <v>96</v>
      </c>
      <c r="F5940" s="51" t="s">
        <v>623</v>
      </c>
      <c r="G5940" s="4">
        <v>261</v>
      </c>
      <c r="H5940" s="10">
        <v>50.957854406129997</v>
      </c>
      <c r="I5940" s="1">
        <v>19.157088122605</v>
      </c>
      <c r="J5940" s="1">
        <v>49.042145593870003</v>
      </c>
      <c r="K5940" s="1">
        <v>9.1954022988510005</v>
      </c>
      <c r="L5940" s="1">
        <v>31.034482758620999</v>
      </c>
      <c r="M5940" s="1">
        <v>18.007662835249</v>
      </c>
      <c r="N5940" s="1">
        <v>42.528735632184002</v>
      </c>
      <c r="O5940" s="1">
        <v>0.76628352490399998</v>
      </c>
      <c r="P5940" s="1">
        <v>0.38314176245199999</v>
      </c>
      <c r="Q5940" s="8">
        <v>221.07279693486601</v>
      </c>
    </row>
    <row r="5941" spans="4:17" ht="39" x14ac:dyDescent="0.2">
      <c r="D5941" s="59"/>
      <c r="E5941" s="5" t="s">
        <v>97</v>
      </c>
      <c r="F5941" s="51" t="s">
        <v>623</v>
      </c>
      <c r="G5941" s="4">
        <v>63</v>
      </c>
      <c r="H5941" s="10">
        <v>50.793650793650997</v>
      </c>
      <c r="I5941" s="1">
        <v>23.809523809523998</v>
      </c>
      <c r="J5941" s="1">
        <v>38.095238095238003</v>
      </c>
      <c r="K5941" s="1">
        <v>14.285714285714</v>
      </c>
      <c r="L5941" s="1">
        <v>31.746031746031999</v>
      </c>
      <c r="M5941" s="1">
        <v>14.285714285714</v>
      </c>
      <c r="N5941" s="1">
        <v>53.968253968253997</v>
      </c>
      <c r="O5941" s="1">
        <v>1.587301587302</v>
      </c>
      <c r="P5941" s="2" t="s">
        <v>160</v>
      </c>
      <c r="Q5941" s="8">
        <v>228.57142857142901</v>
      </c>
    </row>
    <row r="5942" spans="4:17" ht="39" x14ac:dyDescent="0.2">
      <c r="D5942" s="59"/>
      <c r="E5942" s="5" t="s">
        <v>98</v>
      </c>
      <c r="F5942" s="51" t="s">
        <v>623</v>
      </c>
      <c r="G5942" s="4">
        <v>345</v>
      </c>
      <c r="H5942" s="10">
        <v>48.985507246376997</v>
      </c>
      <c r="I5942" s="1">
        <v>17.971014492754001</v>
      </c>
      <c r="J5942" s="1">
        <v>49.275362318840997</v>
      </c>
      <c r="K5942" s="1">
        <v>7.2463768115939997</v>
      </c>
      <c r="L5942" s="1">
        <v>28.405797101449</v>
      </c>
      <c r="M5942" s="1">
        <v>20</v>
      </c>
      <c r="N5942" s="1">
        <v>49.275362318840997</v>
      </c>
      <c r="O5942" s="1">
        <v>2.3188405797099998</v>
      </c>
      <c r="P5942" s="2" t="s">
        <v>160</v>
      </c>
      <c r="Q5942" s="8">
        <v>223.47826086956499</v>
      </c>
    </row>
    <row r="5943" spans="4:17" ht="39" x14ac:dyDescent="0.2">
      <c r="D5943" s="59"/>
      <c r="E5943" s="5" t="s">
        <v>99</v>
      </c>
      <c r="F5943" s="51" t="s">
        <v>623</v>
      </c>
      <c r="G5943" s="4">
        <v>202</v>
      </c>
      <c r="H5943" s="10">
        <v>47.524752475248</v>
      </c>
      <c r="I5943" s="1">
        <v>19.801980198020001</v>
      </c>
      <c r="J5943" s="1">
        <v>54.950495049505001</v>
      </c>
      <c r="K5943" s="1">
        <v>9.9009900990100004</v>
      </c>
      <c r="L5943" s="1">
        <v>38.613861386139</v>
      </c>
      <c r="M5943" s="1">
        <v>26.732673267327002</v>
      </c>
      <c r="N5943" s="1">
        <v>44.554455445545003</v>
      </c>
      <c r="O5943" s="1">
        <v>1.9801980198019999</v>
      </c>
      <c r="P5943" s="2" t="s">
        <v>160</v>
      </c>
      <c r="Q5943" s="8">
        <v>244.05940594059399</v>
      </c>
    </row>
    <row r="5944" spans="4:17" x14ac:dyDescent="0.2">
      <c r="D5944" s="59"/>
      <c r="E5944" s="5" t="s">
        <v>100</v>
      </c>
      <c r="F5944" s="51" t="s">
        <v>623</v>
      </c>
      <c r="G5944" s="4">
        <v>143</v>
      </c>
      <c r="H5944" s="10">
        <v>32.167832167832003</v>
      </c>
      <c r="I5944" s="1">
        <v>10.48951048951</v>
      </c>
      <c r="J5944" s="1">
        <v>25.874125874126001</v>
      </c>
      <c r="K5944" s="1">
        <v>2.0979020979020002</v>
      </c>
      <c r="L5944" s="1">
        <v>18.881118881119001</v>
      </c>
      <c r="M5944" s="1">
        <v>6.9930069930069996</v>
      </c>
      <c r="N5944" s="1">
        <v>57.342657342656999</v>
      </c>
      <c r="O5944" s="1">
        <v>2.797202797203</v>
      </c>
      <c r="P5944" s="1">
        <v>2.0979020979020002</v>
      </c>
      <c r="Q5944" s="8">
        <v>158.741258741259</v>
      </c>
    </row>
    <row r="5945" spans="4:17" x14ac:dyDescent="0.2">
      <c r="D5945" s="59"/>
      <c r="E5945" s="5" t="s">
        <v>23</v>
      </c>
      <c r="F5945" s="51" t="s">
        <v>624</v>
      </c>
      <c r="G5945" s="4">
        <v>5</v>
      </c>
      <c r="H5945" s="10">
        <v>60</v>
      </c>
      <c r="I5945" s="1">
        <v>20</v>
      </c>
      <c r="J5945" s="1">
        <v>20</v>
      </c>
      <c r="K5945" s="2" t="s">
        <v>160</v>
      </c>
      <c r="L5945" s="2" t="s">
        <v>160</v>
      </c>
      <c r="M5945" s="1">
        <v>20</v>
      </c>
      <c r="N5945" s="1">
        <v>40</v>
      </c>
      <c r="O5945" s="2" t="s">
        <v>160</v>
      </c>
      <c r="P5945" s="1">
        <v>20</v>
      </c>
      <c r="Q5945" s="8">
        <v>180</v>
      </c>
    </row>
    <row r="5946" spans="4:17" ht="26" x14ac:dyDescent="0.2">
      <c r="D5946" s="59"/>
      <c r="E5946" s="5" t="s">
        <v>101</v>
      </c>
      <c r="F5946" s="51" t="s">
        <v>623</v>
      </c>
      <c r="G5946" s="4">
        <v>883</v>
      </c>
      <c r="H5946" s="10">
        <v>48.810872027179997</v>
      </c>
      <c r="I5946" s="1">
        <v>17.100792751981999</v>
      </c>
      <c r="J5946" s="1">
        <v>48.244620611552001</v>
      </c>
      <c r="K5946" s="1">
        <v>7.2480181200449998</v>
      </c>
      <c r="L5946" s="1">
        <v>32.049830124575003</v>
      </c>
      <c r="M5946" s="1">
        <v>19.705549263872999</v>
      </c>
      <c r="N5946" s="1">
        <v>43.374858437146003</v>
      </c>
      <c r="O5946" s="1">
        <v>2.6047565118909999</v>
      </c>
      <c r="P5946" s="1">
        <v>0.22650056625100001</v>
      </c>
      <c r="Q5946" s="8">
        <v>219.365798414496</v>
      </c>
    </row>
    <row r="5947" spans="4:17" ht="26" x14ac:dyDescent="0.2">
      <c r="D5947" s="59"/>
      <c r="E5947" s="5" t="s">
        <v>102</v>
      </c>
      <c r="F5947" s="51" t="s">
        <v>623</v>
      </c>
      <c r="G5947" s="4">
        <v>453</v>
      </c>
      <c r="H5947" s="10">
        <v>49.227373068433003</v>
      </c>
      <c r="I5947" s="1">
        <v>17.880794701987</v>
      </c>
      <c r="J5947" s="1">
        <v>49.227373068433003</v>
      </c>
      <c r="K5947" s="1">
        <v>7.726269315673</v>
      </c>
      <c r="L5947" s="1">
        <v>29.359823399558</v>
      </c>
      <c r="M5947" s="1">
        <v>18.984547461369001</v>
      </c>
      <c r="N5947" s="1">
        <v>46.357615894040002</v>
      </c>
      <c r="O5947" s="1">
        <v>1.7660044150109999</v>
      </c>
      <c r="P5947" s="1">
        <v>0.22075055187600001</v>
      </c>
      <c r="Q5947" s="8">
        <v>220.75055187638</v>
      </c>
    </row>
    <row r="5948" spans="4:17" x14ac:dyDescent="0.2">
      <c r="D5948" s="58" t="s">
        <v>103</v>
      </c>
      <c r="E5948" s="7" t="s">
        <v>104</v>
      </c>
      <c r="F5948" s="50" t="s">
        <v>623</v>
      </c>
      <c r="G5948" s="6">
        <v>265</v>
      </c>
      <c r="H5948" s="14">
        <v>56.981132075471997</v>
      </c>
      <c r="I5948" s="3">
        <v>25.283018867925001</v>
      </c>
      <c r="J5948" s="3">
        <v>50.188679245282998</v>
      </c>
      <c r="K5948" s="3">
        <v>9.8113207547170003</v>
      </c>
      <c r="L5948" s="3">
        <v>36.226415094339998</v>
      </c>
      <c r="M5948" s="3">
        <v>23.773584905660002</v>
      </c>
      <c r="N5948" s="3">
        <v>36.981132075471997</v>
      </c>
      <c r="O5948" s="3">
        <v>2.6415094339620002</v>
      </c>
      <c r="P5948" s="3">
        <v>0.37735849056600002</v>
      </c>
      <c r="Q5948" s="13">
        <v>242.264150943396</v>
      </c>
    </row>
    <row r="5949" spans="4:17" x14ac:dyDescent="0.2">
      <c r="D5949" s="59"/>
      <c r="E5949" s="5" t="s">
        <v>105</v>
      </c>
      <c r="F5949" s="51" t="s">
        <v>623</v>
      </c>
      <c r="G5949" s="4">
        <v>314</v>
      </c>
      <c r="H5949" s="10">
        <v>48.726114649682003</v>
      </c>
      <c r="I5949" s="1">
        <v>14.331210191083001</v>
      </c>
      <c r="J5949" s="1">
        <v>49.68152866242</v>
      </c>
      <c r="K5949" s="1">
        <v>4.7770700636939996</v>
      </c>
      <c r="L5949" s="1">
        <v>31.210191082803</v>
      </c>
      <c r="M5949" s="1">
        <v>18.152866242038002</v>
      </c>
      <c r="N5949" s="1">
        <v>41.719745222930001</v>
      </c>
      <c r="O5949" s="1">
        <v>2.2292993630570002</v>
      </c>
      <c r="P5949" s="1">
        <v>0.31847133758000001</v>
      </c>
      <c r="Q5949" s="8">
        <v>211.14649681528701</v>
      </c>
    </row>
    <row r="5950" spans="4:17" x14ac:dyDescent="0.2">
      <c r="D5950" s="59"/>
      <c r="E5950" s="5" t="s">
        <v>106</v>
      </c>
      <c r="F5950" s="51" t="s">
        <v>623</v>
      </c>
      <c r="G5950" s="4">
        <v>333</v>
      </c>
      <c r="H5950" s="10">
        <v>41.141141141140999</v>
      </c>
      <c r="I5950" s="1">
        <v>14.714714714715001</v>
      </c>
      <c r="J5950" s="1">
        <v>39.339339339338999</v>
      </c>
      <c r="K5950" s="1">
        <v>6.0060060060060003</v>
      </c>
      <c r="L5950" s="1">
        <v>25.525525525526</v>
      </c>
      <c r="M5950" s="1">
        <v>13.813813813814001</v>
      </c>
      <c r="N5950" s="1">
        <v>51.651651651652003</v>
      </c>
      <c r="O5950" s="1">
        <v>2.7027027027030002</v>
      </c>
      <c r="P5950" s="1">
        <v>0.60060060060099996</v>
      </c>
      <c r="Q5950" s="8">
        <v>195.49549549549499</v>
      </c>
    </row>
    <row r="5951" spans="4:17" x14ac:dyDescent="0.2">
      <c r="D5951" s="59"/>
      <c r="E5951" s="5" t="s">
        <v>107</v>
      </c>
      <c r="F5951" s="51" t="s">
        <v>623</v>
      </c>
      <c r="G5951" s="4">
        <v>108</v>
      </c>
      <c r="H5951" s="10">
        <v>31.481481481481001</v>
      </c>
      <c r="I5951" s="1">
        <v>6.4814814814809996</v>
      </c>
      <c r="J5951" s="1">
        <v>37.037037037037003</v>
      </c>
      <c r="K5951" s="1">
        <v>4.6296296296300001</v>
      </c>
      <c r="L5951" s="1">
        <v>26.851851851852</v>
      </c>
      <c r="M5951" s="1">
        <v>17.592592592593</v>
      </c>
      <c r="N5951" s="1">
        <v>54.629629629630003</v>
      </c>
      <c r="O5951" s="1">
        <v>2.7777777777780002</v>
      </c>
      <c r="P5951" s="1">
        <v>0.92592592592599998</v>
      </c>
      <c r="Q5951" s="8">
        <v>182.40740740740699</v>
      </c>
    </row>
    <row r="5952" spans="4:17" x14ac:dyDescent="0.2">
      <c r="D5952" s="59"/>
      <c r="E5952" s="5" t="s">
        <v>108</v>
      </c>
      <c r="F5952" s="51" t="s">
        <v>624</v>
      </c>
      <c r="G5952" s="4">
        <v>21</v>
      </c>
      <c r="H5952" s="10">
        <v>38.095238095238003</v>
      </c>
      <c r="I5952" s="2" t="s">
        <v>160</v>
      </c>
      <c r="J5952" s="1">
        <v>42.857142857143003</v>
      </c>
      <c r="K5952" s="1">
        <v>4.7619047619049999</v>
      </c>
      <c r="L5952" s="1">
        <v>28.571428571428999</v>
      </c>
      <c r="M5952" s="1">
        <v>9.5238095238099998</v>
      </c>
      <c r="N5952" s="1">
        <v>52.380952380952003</v>
      </c>
      <c r="O5952" s="1">
        <v>4.7619047619049999</v>
      </c>
      <c r="P5952" s="1">
        <v>4.7619047619049999</v>
      </c>
      <c r="Q5952" s="8">
        <v>185.71428571428601</v>
      </c>
    </row>
    <row r="5953" spans="4:17" x14ac:dyDescent="0.2">
      <c r="D5953" s="59"/>
      <c r="E5953" s="5" t="s">
        <v>23</v>
      </c>
      <c r="F5953" s="51" t="s">
        <v>624</v>
      </c>
      <c r="G5953" s="4">
        <v>2</v>
      </c>
      <c r="H5953" s="17" t="s">
        <v>160</v>
      </c>
      <c r="I5953" s="2" t="s">
        <v>160</v>
      </c>
      <c r="J5953" s="1">
        <v>50</v>
      </c>
      <c r="K5953" s="2" t="s">
        <v>160</v>
      </c>
      <c r="L5953" s="2" t="s">
        <v>160</v>
      </c>
      <c r="M5953" s="2" t="s">
        <v>160</v>
      </c>
      <c r="N5953" s="1">
        <v>50</v>
      </c>
      <c r="O5953" s="1">
        <v>50</v>
      </c>
      <c r="P5953" s="2" t="s">
        <v>160</v>
      </c>
      <c r="Q5953" s="8">
        <v>150</v>
      </c>
    </row>
    <row r="5954" spans="4:17" x14ac:dyDescent="0.2">
      <c r="D5954" s="59"/>
      <c r="E5954" s="5" t="s">
        <v>109</v>
      </c>
      <c r="F5954" s="51" t="s">
        <v>623</v>
      </c>
      <c r="G5954" s="4">
        <v>579</v>
      </c>
      <c r="H5954" s="10">
        <v>52.504317789292003</v>
      </c>
      <c r="I5954" s="1">
        <v>19.343696027634</v>
      </c>
      <c r="J5954" s="1">
        <v>49.913644214161998</v>
      </c>
      <c r="K5954" s="1">
        <v>7.0811744386870004</v>
      </c>
      <c r="L5954" s="1">
        <v>33.506044905008999</v>
      </c>
      <c r="M5954" s="1">
        <v>20.725388601035998</v>
      </c>
      <c r="N5954" s="1">
        <v>39.550949913643997</v>
      </c>
      <c r="O5954" s="1">
        <v>2.4179620034539999</v>
      </c>
      <c r="P5954" s="1">
        <v>0.34542314335099999</v>
      </c>
      <c r="Q5954" s="8">
        <v>225.38860103626899</v>
      </c>
    </row>
    <row r="5955" spans="4:17" x14ac:dyDescent="0.2">
      <c r="D5955" s="59"/>
      <c r="E5955" s="5" t="s">
        <v>110</v>
      </c>
      <c r="F5955" s="51" t="s">
        <v>623</v>
      </c>
      <c r="G5955" s="4">
        <v>129</v>
      </c>
      <c r="H5955" s="10">
        <v>32.558139534883999</v>
      </c>
      <c r="I5955" s="1">
        <v>5.4263565891469998</v>
      </c>
      <c r="J5955" s="1">
        <v>37.984496124030997</v>
      </c>
      <c r="K5955" s="1">
        <v>4.6511627906979998</v>
      </c>
      <c r="L5955" s="1">
        <v>27.131782945735999</v>
      </c>
      <c r="M5955" s="1">
        <v>16.279069767442</v>
      </c>
      <c r="N5955" s="1">
        <v>54.263565891473</v>
      </c>
      <c r="O5955" s="1">
        <v>3.1007751937979999</v>
      </c>
      <c r="P5955" s="1">
        <v>1.550387596899</v>
      </c>
      <c r="Q5955" s="8">
        <v>182.94573643410899</v>
      </c>
    </row>
    <row r="5956" spans="4:17" x14ac:dyDescent="0.2">
      <c r="D5956" s="58" t="s">
        <v>111</v>
      </c>
      <c r="E5956" s="7" t="s">
        <v>112</v>
      </c>
      <c r="F5956" s="50" t="s">
        <v>623</v>
      </c>
      <c r="G5956" s="6">
        <v>192</v>
      </c>
      <c r="H5956" s="14">
        <v>51.041666666666998</v>
      </c>
      <c r="I5956" s="3">
        <v>19.270833333333002</v>
      </c>
      <c r="J5956" s="3">
        <v>54.6875</v>
      </c>
      <c r="K5956" s="3">
        <v>7.8125</v>
      </c>
      <c r="L5956" s="3">
        <v>36.979166666666998</v>
      </c>
      <c r="M5956" s="3">
        <v>20.833333333333002</v>
      </c>
      <c r="N5956" s="3">
        <v>42.708333333333002</v>
      </c>
      <c r="O5956" s="3">
        <v>2.083333333333</v>
      </c>
      <c r="P5956" s="9" t="s">
        <v>160</v>
      </c>
      <c r="Q5956" s="13">
        <v>235.416666666667</v>
      </c>
    </row>
    <row r="5957" spans="4:17" ht="26" x14ac:dyDescent="0.2">
      <c r="D5957" s="59"/>
      <c r="E5957" s="5" t="s">
        <v>113</v>
      </c>
      <c r="F5957" s="51" t="s">
        <v>623</v>
      </c>
      <c r="G5957" s="4">
        <v>149</v>
      </c>
      <c r="H5957" s="10">
        <v>52.348993288590997</v>
      </c>
      <c r="I5957" s="1">
        <v>20.805369127517</v>
      </c>
      <c r="J5957" s="1">
        <v>59.731543624160999</v>
      </c>
      <c r="K5957" s="1">
        <v>9.3959731543620002</v>
      </c>
      <c r="L5957" s="1">
        <v>42.953020134227998</v>
      </c>
      <c r="M5957" s="1">
        <v>26.845637583893001</v>
      </c>
      <c r="N5957" s="1">
        <v>36.241610738254998</v>
      </c>
      <c r="O5957" s="1">
        <v>4.0268456375839996</v>
      </c>
      <c r="P5957" s="2" t="s">
        <v>160</v>
      </c>
      <c r="Q5957" s="8">
        <v>252.348993288591</v>
      </c>
    </row>
    <row r="5958" spans="4:17" x14ac:dyDescent="0.2">
      <c r="D5958" s="59"/>
      <c r="E5958" s="5" t="s">
        <v>114</v>
      </c>
      <c r="F5958" s="51" t="s">
        <v>623</v>
      </c>
      <c r="G5958" s="4">
        <v>530</v>
      </c>
      <c r="H5958" s="10">
        <v>50.943396226414997</v>
      </c>
      <c r="I5958" s="1">
        <v>26.603773584906001</v>
      </c>
      <c r="J5958" s="1">
        <v>53.207547169811001</v>
      </c>
      <c r="K5958" s="1">
        <v>6.6037735849060004</v>
      </c>
      <c r="L5958" s="1">
        <v>36.603773584906001</v>
      </c>
      <c r="M5958" s="1">
        <v>23.207547169811001</v>
      </c>
      <c r="N5958" s="1">
        <v>38.679245283019</v>
      </c>
      <c r="O5958" s="1">
        <v>2.2641509433959999</v>
      </c>
      <c r="P5958" s="1">
        <v>0.37735849056600002</v>
      </c>
      <c r="Q5958" s="8">
        <v>238.49056603773599</v>
      </c>
    </row>
    <row r="5959" spans="4:17" x14ac:dyDescent="0.2">
      <c r="D5959" s="59"/>
      <c r="E5959" s="5" t="s">
        <v>115</v>
      </c>
      <c r="F5959" s="51" t="s">
        <v>623</v>
      </c>
      <c r="G5959" s="4">
        <v>225</v>
      </c>
      <c r="H5959" s="10">
        <v>45.333333333333002</v>
      </c>
      <c r="I5959" s="1">
        <v>29.333333333333002</v>
      </c>
      <c r="J5959" s="1">
        <v>53.777777777777999</v>
      </c>
      <c r="K5959" s="1">
        <v>7.1111111111109997</v>
      </c>
      <c r="L5959" s="1">
        <v>33.777777777777999</v>
      </c>
      <c r="M5959" s="1">
        <v>23.111111111111001</v>
      </c>
      <c r="N5959" s="1">
        <v>44.444444444444002</v>
      </c>
      <c r="O5959" s="1">
        <v>2.666666666667</v>
      </c>
      <c r="P5959" s="2" t="s">
        <v>160</v>
      </c>
      <c r="Q5959" s="8">
        <v>239.555555555556</v>
      </c>
    </row>
    <row r="5960" spans="4:17" x14ac:dyDescent="0.2">
      <c r="D5960" s="59"/>
      <c r="E5960" s="5" t="s">
        <v>116</v>
      </c>
      <c r="F5960" s="51" t="s">
        <v>623</v>
      </c>
      <c r="G5960" s="4">
        <v>467</v>
      </c>
      <c r="H5960" s="10">
        <v>48.179871520342999</v>
      </c>
      <c r="I5960" s="1">
        <v>16.488222698072999</v>
      </c>
      <c r="J5960" s="1">
        <v>48.608137044967997</v>
      </c>
      <c r="K5960" s="1">
        <v>7.066381156317</v>
      </c>
      <c r="L5960" s="1">
        <v>29.336188436831002</v>
      </c>
      <c r="M5960" s="1">
        <v>17.773019271949</v>
      </c>
      <c r="N5960" s="1">
        <v>43.040685224839002</v>
      </c>
      <c r="O5960" s="1">
        <v>2.9978586723770002</v>
      </c>
      <c r="P5960" s="1">
        <v>0.428265524625</v>
      </c>
      <c r="Q5960" s="8">
        <v>213.91862955032099</v>
      </c>
    </row>
    <row r="5961" spans="4:17" ht="26" x14ac:dyDescent="0.2">
      <c r="D5961" s="59"/>
      <c r="E5961" s="5" t="s">
        <v>117</v>
      </c>
      <c r="F5961" s="51" t="s">
        <v>623</v>
      </c>
      <c r="G5961" s="4">
        <v>732</v>
      </c>
      <c r="H5961" s="10">
        <v>48.633879781421001</v>
      </c>
      <c r="I5961" s="1">
        <v>16.393442622951</v>
      </c>
      <c r="J5961" s="1">
        <v>49.180327868851997</v>
      </c>
      <c r="K5961" s="1">
        <v>6.1475409836069996</v>
      </c>
      <c r="L5961" s="1">
        <v>32.377049180328001</v>
      </c>
      <c r="M5961" s="1">
        <v>19.808743169399001</v>
      </c>
      <c r="N5961" s="1">
        <v>43.306010928962003</v>
      </c>
      <c r="O5961" s="1">
        <v>2.8688524590159998</v>
      </c>
      <c r="P5961" s="1">
        <v>0.40983606557399999</v>
      </c>
      <c r="Q5961" s="8">
        <v>219.125683060109</v>
      </c>
    </row>
    <row r="5962" spans="4:17" ht="26" x14ac:dyDescent="0.2">
      <c r="D5962" s="59"/>
      <c r="E5962" s="5" t="s">
        <v>118</v>
      </c>
      <c r="F5962" s="51" t="s">
        <v>623</v>
      </c>
      <c r="G5962" s="4">
        <v>662</v>
      </c>
      <c r="H5962" s="10">
        <v>52.567975830816003</v>
      </c>
      <c r="I5962" s="1">
        <v>18.731117824773001</v>
      </c>
      <c r="J5962" s="1">
        <v>53.92749244713</v>
      </c>
      <c r="K5962" s="1">
        <v>7.2507552870090004</v>
      </c>
      <c r="L5962" s="1">
        <v>37.160120845921</v>
      </c>
      <c r="M5962" s="1">
        <v>21.752265861026999</v>
      </c>
      <c r="N5962" s="1">
        <v>40.332326283988003</v>
      </c>
      <c r="O5962" s="1">
        <v>2.2658610271900002</v>
      </c>
      <c r="P5962" s="1">
        <v>0.45317220543800002</v>
      </c>
      <c r="Q5962" s="8">
        <v>234.44108761329301</v>
      </c>
    </row>
    <row r="5963" spans="4:17" ht="26" x14ac:dyDescent="0.2">
      <c r="D5963" s="59"/>
      <c r="E5963" s="5" t="s">
        <v>119</v>
      </c>
      <c r="F5963" s="51" t="s">
        <v>623</v>
      </c>
      <c r="G5963" s="4">
        <v>471</v>
      </c>
      <c r="H5963" s="10">
        <v>45.647558386412001</v>
      </c>
      <c r="I5963" s="1">
        <v>15.286624203822001</v>
      </c>
      <c r="J5963" s="1">
        <v>48.195329087048997</v>
      </c>
      <c r="K5963" s="1">
        <v>7.4309978768580001</v>
      </c>
      <c r="L5963" s="1">
        <v>31.210191082803</v>
      </c>
      <c r="M5963" s="1">
        <v>20.806794055202001</v>
      </c>
      <c r="N5963" s="1">
        <v>44.373673036093003</v>
      </c>
      <c r="O5963" s="1">
        <v>1.9108280254779999</v>
      </c>
      <c r="P5963" s="1">
        <v>0.42462845010599998</v>
      </c>
      <c r="Q5963" s="8">
        <v>215.28662420382199</v>
      </c>
    </row>
    <row r="5964" spans="4:17" ht="26" x14ac:dyDescent="0.2">
      <c r="D5964" s="59"/>
      <c r="E5964" s="5" t="s">
        <v>120</v>
      </c>
      <c r="F5964" s="51" t="s">
        <v>623</v>
      </c>
      <c r="G5964" s="4">
        <v>165</v>
      </c>
      <c r="H5964" s="10">
        <v>55.151515151515</v>
      </c>
      <c r="I5964" s="1">
        <v>30.909090909090999</v>
      </c>
      <c r="J5964" s="1">
        <v>59.393939393939</v>
      </c>
      <c r="K5964" s="1">
        <v>9.6969696969699992</v>
      </c>
      <c r="L5964" s="1">
        <v>45.454545454544999</v>
      </c>
      <c r="M5964" s="1">
        <v>31.515151515151999</v>
      </c>
      <c r="N5964" s="1">
        <v>36.969696969696997</v>
      </c>
      <c r="O5964" s="1">
        <v>2.4242424242420002</v>
      </c>
      <c r="P5964" s="2" t="s">
        <v>160</v>
      </c>
      <c r="Q5964" s="8">
        <v>271.51515151515201</v>
      </c>
    </row>
    <row r="5965" spans="4:17" x14ac:dyDescent="0.2">
      <c r="D5965" s="59"/>
      <c r="E5965" s="5" t="s">
        <v>121</v>
      </c>
      <c r="F5965" s="51" t="s">
        <v>623</v>
      </c>
      <c r="G5965" s="4">
        <v>553</v>
      </c>
      <c r="H5965" s="10">
        <v>48.282097649185999</v>
      </c>
      <c r="I5965" s="1">
        <v>18.987341772152</v>
      </c>
      <c r="J5965" s="1">
        <v>50.994575045208002</v>
      </c>
      <c r="K5965" s="1">
        <v>6.8716094032550004</v>
      </c>
      <c r="L5965" s="1">
        <v>34.719710669077998</v>
      </c>
      <c r="M5965" s="1">
        <v>22.061482820976</v>
      </c>
      <c r="N5965" s="1">
        <v>44.122965641953002</v>
      </c>
      <c r="O5965" s="1">
        <v>3.0741410488250001</v>
      </c>
      <c r="P5965" s="1">
        <v>0.18083182640100001</v>
      </c>
      <c r="Q5965" s="8">
        <v>229.29475587703399</v>
      </c>
    </row>
    <row r="5966" spans="4:17" x14ac:dyDescent="0.2">
      <c r="D5966" s="59"/>
      <c r="E5966" s="5" t="s">
        <v>122</v>
      </c>
      <c r="F5966" s="51" t="s">
        <v>623</v>
      </c>
      <c r="G5966" s="4">
        <v>471</v>
      </c>
      <c r="H5966" s="10">
        <v>48.619957537155003</v>
      </c>
      <c r="I5966" s="1">
        <v>19.32059447983</v>
      </c>
      <c r="J5966" s="1">
        <v>55.838641188959997</v>
      </c>
      <c r="K5966" s="1">
        <v>7.4309978768580001</v>
      </c>
      <c r="L5966" s="1">
        <v>38.428874734607</v>
      </c>
      <c r="M5966" s="1">
        <v>24.203821656051002</v>
      </c>
      <c r="N5966" s="1">
        <v>42.887473460721999</v>
      </c>
      <c r="O5966" s="1">
        <v>2.5477707006369998</v>
      </c>
      <c r="P5966" s="1">
        <v>0.21231422505299999</v>
      </c>
      <c r="Q5966" s="8">
        <v>239.49044585987301</v>
      </c>
    </row>
    <row r="5967" spans="4:17" x14ac:dyDescent="0.2">
      <c r="D5967" s="59"/>
      <c r="E5967" s="5" t="s">
        <v>123</v>
      </c>
      <c r="F5967" s="51" t="s">
        <v>623</v>
      </c>
      <c r="G5967" s="4">
        <v>275</v>
      </c>
      <c r="H5967" s="10">
        <v>49.454545454544999</v>
      </c>
      <c r="I5967" s="1">
        <v>19.636363636363999</v>
      </c>
      <c r="J5967" s="1">
        <v>53.818181818181998</v>
      </c>
      <c r="K5967" s="1">
        <v>9.4545454545450003</v>
      </c>
      <c r="L5967" s="1">
        <v>36.727272727272997</v>
      </c>
      <c r="M5967" s="1">
        <v>24.727272727273</v>
      </c>
      <c r="N5967" s="1">
        <v>44</v>
      </c>
      <c r="O5967" s="1">
        <v>3.2727272727269998</v>
      </c>
      <c r="P5967" s="2" t="s">
        <v>160</v>
      </c>
      <c r="Q5967" s="8">
        <v>241.09090909090901</v>
      </c>
    </row>
    <row r="5968" spans="4:17" x14ac:dyDescent="0.2">
      <c r="D5968" s="59"/>
      <c r="E5968" s="5" t="s">
        <v>124</v>
      </c>
      <c r="F5968" s="51" t="s">
        <v>623</v>
      </c>
      <c r="G5968" s="4">
        <v>647</v>
      </c>
      <c r="H5968" s="10">
        <v>47.604327666151001</v>
      </c>
      <c r="I5968" s="1">
        <v>18.856259659969002</v>
      </c>
      <c r="J5968" s="1">
        <v>50.231839258114</v>
      </c>
      <c r="K5968" s="1">
        <v>7.4188562596600001</v>
      </c>
      <c r="L5968" s="1">
        <v>34.930448222566</v>
      </c>
      <c r="M5968" s="1">
        <v>21.792890262751001</v>
      </c>
      <c r="N5968" s="1">
        <v>43.894899536320999</v>
      </c>
      <c r="O5968" s="1">
        <v>3.2457496136009998</v>
      </c>
      <c r="P5968" s="1">
        <v>0.30911901081900001</v>
      </c>
      <c r="Q5968" s="8">
        <v>228.28438948995401</v>
      </c>
    </row>
    <row r="5969" spans="4:17" x14ac:dyDescent="0.2">
      <c r="D5969" s="59"/>
      <c r="E5969" s="5" t="s">
        <v>125</v>
      </c>
      <c r="F5969" s="51" t="s">
        <v>623</v>
      </c>
      <c r="G5969" s="4">
        <v>249</v>
      </c>
      <c r="H5969" s="10">
        <v>47.791164658634997</v>
      </c>
      <c r="I5969" s="1">
        <v>21.686746987951999</v>
      </c>
      <c r="J5969" s="1">
        <v>58.232931726907999</v>
      </c>
      <c r="K5969" s="1">
        <v>7.6305220883529996</v>
      </c>
      <c r="L5969" s="1">
        <v>39.759036144577998</v>
      </c>
      <c r="M5969" s="1">
        <v>26.907630522087999</v>
      </c>
      <c r="N5969" s="1">
        <v>41.767068273092001</v>
      </c>
      <c r="O5969" s="1">
        <v>4.4176706827309999</v>
      </c>
      <c r="P5969" s="1">
        <v>0.40160642570299998</v>
      </c>
      <c r="Q5969" s="8">
        <v>248.59437751004</v>
      </c>
    </row>
    <row r="5970" spans="4:17" x14ac:dyDescent="0.2">
      <c r="D5970" s="59"/>
      <c r="E5970" s="5" t="s">
        <v>126</v>
      </c>
      <c r="F5970" s="51" t="s">
        <v>623</v>
      </c>
      <c r="G5970" s="4">
        <v>279</v>
      </c>
      <c r="H5970" s="10">
        <v>54.838709677418997</v>
      </c>
      <c r="I5970" s="1">
        <v>17.204301075269001</v>
      </c>
      <c r="J5970" s="1">
        <v>53.763440860214999</v>
      </c>
      <c r="K5970" s="1">
        <v>7.8853046594979999</v>
      </c>
      <c r="L5970" s="1">
        <v>38.351254480286997</v>
      </c>
      <c r="M5970" s="1">
        <v>26.164874551971</v>
      </c>
      <c r="N5970" s="1">
        <v>40.143369175627001</v>
      </c>
      <c r="O5970" s="1">
        <v>2.867383512545</v>
      </c>
      <c r="P5970" s="1">
        <v>0.35842293906799999</v>
      </c>
      <c r="Q5970" s="8">
        <v>241.57706093190001</v>
      </c>
    </row>
    <row r="5971" spans="4:17" ht="26" x14ac:dyDescent="0.2">
      <c r="D5971" s="59"/>
      <c r="E5971" s="5" t="s">
        <v>127</v>
      </c>
      <c r="F5971" s="51" t="s">
        <v>623</v>
      </c>
      <c r="G5971" s="4">
        <v>195</v>
      </c>
      <c r="H5971" s="10">
        <v>58.974358974358999</v>
      </c>
      <c r="I5971" s="1">
        <v>18.461538461538002</v>
      </c>
      <c r="J5971" s="1">
        <v>54.871794871794997</v>
      </c>
      <c r="K5971" s="1">
        <v>13.333333333333</v>
      </c>
      <c r="L5971" s="1">
        <v>39.487179487178999</v>
      </c>
      <c r="M5971" s="1">
        <v>29.74358974359</v>
      </c>
      <c r="N5971" s="1">
        <v>37.435897435896997</v>
      </c>
      <c r="O5971" s="1">
        <v>4.1025641025640001</v>
      </c>
      <c r="P5971" s="1">
        <v>0.51282051282100005</v>
      </c>
      <c r="Q5971" s="8">
        <v>256.92307692307702</v>
      </c>
    </row>
    <row r="5972" spans="4:17" x14ac:dyDescent="0.2">
      <c r="D5972" s="59"/>
      <c r="E5972" s="5" t="s">
        <v>36</v>
      </c>
      <c r="F5972" s="51" t="s">
        <v>624</v>
      </c>
      <c r="G5972" s="4">
        <v>24</v>
      </c>
      <c r="H5972" s="10">
        <v>37.5</v>
      </c>
      <c r="I5972" s="1">
        <v>12.5</v>
      </c>
      <c r="J5972" s="1">
        <v>20.833333333333002</v>
      </c>
      <c r="K5972" s="2" t="s">
        <v>160</v>
      </c>
      <c r="L5972" s="1">
        <v>20.833333333333002</v>
      </c>
      <c r="M5972" s="1">
        <v>12.5</v>
      </c>
      <c r="N5972" s="1">
        <v>62.5</v>
      </c>
      <c r="O5972" s="1">
        <v>4.166666666667</v>
      </c>
      <c r="P5972" s="2" t="s">
        <v>160</v>
      </c>
      <c r="Q5972" s="8">
        <v>170.833333333333</v>
      </c>
    </row>
    <row r="5973" spans="4:17" x14ac:dyDescent="0.2">
      <c r="D5973" s="59"/>
      <c r="E5973" s="5" t="s">
        <v>128</v>
      </c>
      <c r="F5973" s="51" t="s">
        <v>624</v>
      </c>
      <c r="G5973" s="4">
        <v>14</v>
      </c>
      <c r="H5973" s="10">
        <v>21.428571428571001</v>
      </c>
      <c r="I5973" s="2" t="s">
        <v>160</v>
      </c>
      <c r="J5973" s="1">
        <v>14.285714285714</v>
      </c>
      <c r="K5973" s="2" t="s">
        <v>160</v>
      </c>
      <c r="L5973" s="1">
        <v>7.1428571428570002</v>
      </c>
      <c r="M5973" s="2" t="s">
        <v>160</v>
      </c>
      <c r="N5973" s="1">
        <v>64.285714285713993</v>
      </c>
      <c r="O5973" s="1">
        <v>7.1428571428570002</v>
      </c>
      <c r="P5973" s="1">
        <v>7.1428571428570002</v>
      </c>
      <c r="Q5973" s="8">
        <v>121.428571428571</v>
      </c>
    </row>
    <row r="5974" spans="4:17" x14ac:dyDescent="0.2">
      <c r="D5974" s="59"/>
      <c r="E5974" s="5" t="s">
        <v>23</v>
      </c>
      <c r="F5974" s="51" t="s">
        <v>624</v>
      </c>
      <c r="G5974" s="4">
        <v>4</v>
      </c>
      <c r="H5974" s="10">
        <v>50</v>
      </c>
      <c r="I5974" s="2" t="s">
        <v>160</v>
      </c>
      <c r="J5974" s="1">
        <v>50</v>
      </c>
      <c r="K5974" s="2" t="s">
        <v>160</v>
      </c>
      <c r="L5974" s="2" t="s">
        <v>160</v>
      </c>
      <c r="M5974" s="2" t="s">
        <v>160</v>
      </c>
      <c r="N5974" s="1">
        <v>75</v>
      </c>
      <c r="O5974" s="2" t="s">
        <v>160</v>
      </c>
      <c r="P5974" s="2" t="s">
        <v>160</v>
      </c>
      <c r="Q5974" s="8">
        <v>175</v>
      </c>
    </row>
    <row r="5975" spans="4:17" x14ac:dyDescent="0.2">
      <c r="D5975" s="58" t="s">
        <v>129</v>
      </c>
      <c r="E5975" s="7" t="s">
        <v>130</v>
      </c>
      <c r="F5975" s="50" t="s">
        <v>623</v>
      </c>
      <c r="G5975" s="6">
        <v>544</v>
      </c>
      <c r="H5975" s="14">
        <v>50.735294117647001</v>
      </c>
      <c r="I5975" s="3">
        <v>20.404411764706001</v>
      </c>
      <c r="J5975" s="3">
        <v>45.955882352941003</v>
      </c>
      <c r="K5975" s="3">
        <v>6.9852941176470003</v>
      </c>
      <c r="L5975" s="3">
        <v>32.904411764705998</v>
      </c>
      <c r="M5975" s="3">
        <v>20.588235294118</v>
      </c>
      <c r="N5975" s="3">
        <v>43.566176470587997</v>
      </c>
      <c r="O5975" s="3">
        <v>2.9411764705880001</v>
      </c>
      <c r="P5975" s="3">
        <v>0.55147058823499995</v>
      </c>
      <c r="Q5975" s="13">
        <v>224.63235294117601</v>
      </c>
    </row>
    <row r="5976" spans="4:17" x14ac:dyDescent="0.2">
      <c r="D5976" s="59"/>
      <c r="E5976" s="5" t="s">
        <v>131</v>
      </c>
      <c r="F5976" s="51" t="s">
        <v>623</v>
      </c>
      <c r="G5976" s="4">
        <v>411</v>
      </c>
      <c r="H5976" s="10">
        <v>43.065693430656999</v>
      </c>
      <c r="I5976" s="1">
        <v>12.652068126521</v>
      </c>
      <c r="J5976" s="1">
        <v>45.255474452554999</v>
      </c>
      <c r="K5976" s="1">
        <v>6.0827250608270003</v>
      </c>
      <c r="L5976" s="1">
        <v>26.763990267640001</v>
      </c>
      <c r="M5976" s="1">
        <v>15.815085158151</v>
      </c>
      <c r="N5976" s="1">
        <v>45.742092457421002</v>
      </c>
      <c r="O5976" s="1">
        <v>2.1897810218979998</v>
      </c>
      <c r="P5976" s="1">
        <v>0.24330900243299999</v>
      </c>
      <c r="Q5976" s="8">
        <v>197.810218978102</v>
      </c>
    </row>
    <row r="5977" spans="4:17" x14ac:dyDescent="0.2">
      <c r="D5977" s="59"/>
      <c r="E5977" s="5" t="s">
        <v>132</v>
      </c>
      <c r="F5977" s="51" t="s">
        <v>623</v>
      </c>
      <c r="G5977" s="4">
        <v>65</v>
      </c>
      <c r="H5977" s="10">
        <v>36.923076923076998</v>
      </c>
      <c r="I5977" s="1">
        <v>7.6923076923079998</v>
      </c>
      <c r="J5977" s="1">
        <v>41.538461538462002</v>
      </c>
      <c r="K5977" s="1">
        <v>6.1538461538459996</v>
      </c>
      <c r="L5977" s="1">
        <v>30.769230769231001</v>
      </c>
      <c r="M5977" s="1">
        <v>13.846153846153999</v>
      </c>
      <c r="N5977" s="1">
        <v>50.769230769231001</v>
      </c>
      <c r="O5977" s="1">
        <v>3.0769230769229998</v>
      </c>
      <c r="P5977" s="1">
        <v>3.0769230769229998</v>
      </c>
      <c r="Q5977" s="8">
        <v>193.84615384615401</v>
      </c>
    </row>
    <row r="5978" spans="4:17" x14ac:dyDescent="0.2">
      <c r="D5978" s="59"/>
      <c r="E5978" s="5" t="s">
        <v>133</v>
      </c>
      <c r="F5978" s="51" t="s">
        <v>624</v>
      </c>
      <c r="G5978" s="4">
        <v>21</v>
      </c>
      <c r="H5978" s="10">
        <v>28.571428571428999</v>
      </c>
      <c r="I5978" s="2" t="s">
        <v>160</v>
      </c>
      <c r="J5978" s="1">
        <v>28.571428571428999</v>
      </c>
      <c r="K5978" s="2" t="s">
        <v>160</v>
      </c>
      <c r="L5978" s="1">
        <v>23.809523809523998</v>
      </c>
      <c r="M5978" s="1">
        <v>4.7619047619049999</v>
      </c>
      <c r="N5978" s="1">
        <v>57.142857142856997</v>
      </c>
      <c r="O5978" s="1">
        <v>4.7619047619049999</v>
      </c>
      <c r="P5978" s="2" t="s">
        <v>160</v>
      </c>
      <c r="Q5978" s="8">
        <v>147.61904761904799</v>
      </c>
    </row>
    <row r="5979" spans="4:17" x14ac:dyDescent="0.2">
      <c r="D5979" s="59"/>
      <c r="E5979" s="5" t="s">
        <v>23</v>
      </c>
      <c r="F5979" s="51" t="s">
        <v>624</v>
      </c>
      <c r="G5979" s="4">
        <v>2</v>
      </c>
      <c r="H5979" s="17" t="s">
        <v>160</v>
      </c>
      <c r="I5979" s="2" t="s">
        <v>160</v>
      </c>
      <c r="J5979" s="1">
        <v>50</v>
      </c>
      <c r="K5979" s="2" t="s">
        <v>160</v>
      </c>
      <c r="L5979" s="2" t="s">
        <v>160</v>
      </c>
      <c r="M5979" s="2" t="s">
        <v>160</v>
      </c>
      <c r="N5979" s="1">
        <v>100</v>
      </c>
      <c r="O5979" s="2" t="s">
        <v>160</v>
      </c>
      <c r="P5979" s="2" t="s">
        <v>160</v>
      </c>
      <c r="Q5979" s="8">
        <v>150</v>
      </c>
    </row>
    <row r="5980" spans="4:17" x14ac:dyDescent="0.2">
      <c r="D5980" s="59"/>
      <c r="E5980" s="5" t="s">
        <v>134</v>
      </c>
      <c r="F5980" s="51" t="s">
        <v>623</v>
      </c>
      <c r="G5980" s="4">
        <v>955</v>
      </c>
      <c r="H5980" s="10">
        <v>47.434554973822003</v>
      </c>
      <c r="I5980" s="1">
        <v>17.068062827224999</v>
      </c>
      <c r="J5980" s="1">
        <v>45.654450261779999</v>
      </c>
      <c r="K5980" s="1">
        <v>6.5968586387429999</v>
      </c>
      <c r="L5980" s="1">
        <v>30.261780104711999</v>
      </c>
      <c r="M5980" s="1">
        <v>18.534031413613</v>
      </c>
      <c r="N5980" s="1">
        <v>44.502617801047002</v>
      </c>
      <c r="O5980" s="1">
        <v>2.6178010471199999</v>
      </c>
      <c r="P5980" s="1">
        <v>0.418848167539</v>
      </c>
      <c r="Q5980" s="8">
        <v>213.089005235602</v>
      </c>
    </row>
    <row r="5981" spans="4:17" x14ac:dyDescent="0.2">
      <c r="D5981" s="59"/>
      <c r="E5981" s="5" t="s">
        <v>135</v>
      </c>
      <c r="F5981" s="51" t="s">
        <v>623</v>
      </c>
      <c r="G5981" s="4">
        <v>86</v>
      </c>
      <c r="H5981" s="10">
        <v>34.883720930232997</v>
      </c>
      <c r="I5981" s="1">
        <v>5.8139534883720003</v>
      </c>
      <c r="J5981" s="1">
        <v>38.372093023255999</v>
      </c>
      <c r="K5981" s="1">
        <v>4.6511627906979998</v>
      </c>
      <c r="L5981" s="1">
        <v>29.069767441860002</v>
      </c>
      <c r="M5981" s="1">
        <v>11.627906976744001</v>
      </c>
      <c r="N5981" s="1">
        <v>52.325581395348998</v>
      </c>
      <c r="O5981" s="1">
        <v>3.488372093023</v>
      </c>
      <c r="P5981" s="1">
        <v>2.3255813953489999</v>
      </c>
      <c r="Q5981" s="8">
        <v>182.55813953488399</v>
      </c>
    </row>
    <row r="5982" spans="4:17" x14ac:dyDescent="0.2">
      <c r="D5982" s="58" t="s">
        <v>136</v>
      </c>
      <c r="E5982" s="7" t="s">
        <v>137</v>
      </c>
      <c r="F5982" s="50" t="s">
        <v>623</v>
      </c>
      <c r="G5982" s="6">
        <v>421</v>
      </c>
      <c r="H5982" s="14">
        <v>49.168646080759999</v>
      </c>
      <c r="I5982" s="3">
        <v>16.627078384798001</v>
      </c>
      <c r="J5982" s="3">
        <v>44.893111638954998</v>
      </c>
      <c r="K5982" s="3">
        <v>8.5510688836100002</v>
      </c>
      <c r="L5982" s="3">
        <v>28.978622327791001</v>
      </c>
      <c r="M5982" s="3">
        <v>17.577197149644</v>
      </c>
      <c r="N5982" s="3">
        <v>40.855106888361</v>
      </c>
      <c r="O5982" s="3">
        <v>1.9002375296909999</v>
      </c>
      <c r="P5982" s="3">
        <v>0.950118764846</v>
      </c>
      <c r="Q5982" s="13">
        <v>209.50118764845601</v>
      </c>
    </row>
    <row r="5983" spans="4:17" x14ac:dyDescent="0.2">
      <c r="D5983" s="59"/>
      <c r="E5983" s="5" t="s">
        <v>138</v>
      </c>
      <c r="F5983" s="51" t="s">
        <v>623</v>
      </c>
      <c r="G5983" s="4">
        <v>362</v>
      </c>
      <c r="H5983" s="10">
        <v>43.093922651934001</v>
      </c>
      <c r="I5983" s="1">
        <v>14.364640883978</v>
      </c>
      <c r="J5983" s="1">
        <v>43.646408839778999</v>
      </c>
      <c r="K5983" s="1">
        <v>4.4198895027620004</v>
      </c>
      <c r="L5983" s="1">
        <v>29.834254143646</v>
      </c>
      <c r="M5983" s="1">
        <v>17.679558011049998</v>
      </c>
      <c r="N5983" s="1">
        <v>47.790055248618998</v>
      </c>
      <c r="O5983" s="1">
        <v>3.5911602209939999</v>
      </c>
      <c r="P5983" s="1">
        <v>0.276243093923</v>
      </c>
      <c r="Q5983" s="8">
        <v>204.696132596685</v>
      </c>
    </row>
    <row r="5984" spans="4:17" x14ac:dyDescent="0.2">
      <c r="D5984" s="59"/>
      <c r="E5984" s="5" t="s">
        <v>139</v>
      </c>
      <c r="F5984" s="51" t="s">
        <v>623</v>
      </c>
      <c r="G5984" s="4">
        <v>175</v>
      </c>
      <c r="H5984" s="10">
        <v>45.142857142856997</v>
      </c>
      <c r="I5984" s="1">
        <v>15.428571428571001</v>
      </c>
      <c r="J5984" s="1">
        <v>48</v>
      </c>
      <c r="K5984" s="1">
        <v>6.8571428571429998</v>
      </c>
      <c r="L5984" s="1">
        <v>34.285714285714</v>
      </c>
      <c r="M5984" s="1">
        <v>21.142857142857</v>
      </c>
      <c r="N5984" s="1">
        <v>49.142857142856997</v>
      </c>
      <c r="O5984" s="1">
        <v>2.285714285714</v>
      </c>
      <c r="P5984" s="1">
        <v>0.57142857142900005</v>
      </c>
      <c r="Q5984" s="8">
        <v>222.857142857143</v>
      </c>
    </row>
    <row r="5985" spans="4:17" x14ac:dyDescent="0.2">
      <c r="D5985" s="59"/>
      <c r="E5985" s="5" t="s">
        <v>128</v>
      </c>
      <c r="F5985" s="51" t="s">
        <v>623</v>
      </c>
      <c r="G5985" s="4">
        <v>60</v>
      </c>
      <c r="H5985" s="10">
        <v>51.666666666666998</v>
      </c>
      <c r="I5985" s="1">
        <v>20</v>
      </c>
      <c r="J5985" s="1">
        <v>46.666666666666998</v>
      </c>
      <c r="K5985" s="1">
        <v>1.666666666667</v>
      </c>
      <c r="L5985" s="1">
        <v>28.333333333333002</v>
      </c>
      <c r="M5985" s="1">
        <v>16.666666666666998</v>
      </c>
      <c r="N5985" s="1">
        <v>45</v>
      </c>
      <c r="O5985" s="1">
        <v>5</v>
      </c>
      <c r="P5985" s="2" t="s">
        <v>160</v>
      </c>
      <c r="Q5985" s="8">
        <v>215</v>
      </c>
    </row>
    <row r="5986" spans="4:17" x14ac:dyDescent="0.2">
      <c r="D5986" s="59"/>
      <c r="E5986" s="5" t="s">
        <v>23</v>
      </c>
      <c r="F5986" s="51" t="s">
        <v>624</v>
      </c>
      <c r="G5986" s="4">
        <v>25</v>
      </c>
      <c r="H5986" s="10">
        <v>40</v>
      </c>
      <c r="I5986" s="1">
        <v>28</v>
      </c>
      <c r="J5986" s="1">
        <v>44</v>
      </c>
      <c r="K5986" s="1">
        <v>8</v>
      </c>
      <c r="L5986" s="1">
        <v>28</v>
      </c>
      <c r="M5986" s="1">
        <v>8</v>
      </c>
      <c r="N5986" s="1">
        <v>56</v>
      </c>
      <c r="O5986" s="2" t="s">
        <v>160</v>
      </c>
      <c r="P5986" s="2" t="s">
        <v>160</v>
      </c>
      <c r="Q5986" s="8">
        <v>212</v>
      </c>
    </row>
    <row r="5987" spans="4:17" ht="26" x14ac:dyDescent="0.2">
      <c r="D5987" s="58" t="s">
        <v>140</v>
      </c>
      <c r="E5987" s="7" t="s">
        <v>141</v>
      </c>
      <c r="F5987" s="50" t="s">
        <v>624</v>
      </c>
      <c r="G5987" s="6">
        <v>12</v>
      </c>
      <c r="H5987" s="14">
        <v>66.666666666666998</v>
      </c>
      <c r="I5987" s="3">
        <v>33.333333333333002</v>
      </c>
      <c r="J5987" s="3">
        <v>41.666666666666998</v>
      </c>
      <c r="K5987" s="3">
        <v>8.333333333333</v>
      </c>
      <c r="L5987" s="3">
        <v>33.333333333333002</v>
      </c>
      <c r="M5987" s="3">
        <v>33.333333333333002</v>
      </c>
      <c r="N5987" s="3">
        <v>25</v>
      </c>
      <c r="O5987" s="9" t="s">
        <v>160</v>
      </c>
      <c r="P5987" s="9" t="s">
        <v>160</v>
      </c>
      <c r="Q5987" s="13">
        <v>241.666666666667</v>
      </c>
    </row>
    <row r="5988" spans="4:17" ht="26" x14ac:dyDescent="0.2">
      <c r="D5988" s="59"/>
      <c r="E5988" s="5" t="s">
        <v>142</v>
      </c>
      <c r="F5988" s="51" t="s">
        <v>623</v>
      </c>
      <c r="G5988" s="4">
        <v>87</v>
      </c>
      <c r="H5988" s="10">
        <v>47.126436781609002</v>
      </c>
      <c r="I5988" s="1">
        <v>17.241379310345</v>
      </c>
      <c r="J5988" s="1">
        <v>55.172413793102997</v>
      </c>
      <c r="K5988" s="1">
        <v>8.0459770114939992</v>
      </c>
      <c r="L5988" s="1">
        <v>35.632183908046002</v>
      </c>
      <c r="M5988" s="1">
        <v>17.241379310345</v>
      </c>
      <c r="N5988" s="1">
        <v>48.275862068965999</v>
      </c>
      <c r="O5988" s="1">
        <v>2.2988505747130001</v>
      </c>
      <c r="P5988" s="2" t="s">
        <v>160</v>
      </c>
      <c r="Q5988" s="8">
        <v>231.03448275862101</v>
      </c>
    </row>
    <row r="5989" spans="4:17" ht="26" x14ac:dyDescent="0.2">
      <c r="D5989" s="59"/>
      <c r="E5989" s="5" t="s">
        <v>143</v>
      </c>
      <c r="F5989" s="51" t="s">
        <v>623</v>
      </c>
      <c r="G5989" s="4">
        <v>67</v>
      </c>
      <c r="H5989" s="10">
        <v>59.701492537313001</v>
      </c>
      <c r="I5989" s="1">
        <v>16.417910447760999</v>
      </c>
      <c r="J5989" s="1">
        <v>50.746268656715998</v>
      </c>
      <c r="K5989" s="1">
        <v>5.9701492537309999</v>
      </c>
      <c r="L5989" s="1">
        <v>26.865671641791</v>
      </c>
      <c r="M5989" s="1">
        <v>28.358208955224001</v>
      </c>
      <c r="N5989" s="1">
        <v>35.820895522388</v>
      </c>
      <c r="O5989" s="1">
        <v>2.985074626866</v>
      </c>
      <c r="P5989" s="2" t="s">
        <v>160</v>
      </c>
      <c r="Q5989" s="8">
        <v>226.86567164179101</v>
      </c>
    </row>
    <row r="5990" spans="4:17" ht="26" x14ac:dyDescent="0.2">
      <c r="D5990" s="59"/>
      <c r="E5990" s="5" t="s">
        <v>144</v>
      </c>
      <c r="F5990" s="51" t="s">
        <v>623</v>
      </c>
      <c r="G5990" s="4">
        <v>78</v>
      </c>
      <c r="H5990" s="10">
        <v>57.692307692307999</v>
      </c>
      <c r="I5990" s="1">
        <v>33.333333333333002</v>
      </c>
      <c r="J5990" s="1">
        <v>61.538461538462002</v>
      </c>
      <c r="K5990" s="1">
        <v>7.6923076923079998</v>
      </c>
      <c r="L5990" s="1">
        <v>39.74358974359</v>
      </c>
      <c r="M5990" s="1">
        <v>24.358974358973999</v>
      </c>
      <c r="N5990" s="1">
        <v>41.025641025641001</v>
      </c>
      <c r="O5990" s="2" t="s">
        <v>160</v>
      </c>
      <c r="P5990" s="2" t="s">
        <v>160</v>
      </c>
      <c r="Q5990" s="8">
        <v>265.38461538461502</v>
      </c>
    </row>
    <row r="5991" spans="4:17" ht="26" x14ac:dyDescent="0.2">
      <c r="D5991" s="59"/>
      <c r="E5991" s="5" t="s">
        <v>145</v>
      </c>
      <c r="F5991" s="51" t="s">
        <v>623</v>
      </c>
      <c r="G5991" s="4">
        <v>735</v>
      </c>
      <c r="H5991" s="10">
        <v>48.571428571429003</v>
      </c>
      <c r="I5991" s="1">
        <v>15.918367346939</v>
      </c>
      <c r="J5991" s="1">
        <v>47.482993197279001</v>
      </c>
      <c r="K5991" s="1">
        <v>6.3945578231290003</v>
      </c>
      <c r="L5991" s="1">
        <v>33.741496598639003</v>
      </c>
      <c r="M5991" s="1">
        <v>19.319727891155999</v>
      </c>
      <c r="N5991" s="1">
        <v>44.217687074830003</v>
      </c>
      <c r="O5991" s="1">
        <v>2.1768707482990002</v>
      </c>
      <c r="P5991" s="1">
        <v>0.54421768707499996</v>
      </c>
      <c r="Q5991" s="8">
        <v>218.367346938776</v>
      </c>
    </row>
    <row r="5992" spans="4:17" ht="26" x14ac:dyDescent="0.2">
      <c r="D5992" s="59"/>
      <c r="E5992" s="5" t="s">
        <v>146</v>
      </c>
      <c r="F5992" s="51" t="s">
        <v>623</v>
      </c>
      <c r="G5992" s="4">
        <v>751</v>
      </c>
      <c r="H5992" s="10">
        <v>48.202396804260999</v>
      </c>
      <c r="I5992" s="1">
        <v>16.511318242344</v>
      </c>
      <c r="J5992" s="1">
        <v>47.669773635153</v>
      </c>
      <c r="K5992" s="1">
        <v>6.1251664447399996</v>
      </c>
      <c r="L5992" s="1">
        <v>32.889480692409997</v>
      </c>
      <c r="M5992" s="1">
        <v>18.641810918775001</v>
      </c>
      <c r="N5992" s="1">
        <v>44.873501997337002</v>
      </c>
      <c r="O5992" s="1">
        <v>2.2636484687079999</v>
      </c>
      <c r="P5992" s="1">
        <v>0.53262316910800001</v>
      </c>
      <c r="Q5992" s="8">
        <v>217.70972037283599</v>
      </c>
    </row>
    <row r="5993" spans="4:17" ht="26" x14ac:dyDescent="0.2">
      <c r="D5993" s="59"/>
      <c r="E5993" s="5" t="s">
        <v>147</v>
      </c>
      <c r="F5993" s="51" t="s">
        <v>623</v>
      </c>
      <c r="G5993" s="4">
        <v>587</v>
      </c>
      <c r="H5993" s="10">
        <v>47.359454855195999</v>
      </c>
      <c r="I5993" s="1">
        <v>15.502555366269</v>
      </c>
      <c r="J5993" s="1">
        <v>49.744463373083001</v>
      </c>
      <c r="K5993" s="1">
        <v>7.6660988074959997</v>
      </c>
      <c r="L5993" s="1">
        <v>33.390119250425997</v>
      </c>
      <c r="M5993" s="1">
        <v>19.420783645656002</v>
      </c>
      <c r="N5993" s="1">
        <v>45.144804088586</v>
      </c>
      <c r="O5993" s="1">
        <v>2.3850085178880001</v>
      </c>
      <c r="P5993" s="1">
        <v>0.34071550255499999</v>
      </c>
      <c r="Q5993" s="8">
        <v>220.954003407155</v>
      </c>
    </row>
    <row r="5994" spans="4:17" x14ac:dyDescent="0.2">
      <c r="D5994" s="59"/>
      <c r="E5994" s="5" t="s">
        <v>148</v>
      </c>
      <c r="F5994" s="51" t="s">
        <v>623</v>
      </c>
      <c r="G5994" s="4">
        <v>187</v>
      </c>
      <c r="H5994" s="10">
        <v>45.989304812834</v>
      </c>
      <c r="I5994" s="1">
        <v>21.390374331551001</v>
      </c>
      <c r="J5994" s="1">
        <v>53.475935828876999</v>
      </c>
      <c r="K5994" s="1">
        <v>9.0909090909089993</v>
      </c>
      <c r="L5994" s="1">
        <v>32.620320855614999</v>
      </c>
      <c r="M5994" s="1">
        <v>21.390374331551001</v>
      </c>
      <c r="N5994" s="1">
        <v>40.106951871657998</v>
      </c>
      <c r="O5994" s="1">
        <v>4.2780748663099999</v>
      </c>
      <c r="P5994" s="2" t="s">
        <v>160</v>
      </c>
      <c r="Q5994" s="8">
        <v>228.34224598930501</v>
      </c>
    </row>
    <row r="5995" spans="4:17" ht="26" x14ac:dyDescent="0.2">
      <c r="D5995" s="59"/>
      <c r="E5995" s="5" t="s">
        <v>149</v>
      </c>
      <c r="F5995" s="51" t="s">
        <v>623</v>
      </c>
      <c r="G5995" s="4">
        <v>75</v>
      </c>
      <c r="H5995" s="10">
        <v>50.666666666666998</v>
      </c>
      <c r="I5995" s="1">
        <v>14.666666666667</v>
      </c>
      <c r="J5995" s="1">
        <v>49.333333333333002</v>
      </c>
      <c r="K5995" s="1">
        <v>12</v>
      </c>
      <c r="L5995" s="1">
        <v>45.333333333333002</v>
      </c>
      <c r="M5995" s="1">
        <v>20</v>
      </c>
      <c r="N5995" s="1">
        <v>41.333333333333002</v>
      </c>
      <c r="O5995" s="2" t="s">
        <v>160</v>
      </c>
      <c r="P5995" s="2" t="s">
        <v>160</v>
      </c>
      <c r="Q5995" s="8">
        <v>233.333333333333</v>
      </c>
    </row>
    <row r="5996" spans="4:17" ht="26" x14ac:dyDescent="0.2">
      <c r="D5996" s="59"/>
      <c r="E5996" s="5" t="s">
        <v>150</v>
      </c>
      <c r="F5996" s="51" t="s">
        <v>623</v>
      </c>
      <c r="G5996" s="4">
        <v>66</v>
      </c>
      <c r="H5996" s="10">
        <v>48.484848484848001</v>
      </c>
      <c r="I5996" s="1">
        <v>15.151515151515</v>
      </c>
      <c r="J5996" s="1">
        <v>48.484848484848001</v>
      </c>
      <c r="K5996" s="1">
        <v>10.606060606061</v>
      </c>
      <c r="L5996" s="1">
        <v>30.303030303029999</v>
      </c>
      <c r="M5996" s="1">
        <v>16.666666666666998</v>
      </c>
      <c r="N5996" s="1">
        <v>43.939393939394002</v>
      </c>
      <c r="O5996" s="1">
        <v>1.5151515151520001</v>
      </c>
      <c r="P5996" s="2" t="s">
        <v>160</v>
      </c>
      <c r="Q5996" s="8">
        <v>215.15151515151501</v>
      </c>
    </row>
    <row r="5997" spans="4:17" ht="26" x14ac:dyDescent="0.2">
      <c r="D5997" s="59"/>
      <c r="E5997" s="5" t="s">
        <v>151</v>
      </c>
      <c r="F5997" s="51" t="s">
        <v>624</v>
      </c>
      <c r="G5997" s="4">
        <v>12</v>
      </c>
      <c r="H5997" s="10">
        <v>41.666666666666998</v>
      </c>
      <c r="I5997" s="2" t="s">
        <v>160</v>
      </c>
      <c r="J5997" s="1">
        <v>50</v>
      </c>
      <c r="K5997" s="1">
        <v>25</v>
      </c>
      <c r="L5997" s="1">
        <v>41.666666666666998</v>
      </c>
      <c r="M5997" s="1">
        <v>25</v>
      </c>
      <c r="N5997" s="1">
        <v>25</v>
      </c>
      <c r="O5997" s="2" t="s">
        <v>160</v>
      </c>
      <c r="P5997" s="2" t="s">
        <v>160</v>
      </c>
      <c r="Q5997" s="8">
        <v>208.333333333333</v>
      </c>
    </row>
    <row r="5998" spans="4:17" ht="26" x14ac:dyDescent="0.2">
      <c r="D5998" s="59"/>
      <c r="E5998" s="5" t="s">
        <v>152</v>
      </c>
      <c r="F5998" s="51" t="s">
        <v>623</v>
      </c>
      <c r="G5998" s="4">
        <v>443</v>
      </c>
      <c r="H5998" s="10">
        <v>54.853273137697997</v>
      </c>
      <c r="I5998" s="1">
        <v>20.090293453725</v>
      </c>
      <c r="J5998" s="1">
        <v>55.079006772009002</v>
      </c>
      <c r="K5998" s="1">
        <v>9.0293453724599999</v>
      </c>
      <c r="L5998" s="1">
        <v>38.374717832957003</v>
      </c>
      <c r="M5998" s="1">
        <v>22.121896162528</v>
      </c>
      <c r="N5998" s="1">
        <v>39.729119638825999</v>
      </c>
      <c r="O5998" s="1">
        <v>1.5801354401809999</v>
      </c>
      <c r="P5998" s="1">
        <v>0.225733634312</v>
      </c>
      <c r="Q5998" s="8">
        <v>241.08352144469501</v>
      </c>
    </row>
    <row r="5999" spans="4:17" x14ac:dyDescent="0.2">
      <c r="D5999" s="59"/>
      <c r="E5999" s="5" t="s">
        <v>153</v>
      </c>
      <c r="F5999" s="51" t="s">
        <v>623</v>
      </c>
      <c r="G5999" s="4">
        <v>80</v>
      </c>
      <c r="H5999" s="10">
        <v>50</v>
      </c>
      <c r="I5999" s="1">
        <v>18.75</v>
      </c>
      <c r="J5999" s="1">
        <v>55</v>
      </c>
      <c r="K5999" s="1">
        <v>8.75</v>
      </c>
      <c r="L5999" s="1">
        <v>46.25</v>
      </c>
      <c r="M5999" s="1">
        <v>27.5</v>
      </c>
      <c r="N5999" s="1">
        <v>42.5</v>
      </c>
      <c r="O5999" s="1">
        <v>7.5</v>
      </c>
      <c r="P5999" s="2" t="s">
        <v>160</v>
      </c>
      <c r="Q5999" s="8">
        <v>256.25</v>
      </c>
    </row>
    <row r="6000" spans="4:17" ht="26" x14ac:dyDescent="0.2">
      <c r="D6000" s="59"/>
      <c r="E6000" s="5" t="s">
        <v>154</v>
      </c>
      <c r="F6000" s="51" t="s">
        <v>623</v>
      </c>
      <c r="G6000" s="4">
        <v>123</v>
      </c>
      <c r="H6000" s="10">
        <v>42.276422764228002</v>
      </c>
      <c r="I6000" s="1">
        <v>14.634146341463</v>
      </c>
      <c r="J6000" s="1">
        <v>32.520325203252</v>
      </c>
      <c r="K6000" s="1">
        <v>5.6910569105690003</v>
      </c>
      <c r="L6000" s="1">
        <v>18.69918699187</v>
      </c>
      <c r="M6000" s="1">
        <v>14.634146341463</v>
      </c>
      <c r="N6000" s="1">
        <v>52.032520325203002</v>
      </c>
      <c r="O6000" s="1">
        <v>2.4390243902440001</v>
      </c>
      <c r="P6000" s="1">
        <v>0.81300813008100004</v>
      </c>
      <c r="Q6000" s="8">
        <v>183.73983739837399</v>
      </c>
    </row>
    <row r="6001" spans="2:22" x14ac:dyDescent="0.2">
      <c r="D6001" s="59"/>
      <c r="E6001" s="5" t="s">
        <v>23</v>
      </c>
      <c r="F6001" s="51" t="s">
        <v>624</v>
      </c>
      <c r="G6001" s="4">
        <v>10</v>
      </c>
      <c r="H6001" s="10">
        <v>30</v>
      </c>
      <c r="I6001" s="1">
        <v>20</v>
      </c>
      <c r="J6001" s="1">
        <v>40</v>
      </c>
      <c r="K6001" s="2" t="s">
        <v>160</v>
      </c>
      <c r="L6001" s="1">
        <v>10</v>
      </c>
      <c r="M6001" s="2" t="s">
        <v>160</v>
      </c>
      <c r="N6001" s="1">
        <v>50</v>
      </c>
      <c r="O6001" s="1">
        <v>10</v>
      </c>
      <c r="P6001" s="1">
        <v>10</v>
      </c>
      <c r="Q6001" s="8">
        <v>170</v>
      </c>
    </row>
    <row r="6002" spans="2:22" ht="26" x14ac:dyDescent="0.2">
      <c r="D6002" s="59"/>
      <c r="E6002" s="5" t="s">
        <v>155</v>
      </c>
      <c r="F6002" s="51" t="s">
        <v>623</v>
      </c>
      <c r="G6002" s="4">
        <v>910</v>
      </c>
      <c r="H6002" s="10">
        <v>47.032967032967001</v>
      </c>
      <c r="I6002" s="1">
        <v>16.263736263736</v>
      </c>
      <c r="J6002" s="1">
        <v>46.813186813187002</v>
      </c>
      <c r="K6002" s="1">
        <v>6.5934065934069999</v>
      </c>
      <c r="L6002" s="1">
        <v>31.868131868132</v>
      </c>
      <c r="M6002" s="1">
        <v>18.571428571428999</v>
      </c>
      <c r="N6002" s="1">
        <v>44.285714285714</v>
      </c>
      <c r="O6002" s="1">
        <v>2.6373626373630001</v>
      </c>
      <c r="P6002" s="1">
        <v>0.43956043956000002</v>
      </c>
      <c r="Q6002" s="8">
        <v>214.50549450549499</v>
      </c>
    </row>
    <row r="6003" spans="2:22" ht="26" x14ac:dyDescent="0.2">
      <c r="D6003" s="59"/>
      <c r="E6003" s="5" t="s">
        <v>156</v>
      </c>
      <c r="F6003" s="51" t="s">
        <v>623</v>
      </c>
      <c r="G6003" s="4">
        <v>98</v>
      </c>
      <c r="H6003" s="10">
        <v>50</v>
      </c>
      <c r="I6003" s="1">
        <v>19.387755102041002</v>
      </c>
      <c r="J6003" s="1">
        <v>54.081632653061</v>
      </c>
      <c r="K6003" s="1">
        <v>8.1632653061219997</v>
      </c>
      <c r="L6003" s="1">
        <v>35.714285714286</v>
      </c>
      <c r="M6003" s="1">
        <v>19.387755102041002</v>
      </c>
      <c r="N6003" s="1">
        <v>44.897959183673002</v>
      </c>
      <c r="O6003" s="1">
        <v>2.040816326531</v>
      </c>
      <c r="P6003" s="2" t="s">
        <v>160</v>
      </c>
      <c r="Q6003" s="8">
        <v>233.67346938775501</v>
      </c>
    </row>
    <row r="6004" spans="2:22" ht="26" x14ac:dyDescent="0.2">
      <c r="D6004" s="59"/>
      <c r="E6004" s="5" t="s">
        <v>157</v>
      </c>
      <c r="F6004" s="51" t="s">
        <v>623</v>
      </c>
      <c r="G6004" s="4">
        <v>134</v>
      </c>
      <c r="H6004" s="10">
        <v>58.208955223880999</v>
      </c>
      <c r="I6004" s="1">
        <v>26.865671641791</v>
      </c>
      <c r="J6004" s="1">
        <v>57.462686567163999</v>
      </c>
      <c r="K6004" s="1">
        <v>7.4626865671639999</v>
      </c>
      <c r="L6004" s="1">
        <v>35.820895522388</v>
      </c>
      <c r="M6004" s="1">
        <v>24.626865671642001</v>
      </c>
      <c r="N6004" s="1">
        <v>38.059701492537002</v>
      </c>
      <c r="O6004" s="1">
        <v>1.492537313433</v>
      </c>
      <c r="P6004" s="2" t="s">
        <v>160</v>
      </c>
      <c r="Q6004" s="8">
        <v>250</v>
      </c>
    </row>
    <row r="6005" spans="2:22" ht="26" x14ac:dyDescent="0.2">
      <c r="D6005" s="59"/>
      <c r="E6005" s="5" t="s">
        <v>158</v>
      </c>
      <c r="F6005" s="51" t="s">
        <v>623</v>
      </c>
      <c r="G6005" s="4">
        <v>812</v>
      </c>
      <c r="H6005" s="10">
        <v>46.92118226601</v>
      </c>
      <c r="I6005" s="1">
        <v>16.133004926108001</v>
      </c>
      <c r="J6005" s="1">
        <v>46.79802955665</v>
      </c>
      <c r="K6005" s="1">
        <v>6.2807881773399998</v>
      </c>
      <c r="L6005" s="1">
        <v>32.142857142856997</v>
      </c>
      <c r="M6005" s="1">
        <v>18.103448275862</v>
      </c>
      <c r="N6005" s="1">
        <v>45.073891625616</v>
      </c>
      <c r="O6005" s="1">
        <v>2.3399014778330001</v>
      </c>
      <c r="P6005" s="1">
        <v>0.49261083743799999</v>
      </c>
      <c r="Q6005" s="8">
        <v>214.28571428571399</v>
      </c>
    </row>
    <row r="6006" spans="2:22" ht="26" x14ac:dyDescent="0.2">
      <c r="D6006" s="60"/>
      <c r="E6006" s="30" t="s">
        <v>159</v>
      </c>
      <c r="F6006" s="52" t="s">
        <v>623</v>
      </c>
      <c r="G6006" s="21">
        <v>136</v>
      </c>
      <c r="H6006" s="36">
        <v>49.264705882352999</v>
      </c>
      <c r="I6006" s="18">
        <v>12.5</v>
      </c>
      <c r="J6006" s="18">
        <v>49.264705882352999</v>
      </c>
      <c r="K6006" s="18">
        <v>11.764705882353001</v>
      </c>
      <c r="L6006" s="18">
        <v>38.970588235294002</v>
      </c>
      <c r="M6006" s="18">
        <v>19.117647058824002</v>
      </c>
      <c r="N6006" s="18">
        <v>41.911764705882</v>
      </c>
      <c r="O6006" s="18">
        <v>0.73529411764700003</v>
      </c>
      <c r="P6006" s="37" t="s">
        <v>160</v>
      </c>
      <c r="Q6006" s="35">
        <v>223.529411764706</v>
      </c>
    </row>
    <row r="6007" spans="2:22" x14ac:dyDescent="0.2">
      <c r="D6007" s="45" t="s">
        <v>625</v>
      </c>
    </row>
    <row r="6008" spans="2:22" x14ac:dyDescent="0.2">
      <c r="B6008" s="24" t="str">
        <f xml:space="preserve"> HYPERLINK("#'目次'!B45", "[39]")</f>
        <v>[39]</v>
      </c>
      <c r="C6008" s="61" t="s">
        <v>500</v>
      </c>
      <c r="D6008" s="62"/>
      <c r="E6008" s="62"/>
      <c r="F6008" s="62"/>
      <c r="G6008" s="62"/>
      <c r="H6008" s="62"/>
      <c r="I6008" s="62"/>
      <c r="J6008" s="62"/>
      <c r="K6008" s="62"/>
      <c r="L6008" s="62"/>
      <c r="M6008" s="62"/>
      <c r="N6008" s="62"/>
      <c r="O6008" s="62"/>
      <c r="P6008" s="62"/>
      <c r="Q6008" s="62"/>
      <c r="R6008" s="62"/>
      <c r="S6008" s="62"/>
      <c r="T6008" s="62"/>
      <c r="U6008" s="62"/>
      <c r="V6008" s="62"/>
    </row>
    <row r="6011" spans="2:22" x14ac:dyDescent="0.2">
      <c r="C6011" s="61" t="s">
        <v>13</v>
      </c>
      <c r="D6011" s="62"/>
      <c r="E6011" s="62"/>
      <c r="F6011" s="62"/>
      <c r="G6011" s="62"/>
      <c r="H6011" s="62"/>
      <c r="I6011" s="62"/>
      <c r="J6011" s="62"/>
      <c r="K6011" s="62"/>
      <c r="L6011" s="62"/>
      <c r="M6011" s="62"/>
      <c r="N6011" s="62"/>
      <c r="O6011" s="62"/>
      <c r="P6011" s="62"/>
      <c r="Q6011" s="62"/>
      <c r="R6011" s="62"/>
      <c r="S6011" s="62"/>
      <c r="T6011" s="62"/>
      <c r="U6011" s="62"/>
      <c r="V6011" s="62"/>
    </row>
    <row r="6012" spans="2:22" ht="52" x14ac:dyDescent="0.2">
      <c r="D6012" s="63"/>
      <c r="E6012" s="64"/>
      <c r="F6012" s="64"/>
      <c r="G6012" s="27" t="s">
        <v>14</v>
      </c>
      <c r="H6012" s="26" t="s">
        <v>501</v>
      </c>
      <c r="I6012" s="11" t="s">
        <v>502</v>
      </c>
      <c r="J6012" s="11" t="s">
        <v>503</v>
      </c>
      <c r="K6012" s="11" t="s">
        <v>504</v>
      </c>
      <c r="L6012" s="11" t="s">
        <v>128</v>
      </c>
      <c r="M6012" s="11" t="s">
        <v>23</v>
      </c>
      <c r="N6012" s="20" t="s">
        <v>505</v>
      </c>
    </row>
    <row r="6013" spans="2:22" x14ac:dyDescent="0.2">
      <c r="D6013" s="65"/>
      <c r="E6013" s="66"/>
      <c r="F6013" s="66"/>
      <c r="G6013" s="22"/>
      <c r="H6013" s="31"/>
      <c r="I6013" s="12"/>
      <c r="J6013" s="12"/>
      <c r="K6013" s="12"/>
      <c r="L6013" s="12"/>
      <c r="M6013" s="12"/>
      <c r="N6013" s="29"/>
    </row>
    <row r="6014" spans="2:22" x14ac:dyDescent="0.2">
      <c r="D6014" s="23"/>
      <c r="E6014" s="28" t="s">
        <v>14</v>
      </c>
      <c r="F6014" s="49" t="s">
        <v>623</v>
      </c>
      <c r="G6014" s="25">
        <v>1043</v>
      </c>
      <c r="H6014" s="16">
        <v>30.872483221477001</v>
      </c>
      <c r="I6014" s="16">
        <v>2.780441035475</v>
      </c>
      <c r="J6014" s="16">
        <v>51.965484180249</v>
      </c>
      <c r="K6014" s="16">
        <v>13.518696069032</v>
      </c>
      <c r="L6014" s="16">
        <v>0.47938638542700002</v>
      </c>
      <c r="M6014" s="16">
        <v>0.38350910834099999</v>
      </c>
      <c r="N6014" s="34">
        <v>85.618408437200003</v>
      </c>
    </row>
    <row r="6015" spans="2:22" x14ac:dyDescent="0.2">
      <c r="D6015" s="58" t="s">
        <v>18</v>
      </c>
      <c r="E6015" s="7" t="s">
        <v>19</v>
      </c>
      <c r="F6015" s="50" t="s">
        <v>623</v>
      </c>
      <c r="G6015" s="6">
        <v>342</v>
      </c>
      <c r="H6015" s="14">
        <v>28.654970760234001</v>
      </c>
      <c r="I6015" s="3">
        <v>2.0467836257309999</v>
      </c>
      <c r="J6015" s="3">
        <v>57.894736842104997</v>
      </c>
      <c r="K6015" s="3">
        <v>9.9415204678359999</v>
      </c>
      <c r="L6015" s="3">
        <v>0.87719298245599997</v>
      </c>
      <c r="M6015" s="3">
        <v>0.58479532163699999</v>
      </c>
      <c r="N6015" s="13">
        <v>88.596491228069993</v>
      </c>
    </row>
    <row r="6016" spans="2:22" ht="26" x14ac:dyDescent="0.2">
      <c r="D6016" s="59"/>
      <c r="E6016" s="5" t="s">
        <v>20</v>
      </c>
      <c r="F6016" s="51" t="s">
        <v>623</v>
      </c>
      <c r="G6016" s="4">
        <v>620</v>
      </c>
      <c r="H6016" s="10">
        <v>32.419354838709999</v>
      </c>
      <c r="I6016" s="1">
        <v>3.2258064516129998</v>
      </c>
      <c r="J6016" s="1">
        <v>50</v>
      </c>
      <c r="K6016" s="1">
        <v>13.709677419355</v>
      </c>
      <c r="L6016" s="1">
        <v>0.32258064516099999</v>
      </c>
      <c r="M6016" s="1">
        <v>0.32258064516099999</v>
      </c>
      <c r="N6016" s="8">
        <v>85.645161290323003</v>
      </c>
    </row>
    <row r="6017" spans="4:14" ht="26" x14ac:dyDescent="0.2">
      <c r="D6017" s="59"/>
      <c r="E6017" s="5" t="s">
        <v>21</v>
      </c>
      <c r="F6017" s="51" t="s">
        <v>623</v>
      </c>
      <c r="G6017" s="4">
        <v>76</v>
      </c>
      <c r="H6017" s="10">
        <v>27.631578947367998</v>
      </c>
      <c r="I6017" s="1">
        <v>2.6315789473679998</v>
      </c>
      <c r="J6017" s="1">
        <v>42.105263157895003</v>
      </c>
      <c r="K6017" s="1">
        <v>27.631578947367998</v>
      </c>
      <c r="L6017" s="2" t="s">
        <v>160</v>
      </c>
      <c r="M6017" s="2" t="s">
        <v>160</v>
      </c>
      <c r="N6017" s="8">
        <v>72.368421052632002</v>
      </c>
    </row>
    <row r="6018" spans="4:14" x14ac:dyDescent="0.2">
      <c r="D6018" s="59"/>
      <c r="E6018" s="5" t="s">
        <v>22</v>
      </c>
      <c r="F6018" s="51" t="s">
        <v>624</v>
      </c>
      <c r="G6018" s="4">
        <v>2</v>
      </c>
      <c r="H6018" s="10">
        <v>50</v>
      </c>
      <c r="I6018" s="2" t="s">
        <v>160</v>
      </c>
      <c r="J6018" s="1">
        <v>50</v>
      </c>
      <c r="K6018" s="2" t="s">
        <v>160</v>
      </c>
      <c r="L6018" s="2" t="s">
        <v>160</v>
      </c>
      <c r="M6018" s="2" t="s">
        <v>160</v>
      </c>
      <c r="N6018" s="8">
        <v>100</v>
      </c>
    </row>
    <row r="6019" spans="4:14" x14ac:dyDescent="0.2">
      <c r="D6019" s="59"/>
      <c r="E6019" s="5" t="s">
        <v>23</v>
      </c>
      <c r="F6019" s="51" t="s">
        <v>624</v>
      </c>
      <c r="G6019" s="4">
        <v>3</v>
      </c>
      <c r="H6019" s="10">
        <v>33.333333333333002</v>
      </c>
      <c r="I6019" s="2" t="s">
        <v>160</v>
      </c>
      <c r="J6019" s="1">
        <v>33.333333333333002</v>
      </c>
      <c r="K6019" s="1">
        <v>33.333333333333002</v>
      </c>
      <c r="L6019" s="2" t="s">
        <v>160</v>
      </c>
      <c r="M6019" s="2" t="s">
        <v>160</v>
      </c>
      <c r="N6019" s="8">
        <v>66.666666666666998</v>
      </c>
    </row>
    <row r="6020" spans="4:14" x14ac:dyDescent="0.2">
      <c r="D6020" s="58" t="s">
        <v>24</v>
      </c>
      <c r="E6020" s="7" t="s">
        <v>25</v>
      </c>
      <c r="F6020" s="50" t="s">
        <v>623</v>
      </c>
      <c r="G6020" s="6">
        <v>765</v>
      </c>
      <c r="H6020" s="14">
        <v>31.111111111111001</v>
      </c>
      <c r="I6020" s="3">
        <v>2.352941176471</v>
      </c>
      <c r="J6020" s="3">
        <v>53.594771241830003</v>
      </c>
      <c r="K6020" s="3">
        <v>12.418300653595001</v>
      </c>
      <c r="L6020" s="3">
        <v>0.13071895424800001</v>
      </c>
      <c r="M6020" s="3">
        <v>0.392156862745</v>
      </c>
      <c r="N6020" s="13">
        <v>87.058823529411995</v>
      </c>
    </row>
    <row r="6021" spans="4:14" x14ac:dyDescent="0.2">
      <c r="D6021" s="59"/>
      <c r="E6021" s="5" t="s">
        <v>26</v>
      </c>
      <c r="F6021" s="51" t="s">
        <v>623</v>
      </c>
      <c r="G6021" s="4">
        <v>796</v>
      </c>
      <c r="H6021" s="10">
        <v>32.788944723618002</v>
      </c>
      <c r="I6021" s="1">
        <v>2.6381909547740001</v>
      </c>
      <c r="J6021" s="1">
        <v>52.386934673367001</v>
      </c>
      <c r="K6021" s="1">
        <v>11.306532663317</v>
      </c>
      <c r="L6021" s="1">
        <v>0.37688442211099998</v>
      </c>
      <c r="M6021" s="1">
        <v>0.50251256281400003</v>
      </c>
      <c r="N6021" s="8">
        <v>87.814070351759</v>
      </c>
    </row>
    <row r="6022" spans="4:14" ht="26" x14ac:dyDescent="0.2">
      <c r="D6022" s="59"/>
      <c r="E6022" s="5" t="s">
        <v>27</v>
      </c>
      <c r="F6022" s="51" t="s">
        <v>623</v>
      </c>
      <c r="G6022" s="4">
        <v>683</v>
      </c>
      <c r="H6022" s="10">
        <v>31.185944363103999</v>
      </c>
      <c r="I6022" s="1">
        <v>2.196193265007</v>
      </c>
      <c r="J6022" s="1">
        <v>54.319180087847997</v>
      </c>
      <c r="K6022" s="1">
        <v>11.713030746706</v>
      </c>
      <c r="L6022" s="1">
        <v>0.43923865300100001</v>
      </c>
      <c r="M6022" s="1">
        <v>0.14641288433399999</v>
      </c>
      <c r="N6022" s="8">
        <v>87.701317715958993</v>
      </c>
    </row>
    <row r="6023" spans="4:14" x14ac:dyDescent="0.2">
      <c r="D6023" s="59"/>
      <c r="E6023" s="5" t="s">
        <v>28</v>
      </c>
      <c r="F6023" s="51" t="s">
        <v>623</v>
      </c>
      <c r="G6023" s="4">
        <v>438</v>
      </c>
      <c r="H6023" s="10">
        <v>31.050228310502</v>
      </c>
      <c r="I6023" s="1">
        <v>2.7397260273969999</v>
      </c>
      <c r="J6023" s="1">
        <v>53.196347031963001</v>
      </c>
      <c r="K6023" s="1">
        <v>12.557077625571001</v>
      </c>
      <c r="L6023" s="1">
        <v>0.22831050228300001</v>
      </c>
      <c r="M6023" s="1">
        <v>0.22831050228300001</v>
      </c>
      <c r="N6023" s="8">
        <v>86.986301369863</v>
      </c>
    </row>
    <row r="6024" spans="4:14" ht="26" x14ac:dyDescent="0.2">
      <c r="D6024" s="59"/>
      <c r="E6024" s="5" t="s">
        <v>29</v>
      </c>
      <c r="F6024" s="51" t="s">
        <v>623</v>
      </c>
      <c r="G6024" s="4">
        <v>680</v>
      </c>
      <c r="H6024" s="10">
        <v>31.617647058824002</v>
      </c>
      <c r="I6024" s="1">
        <v>2.5</v>
      </c>
      <c r="J6024" s="1">
        <v>53.529411764705998</v>
      </c>
      <c r="K6024" s="1">
        <v>11.911764705882</v>
      </c>
      <c r="L6024" s="1">
        <v>0.14705882352899999</v>
      </c>
      <c r="M6024" s="1">
        <v>0.29411764705900001</v>
      </c>
      <c r="N6024" s="8">
        <v>87.647058823528994</v>
      </c>
    </row>
    <row r="6025" spans="4:14" x14ac:dyDescent="0.2">
      <c r="D6025" s="59"/>
      <c r="E6025" s="5" t="s">
        <v>30</v>
      </c>
      <c r="F6025" s="51" t="s">
        <v>623</v>
      </c>
      <c r="G6025" s="4">
        <v>242</v>
      </c>
      <c r="H6025" s="10">
        <v>32.644628099174</v>
      </c>
      <c r="I6025" s="1">
        <v>2.0661157024789998</v>
      </c>
      <c r="J6025" s="1">
        <v>53.305785123966999</v>
      </c>
      <c r="K6025" s="1">
        <v>11.570247933884</v>
      </c>
      <c r="L6025" s="1">
        <v>0.41322314049600001</v>
      </c>
      <c r="M6025" s="2" t="s">
        <v>160</v>
      </c>
      <c r="N6025" s="8">
        <v>88.016528925619994</v>
      </c>
    </row>
    <row r="6026" spans="4:14" x14ac:dyDescent="0.2">
      <c r="D6026" s="59"/>
      <c r="E6026" s="5" t="s">
        <v>31</v>
      </c>
      <c r="F6026" s="51" t="s">
        <v>623</v>
      </c>
      <c r="G6026" s="4">
        <v>609</v>
      </c>
      <c r="H6026" s="10">
        <v>32.676518883415</v>
      </c>
      <c r="I6026" s="1">
        <v>2.6272577996719999</v>
      </c>
      <c r="J6026" s="1">
        <v>55.993431855501001</v>
      </c>
      <c r="K6026" s="1">
        <v>8.2101806239740007</v>
      </c>
      <c r="L6026" s="1">
        <v>0.16420361247900001</v>
      </c>
      <c r="M6026" s="1">
        <v>0.32840722495899999</v>
      </c>
      <c r="N6026" s="8">
        <v>91.297208538587995</v>
      </c>
    </row>
    <row r="6027" spans="4:14" x14ac:dyDescent="0.2">
      <c r="D6027" s="59"/>
      <c r="E6027" s="5" t="s">
        <v>32</v>
      </c>
      <c r="F6027" s="51" t="s">
        <v>623</v>
      </c>
      <c r="G6027" s="4">
        <v>343</v>
      </c>
      <c r="H6027" s="10">
        <v>34.402332361516002</v>
      </c>
      <c r="I6027" s="1">
        <v>2.040816326531</v>
      </c>
      <c r="J6027" s="1">
        <v>57.142857142856997</v>
      </c>
      <c r="K6027" s="1">
        <v>6.1224489795919999</v>
      </c>
      <c r="L6027" s="2" t="s">
        <v>160</v>
      </c>
      <c r="M6027" s="1">
        <v>0.29154518950399999</v>
      </c>
      <c r="N6027" s="8">
        <v>93.586005830904</v>
      </c>
    </row>
    <row r="6028" spans="4:14" x14ac:dyDescent="0.2">
      <c r="D6028" s="59"/>
      <c r="E6028" s="5" t="s">
        <v>33</v>
      </c>
      <c r="F6028" s="51" t="s">
        <v>623</v>
      </c>
      <c r="G6028" s="4">
        <v>754</v>
      </c>
      <c r="H6028" s="10">
        <v>31.432360742705999</v>
      </c>
      <c r="I6028" s="1">
        <v>2.5198938992039999</v>
      </c>
      <c r="J6028" s="1">
        <v>53.448275862069003</v>
      </c>
      <c r="K6028" s="1">
        <v>11.803713527851</v>
      </c>
      <c r="L6028" s="1">
        <v>0.26525198939</v>
      </c>
      <c r="M6028" s="1">
        <v>0.53050397878</v>
      </c>
      <c r="N6028" s="8">
        <v>87.400530503978999</v>
      </c>
    </row>
    <row r="6029" spans="4:14" x14ac:dyDescent="0.2">
      <c r="D6029" s="59"/>
      <c r="E6029" s="5" t="s">
        <v>34</v>
      </c>
      <c r="F6029" s="51" t="s">
        <v>623</v>
      </c>
      <c r="G6029" s="4">
        <v>525</v>
      </c>
      <c r="H6029" s="10">
        <v>29.904761904762001</v>
      </c>
      <c r="I6029" s="1">
        <v>1.714285714286</v>
      </c>
      <c r="J6029" s="1">
        <v>60.380952380952003</v>
      </c>
      <c r="K6029" s="1">
        <v>7.4285714285709998</v>
      </c>
      <c r="L6029" s="1">
        <v>0.19047619047600001</v>
      </c>
      <c r="M6029" s="1">
        <v>0.38095238095200001</v>
      </c>
      <c r="N6029" s="8">
        <v>92</v>
      </c>
    </row>
    <row r="6030" spans="4:14" x14ac:dyDescent="0.2">
      <c r="D6030" s="59"/>
      <c r="E6030" s="5" t="s">
        <v>35</v>
      </c>
      <c r="F6030" s="51" t="s">
        <v>623</v>
      </c>
      <c r="G6030" s="4">
        <v>142</v>
      </c>
      <c r="H6030" s="10">
        <v>28.169014084507001</v>
      </c>
      <c r="I6030" s="1">
        <v>3.5211267605629999</v>
      </c>
      <c r="J6030" s="1">
        <v>61.971830985914998</v>
      </c>
      <c r="K6030" s="1">
        <v>6.3380281690139997</v>
      </c>
      <c r="L6030" s="2" t="s">
        <v>160</v>
      </c>
      <c r="M6030" s="2" t="s">
        <v>160</v>
      </c>
      <c r="N6030" s="8">
        <v>93.661971830986005</v>
      </c>
    </row>
    <row r="6031" spans="4:14" x14ac:dyDescent="0.2">
      <c r="D6031" s="59"/>
      <c r="E6031" s="5" t="s">
        <v>36</v>
      </c>
      <c r="F6031" s="51" t="s">
        <v>624</v>
      </c>
      <c r="G6031" s="4">
        <v>18</v>
      </c>
      <c r="H6031" s="10">
        <v>38.888888888888999</v>
      </c>
      <c r="I6031" s="2" t="s">
        <v>160</v>
      </c>
      <c r="J6031" s="1">
        <v>44.444444444444002</v>
      </c>
      <c r="K6031" s="1">
        <v>11.111111111111001</v>
      </c>
      <c r="L6031" s="2" t="s">
        <v>160</v>
      </c>
      <c r="M6031" s="1">
        <v>5.5555555555560003</v>
      </c>
      <c r="N6031" s="8">
        <v>83.333333333333002</v>
      </c>
    </row>
    <row r="6032" spans="4:14" x14ac:dyDescent="0.2">
      <c r="D6032" s="59"/>
      <c r="E6032" s="5" t="s">
        <v>37</v>
      </c>
      <c r="F6032" s="51" t="s">
        <v>624</v>
      </c>
      <c r="G6032" s="4">
        <v>39</v>
      </c>
      <c r="H6032" s="10">
        <v>28.205128205127998</v>
      </c>
      <c r="I6032" s="1">
        <v>2.564102564103</v>
      </c>
      <c r="J6032" s="1">
        <v>38.461538461537998</v>
      </c>
      <c r="K6032" s="1">
        <v>28.205128205127998</v>
      </c>
      <c r="L6032" s="1">
        <v>2.564102564103</v>
      </c>
      <c r="M6032" s="2" t="s">
        <v>160</v>
      </c>
      <c r="N6032" s="8">
        <v>69.230769230768999</v>
      </c>
    </row>
    <row r="6033" spans="4:14" x14ac:dyDescent="0.2">
      <c r="D6033" s="59"/>
      <c r="E6033" s="5" t="s">
        <v>23</v>
      </c>
      <c r="F6033" s="51" t="s">
        <v>624</v>
      </c>
      <c r="G6033" s="4">
        <v>4</v>
      </c>
      <c r="H6033" s="10">
        <v>25</v>
      </c>
      <c r="I6033" s="2" t="s">
        <v>160</v>
      </c>
      <c r="J6033" s="1">
        <v>75</v>
      </c>
      <c r="K6033" s="2" t="s">
        <v>160</v>
      </c>
      <c r="L6033" s="2" t="s">
        <v>160</v>
      </c>
      <c r="M6033" s="2" t="s">
        <v>160</v>
      </c>
      <c r="N6033" s="8">
        <v>100</v>
      </c>
    </row>
    <row r="6034" spans="4:14" ht="26" x14ac:dyDescent="0.2">
      <c r="D6034" s="59"/>
      <c r="E6034" s="5" t="s">
        <v>38</v>
      </c>
      <c r="F6034" s="51" t="s">
        <v>623</v>
      </c>
      <c r="G6034" s="4">
        <v>1000</v>
      </c>
      <c r="H6034" s="10">
        <v>31</v>
      </c>
      <c r="I6034" s="1">
        <v>2.8</v>
      </c>
      <c r="J6034" s="1">
        <v>52.4</v>
      </c>
      <c r="K6034" s="1">
        <v>13</v>
      </c>
      <c r="L6034" s="1">
        <v>0.4</v>
      </c>
      <c r="M6034" s="1">
        <v>0.4</v>
      </c>
      <c r="N6034" s="8">
        <v>86.2</v>
      </c>
    </row>
    <row r="6035" spans="4:14" ht="26" x14ac:dyDescent="0.2">
      <c r="D6035" s="58" t="s">
        <v>39</v>
      </c>
      <c r="E6035" s="7" t="s">
        <v>40</v>
      </c>
      <c r="F6035" s="50" t="s">
        <v>624</v>
      </c>
      <c r="G6035" s="6">
        <v>4</v>
      </c>
      <c r="H6035" s="14">
        <v>75</v>
      </c>
      <c r="I6035" s="9" t="s">
        <v>160</v>
      </c>
      <c r="J6035" s="3">
        <v>25</v>
      </c>
      <c r="K6035" s="9" t="s">
        <v>160</v>
      </c>
      <c r="L6035" s="9" t="s">
        <v>160</v>
      </c>
      <c r="M6035" s="9" t="s">
        <v>160</v>
      </c>
      <c r="N6035" s="13">
        <v>100</v>
      </c>
    </row>
    <row r="6036" spans="4:14" ht="26" x14ac:dyDescent="0.2">
      <c r="D6036" s="59"/>
      <c r="E6036" s="5" t="s">
        <v>41</v>
      </c>
      <c r="F6036" s="51" t="s">
        <v>624</v>
      </c>
      <c r="G6036" s="4">
        <v>45</v>
      </c>
      <c r="H6036" s="10">
        <v>31.111111111111001</v>
      </c>
      <c r="I6036" s="2" t="s">
        <v>160</v>
      </c>
      <c r="J6036" s="1">
        <v>48.888888888888999</v>
      </c>
      <c r="K6036" s="1">
        <v>15.555555555555999</v>
      </c>
      <c r="L6036" s="1">
        <v>2.2222222222219998</v>
      </c>
      <c r="M6036" s="1">
        <v>2.2222222222219998</v>
      </c>
      <c r="N6036" s="8">
        <v>80</v>
      </c>
    </row>
    <row r="6037" spans="4:14" ht="26" x14ac:dyDescent="0.2">
      <c r="D6037" s="59"/>
      <c r="E6037" s="5" t="s">
        <v>42</v>
      </c>
      <c r="F6037" s="51" t="s">
        <v>623</v>
      </c>
      <c r="G6037" s="4">
        <v>275</v>
      </c>
      <c r="H6037" s="10">
        <v>30.909090909090999</v>
      </c>
      <c r="I6037" s="1">
        <v>2.9090909090910002</v>
      </c>
      <c r="J6037" s="1">
        <v>50.181818181818002</v>
      </c>
      <c r="K6037" s="1">
        <v>15.272727272727</v>
      </c>
      <c r="L6037" s="1">
        <v>0.36363636363599999</v>
      </c>
      <c r="M6037" s="1">
        <v>0.36363636363599999</v>
      </c>
      <c r="N6037" s="8">
        <v>84</v>
      </c>
    </row>
    <row r="6038" spans="4:14" ht="26" x14ac:dyDescent="0.2">
      <c r="D6038" s="59"/>
      <c r="E6038" s="5" t="s">
        <v>43</v>
      </c>
      <c r="F6038" s="51" t="s">
        <v>623</v>
      </c>
      <c r="G6038" s="4">
        <v>245</v>
      </c>
      <c r="H6038" s="10">
        <v>31.020408163265</v>
      </c>
      <c r="I6038" s="1">
        <v>4.0816326530609999</v>
      </c>
      <c r="J6038" s="1">
        <v>50.204081632653001</v>
      </c>
      <c r="K6038" s="1">
        <v>14.285714285714</v>
      </c>
      <c r="L6038" s="2" t="s">
        <v>160</v>
      </c>
      <c r="M6038" s="1">
        <v>0.408163265306</v>
      </c>
      <c r="N6038" s="8">
        <v>85.306122448980005</v>
      </c>
    </row>
    <row r="6039" spans="4:14" ht="26" x14ac:dyDescent="0.2">
      <c r="D6039" s="59"/>
      <c r="E6039" s="5" t="s">
        <v>44</v>
      </c>
      <c r="F6039" s="51" t="s">
        <v>623</v>
      </c>
      <c r="G6039" s="4">
        <v>167</v>
      </c>
      <c r="H6039" s="10">
        <v>34.730538922156001</v>
      </c>
      <c r="I6039" s="1">
        <v>2.3952095808379998</v>
      </c>
      <c r="J6039" s="1">
        <v>46.706586826346999</v>
      </c>
      <c r="K6039" s="1">
        <v>15.568862275449</v>
      </c>
      <c r="L6039" s="2" t="s">
        <v>160</v>
      </c>
      <c r="M6039" s="1">
        <v>0.59880239521</v>
      </c>
      <c r="N6039" s="8">
        <v>83.832335329341007</v>
      </c>
    </row>
    <row r="6040" spans="4:14" ht="26" x14ac:dyDescent="0.2">
      <c r="D6040" s="59"/>
      <c r="E6040" s="5" t="s">
        <v>45</v>
      </c>
      <c r="F6040" s="51" t="s">
        <v>623</v>
      </c>
      <c r="G6040" s="4">
        <v>90</v>
      </c>
      <c r="H6040" s="10">
        <v>28.888888888888999</v>
      </c>
      <c r="I6040" s="1">
        <v>1.1111111111109999</v>
      </c>
      <c r="J6040" s="1">
        <v>61.111111111111001</v>
      </c>
      <c r="K6040" s="1">
        <v>8.8888888888889994</v>
      </c>
      <c r="L6040" s="2" t="s">
        <v>160</v>
      </c>
      <c r="M6040" s="2" t="s">
        <v>160</v>
      </c>
      <c r="N6040" s="8">
        <v>91.111111111111001</v>
      </c>
    </row>
    <row r="6041" spans="4:14" ht="26" x14ac:dyDescent="0.2">
      <c r="D6041" s="59"/>
      <c r="E6041" s="5" t="s">
        <v>46</v>
      </c>
      <c r="F6041" s="51" t="s">
        <v>624</v>
      </c>
      <c r="G6041" s="4">
        <v>46</v>
      </c>
      <c r="H6041" s="10">
        <v>26.086956521739001</v>
      </c>
      <c r="I6041" s="2" t="s">
        <v>160</v>
      </c>
      <c r="J6041" s="1">
        <v>56.521739130435002</v>
      </c>
      <c r="K6041" s="1">
        <v>15.217391304348</v>
      </c>
      <c r="L6041" s="1">
        <v>2.1739130434780001</v>
      </c>
      <c r="M6041" s="2" t="s">
        <v>160</v>
      </c>
      <c r="N6041" s="8">
        <v>82.608695652174006</v>
      </c>
    </row>
    <row r="6042" spans="4:14" ht="26" x14ac:dyDescent="0.2">
      <c r="D6042" s="59"/>
      <c r="E6042" s="5" t="s">
        <v>47</v>
      </c>
      <c r="F6042" s="51" t="s">
        <v>623</v>
      </c>
      <c r="G6042" s="4">
        <v>68</v>
      </c>
      <c r="H6042" s="10">
        <v>17.647058823529001</v>
      </c>
      <c r="I6042" s="2" t="s">
        <v>160</v>
      </c>
      <c r="J6042" s="1">
        <v>77.941176470588005</v>
      </c>
      <c r="K6042" s="1">
        <v>4.4117647058819998</v>
      </c>
      <c r="L6042" s="2" t="s">
        <v>160</v>
      </c>
      <c r="M6042" s="2" t="s">
        <v>160</v>
      </c>
      <c r="N6042" s="8">
        <v>95.588235294117993</v>
      </c>
    </row>
    <row r="6043" spans="4:14" x14ac:dyDescent="0.2">
      <c r="D6043" s="59"/>
      <c r="E6043" s="5" t="s">
        <v>48</v>
      </c>
      <c r="F6043" s="51" t="s">
        <v>624</v>
      </c>
      <c r="G6043" s="4">
        <v>4</v>
      </c>
      <c r="H6043" s="10">
        <v>75</v>
      </c>
      <c r="I6043" s="2" t="s">
        <v>160</v>
      </c>
      <c r="J6043" s="1">
        <v>25</v>
      </c>
      <c r="K6043" s="2" t="s">
        <v>160</v>
      </c>
      <c r="L6043" s="2" t="s">
        <v>160</v>
      </c>
      <c r="M6043" s="2" t="s">
        <v>160</v>
      </c>
      <c r="N6043" s="8">
        <v>100</v>
      </c>
    </row>
    <row r="6044" spans="4:14" x14ac:dyDescent="0.2">
      <c r="D6044" s="59"/>
      <c r="E6044" s="5" t="s">
        <v>23</v>
      </c>
      <c r="F6044" s="51" t="s">
        <v>623</v>
      </c>
      <c r="G6044" s="4">
        <v>99</v>
      </c>
      <c r="H6044" s="10">
        <v>33.333333333333002</v>
      </c>
      <c r="I6044" s="1">
        <v>6.0606060606060002</v>
      </c>
      <c r="J6044" s="1">
        <v>45.454545454544999</v>
      </c>
      <c r="K6044" s="1">
        <v>13.131313131313</v>
      </c>
      <c r="L6044" s="1">
        <v>2.0202020202019999</v>
      </c>
      <c r="M6044" s="2" t="s">
        <v>160</v>
      </c>
      <c r="N6044" s="8">
        <v>84.848484848485</v>
      </c>
    </row>
    <row r="6045" spans="4:14" x14ac:dyDescent="0.2">
      <c r="D6045" s="58" t="s">
        <v>49</v>
      </c>
      <c r="E6045" s="7" t="s">
        <v>50</v>
      </c>
      <c r="F6045" s="50" t="s">
        <v>624</v>
      </c>
      <c r="G6045" s="6">
        <v>39</v>
      </c>
      <c r="H6045" s="14">
        <v>46.153846153845997</v>
      </c>
      <c r="I6045" s="9" t="s">
        <v>160</v>
      </c>
      <c r="J6045" s="3">
        <v>41.025641025641001</v>
      </c>
      <c r="K6045" s="3">
        <v>7.6923076923079998</v>
      </c>
      <c r="L6045" s="3">
        <v>5.1282051282049999</v>
      </c>
      <c r="M6045" s="9" t="s">
        <v>160</v>
      </c>
      <c r="N6045" s="13">
        <v>87.179487179486998</v>
      </c>
    </row>
    <row r="6046" spans="4:14" x14ac:dyDescent="0.2">
      <c r="D6046" s="59"/>
      <c r="E6046" s="5" t="s">
        <v>51</v>
      </c>
      <c r="F6046" s="51" t="s">
        <v>623</v>
      </c>
      <c r="G6046" s="4">
        <v>185</v>
      </c>
      <c r="H6046" s="10">
        <v>24.324324324323999</v>
      </c>
      <c r="I6046" s="1">
        <v>4.8648648648649999</v>
      </c>
      <c r="J6046" s="1">
        <v>49.729729729730003</v>
      </c>
      <c r="K6046" s="1">
        <v>20.540540540540999</v>
      </c>
      <c r="L6046" s="2" t="s">
        <v>160</v>
      </c>
      <c r="M6046" s="1">
        <v>0.54054054054099998</v>
      </c>
      <c r="N6046" s="8">
        <v>78.918918918919005</v>
      </c>
    </row>
    <row r="6047" spans="4:14" x14ac:dyDescent="0.2">
      <c r="D6047" s="59"/>
      <c r="E6047" s="5" t="s">
        <v>52</v>
      </c>
      <c r="F6047" s="51" t="s">
        <v>623</v>
      </c>
      <c r="G6047" s="4">
        <v>324</v>
      </c>
      <c r="H6047" s="10">
        <v>33.024691358025002</v>
      </c>
      <c r="I6047" s="1">
        <v>2.4691358024690002</v>
      </c>
      <c r="J6047" s="1">
        <v>48.148148148148003</v>
      </c>
      <c r="K6047" s="1">
        <v>15.740740740741</v>
      </c>
      <c r="L6047" s="1">
        <v>0.30864197530900001</v>
      </c>
      <c r="M6047" s="1">
        <v>0.30864197530900001</v>
      </c>
      <c r="N6047" s="8">
        <v>83.641975308642003</v>
      </c>
    </row>
    <row r="6048" spans="4:14" x14ac:dyDescent="0.2">
      <c r="D6048" s="59"/>
      <c r="E6048" s="5" t="s">
        <v>53</v>
      </c>
      <c r="F6048" s="51" t="s">
        <v>623</v>
      </c>
      <c r="G6048" s="4">
        <v>491</v>
      </c>
      <c r="H6048" s="10">
        <v>30.549898167005999</v>
      </c>
      <c r="I6048" s="1">
        <v>2.44399185336</v>
      </c>
      <c r="J6048" s="1">
        <v>56.415478615071002</v>
      </c>
      <c r="K6048" s="1">
        <v>9.7759674134420003</v>
      </c>
      <c r="L6048" s="1">
        <v>0.40733197556</v>
      </c>
      <c r="M6048" s="1">
        <v>0.40733197556</v>
      </c>
      <c r="N6048" s="8">
        <v>89.409368635438</v>
      </c>
    </row>
    <row r="6049" spans="4:14" x14ac:dyDescent="0.2">
      <c r="D6049" s="59"/>
      <c r="E6049" s="5" t="s">
        <v>23</v>
      </c>
      <c r="F6049" s="51" t="s">
        <v>624</v>
      </c>
      <c r="G6049" s="4">
        <v>4</v>
      </c>
      <c r="H6049" s="10">
        <v>50</v>
      </c>
      <c r="I6049" s="2" t="s">
        <v>160</v>
      </c>
      <c r="J6049" s="1">
        <v>25</v>
      </c>
      <c r="K6049" s="1">
        <v>25</v>
      </c>
      <c r="L6049" s="2" t="s">
        <v>160</v>
      </c>
      <c r="M6049" s="2" t="s">
        <v>160</v>
      </c>
      <c r="N6049" s="8">
        <v>75</v>
      </c>
    </row>
    <row r="6050" spans="4:14" x14ac:dyDescent="0.2">
      <c r="D6050" s="59"/>
      <c r="E6050" s="5" t="s">
        <v>54</v>
      </c>
      <c r="F6050" s="51" t="s">
        <v>623</v>
      </c>
      <c r="G6050" s="4">
        <v>224</v>
      </c>
      <c r="H6050" s="10">
        <v>28.125</v>
      </c>
      <c r="I6050" s="1">
        <v>4.0178571428570002</v>
      </c>
      <c r="J6050" s="1">
        <v>48.214285714286</v>
      </c>
      <c r="K6050" s="1">
        <v>18.303571428571001</v>
      </c>
      <c r="L6050" s="1">
        <v>0.89285714285700002</v>
      </c>
      <c r="M6050" s="1">
        <v>0.446428571429</v>
      </c>
      <c r="N6050" s="8">
        <v>80.357142857143003</v>
      </c>
    </row>
    <row r="6051" spans="4:14" x14ac:dyDescent="0.2">
      <c r="D6051" s="59"/>
      <c r="E6051" s="5" t="s">
        <v>55</v>
      </c>
      <c r="F6051" s="51" t="s">
        <v>623</v>
      </c>
      <c r="G6051" s="4">
        <v>815</v>
      </c>
      <c r="H6051" s="10">
        <v>31.533742331288</v>
      </c>
      <c r="I6051" s="1">
        <v>2.4539877300609998</v>
      </c>
      <c r="J6051" s="1">
        <v>53.128834355827998</v>
      </c>
      <c r="K6051" s="1">
        <v>12.147239263804</v>
      </c>
      <c r="L6051" s="1">
        <v>0.36809815950899999</v>
      </c>
      <c r="M6051" s="1">
        <v>0.36809815950899999</v>
      </c>
      <c r="N6051" s="8">
        <v>87.116564417177997</v>
      </c>
    </row>
    <row r="6052" spans="4:14" ht="26" x14ac:dyDescent="0.2">
      <c r="D6052" s="58" t="s">
        <v>56</v>
      </c>
      <c r="E6052" s="7" t="s">
        <v>57</v>
      </c>
      <c r="F6052" s="50" t="s">
        <v>624</v>
      </c>
      <c r="G6052" s="6">
        <v>8</v>
      </c>
      <c r="H6052" s="14">
        <v>12.5</v>
      </c>
      <c r="I6052" s="9" t="s">
        <v>160</v>
      </c>
      <c r="J6052" s="3">
        <v>50</v>
      </c>
      <c r="K6052" s="3">
        <v>25</v>
      </c>
      <c r="L6052" s="9" t="s">
        <v>160</v>
      </c>
      <c r="M6052" s="3">
        <v>12.5</v>
      </c>
      <c r="N6052" s="13">
        <v>62.5</v>
      </c>
    </row>
    <row r="6053" spans="4:14" ht="26" x14ac:dyDescent="0.2">
      <c r="D6053" s="59"/>
      <c r="E6053" s="5" t="s">
        <v>58</v>
      </c>
      <c r="F6053" s="51" t="s">
        <v>623</v>
      </c>
      <c r="G6053" s="4">
        <v>61</v>
      </c>
      <c r="H6053" s="10">
        <v>26.229508196721</v>
      </c>
      <c r="I6053" s="1">
        <v>3.2786885245900002</v>
      </c>
      <c r="J6053" s="1">
        <v>57.377049180328001</v>
      </c>
      <c r="K6053" s="1">
        <v>9.83606557377</v>
      </c>
      <c r="L6053" s="1">
        <v>1.6393442622950001</v>
      </c>
      <c r="M6053" s="1">
        <v>1.6393442622950001</v>
      </c>
      <c r="N6053" s="8">
        <v>86.885245901638996</v>
      </c>
    </row>
    <row r="6054" spans="4:14" x14ac:dyDescent="0.2">
      <c r="D6054" s="59"/>
      <c r="E6054" s="5" t="s">
        <v>59</v>
      </c>
      <c r="F6054" s="51" t="s">
        <v>624</v>
      </c>
      <c r="G6054" s="4">
        <v>18</v>
      </c>
      <c r="H6054" s="10">
        <v>50</v>
      </c>
      <c r="I6054" s="1">
        <v>5.5555555555560003</v>
      </c>
      <c r="J6054" s="1">
        <v>44.444444444444002</v>
      </c>
      <c r="K6054" s="2" t="s">
        <v>160</v>
      </c>
      <c r="L6054" s="2" t="s">
        <v>160</v>
      </c>
      <c r="M6054" s="2" t="s">
        <v>160</v>
      </c>
      <c r="N6054" s="8">
        <v>100</v>
      </c>
    </row>
    <row r="6055" spans="4:14" x14ac:dyDescent="0.2">
      <c r="D6055" s="59"/>
      <c r="E6055" s="5" t="s">
        <v>60</v>
      </c>
      <c r="F6055" s="51" t="s">
        <v>623</v>
      </c>
      <c r="G6055" s="4">
        <v>147</v>
      </c>
      <c r="H6055" s="10">
        <v>23.809523809523998</v>
      </c>
      <c r="I6055" s="1">
        <v>2.7210884353739999</v>
      </c>
      <c r="J6055" s="1">
        <v>62.585034013604997</v>
      </c>
      <c r="K6055" s="1">
        <v>10.204081632653001</v>
      </c>
      <c r="L6055" s="2" t="s">
        <v>160</v>
      </c>
      <c r="M6055" s="1">
        <v>0.68027210884400002</v>
      </c>
      <c r="N6055" s="8">
        <v>89.115646258503006</v>
      </c>
    </row>
    <row r="6056" spans="4:14" ht="26" x14ac:dyDescent="0.2">
      <c r="D6056" s="59"/>
      <c r="E6056" s="5" t="s">
        <v>61</v>
      </c>
      <c r="F6056" s="51" t="s">
        <v>623</v>
      </c>
      <c r="G6056" s="4">
        <v>85</v>
      </c>
      <c r="H6056" s="10">
        <v>30.588235294118</v>
      </c>
      <c r="I6056" s="1">
        <v>2.352941176471</v>
      </c>
      <c r="J6056" s="1">
        <v>52.941176470587997</v>
      </c>
      <c r="K6056" s="1">
        <v>11.764705882353001</v>
      </c>
      <c r="L6056" s="1">
        <v>2.352941176471</v>
      </c>
      <c r="M6056" s="2" t="s">
        <v>160</v>
      </c>
      <c r="N6056" s="8">
        <v>85.882352941175995</v>
      </c>
    </row>
    <row r="6057" spans="4:14" x14ac:dyDescent="0.2">
      <c r="D6057" s="59"/>
      <c r="E6057" s="5" t="s">
        <v>62</v>
      </c>
      <c r="F6057" s="51" t="s">
        <v>623</v>
      </c>
      <c r="G6057" s="4">
        <v>722</v>
      </c>
      <c r="H6057" s="10">
        <v>32.409972299168999</v>
      </c>
      <c r="I6057" s="1">
        <v>2.7700831024929999</v>
      </c>
      <c r="J6057" s="1">
        <v>49.445983379501001</v>
      </c>
      <c r="K6057" s="1">
        <v>14.958448753462999</v>
      </c>
      <c r="L6057" s="1">
        <v>0.27700831024900002</v>
      </c>
      <c r="M6057" s="1">
        <v>0.138504155125</v>
      </c>
      <c r="N6057" s="8">
        <v>84.626038781163004</v>
      </c>
    </row>
    <row r="6058" spans="4:14" x14ac:dyDescent="0.2">
      <c r="D6058" s="59"/>
      <c r="E6058" s="5" t="s">
        <v>23</v>
      </c>
      <c r="F6058" s="51" t="s">
        <v>624</v>
      </c>
      <c r="G6058" s="4">
        <v>2</v>
      </c>
      <c r="H6058" s="10">
        <v>50</v>
      </c>
      <c r="I6058" s="2" t="s">
        <v>160</v>
      </c>
      <c r="J6058" s="1">
        <v>50</v>
      </c>
      <c r="K6058" s="2" t="s">
        <v>160</v>
      </c>
      <c r="L6058" s="2" t="s">
        <v>160</v>
      </c>
      <c r="M6058" s="2" t="s">
        <v>160</v>
      </c>
      <c r="N6058" s="8">
        <v>100</v>
      </c>
    </row>
    <row r="6059" spans="4:14" ht="26" x14ac:dyDescent="0.2">
      <c r="D6059" s="59"/>
      <c r="E6059" s="5" t="s">
        <v>63</v>
      </c>
      <c r="F6059" s="51" t="s">
        <v>623</v>
      </c>
      <c r="G6059" s="4">
        <v>319</v>
      </c>
      <c r="H6059" s="10">
        <v>27.272727272727</v>
      </c>
      <c r="I6059" s="1">
        <v>2.8213166144200001</v>
      </c>
      <c r="J6059" s="1">
        <v>57.680250783699002</v>
      </c>
      <c r="K6059" s="1">
        <v>10.344827586207</v>
      </c>
      <c r="L6059" s="1">
        <v>0.94043887147299998</v>
      </c>
      <c r="M6059" s="1">
        <v>0.94043887147299998</v>
      </c>
      <c r="N6059" s="8">
        <v>87.774294670846004</v>
      </c>
    </row>
    <row r="6060" spans="4:14" ht="26" x14ac:dyDescent="0.2">
      <c r="D6060" s="58" t="s">
        <v>64</v>
      </c>
      <c r="E6060" s="7" t="s">
        <v>57</v>
      </c>
      <c r="F6060" s="50" t="s">
        <v>624</v>
      </c>
      <c r="G6060" s="6">
        <v>21</v>
      </c>
      <c r="H6060" s="14">
        <v>28.571428571428999</v>
      </c>
      <c r="I6060" s="9" t="s">
        <v>160</v>
      </c>
      <c r="J6060" s="3">
        <v>42.857142857143003</v>
      </c>
      <c r="K6060" s="3">
        <v>19.047619047619001</v>
      </c>
      <c r="L6060" s="9" t="s">
        <v>160</v>
      </c>
      <c r="M6060" s="3">
        <v>9.5238095238099998</v>
      </c>
      <c r="N6060" s="13">
        <v>71.428571428571004</v>
      </c>
    </row>
    <row r="6061" spans="4:14" ht="26" x14ac:dyDescent="0.2">
      <c r="D6061" s="59"/>
      <c r="E6061" s="5" t="s">
        <v>58</v>
      </c>
      <c r="F6061" s="51" t="s">
        <v>623</v>
      </c>
      <c r="G6061" s="4">
        <v>103</v>
      </c>
      <c r="H6061" s="10">
        <v>20.388349514563</v>
      </c>
      <c r="I6061" s="1">
        <v>3.8834951456310001</v>
      </c>
      <c r="J6061" s="1">
        <v>59.223300970874</v>
      </c>
      <c r="K6061" s="1">
        <v>15.533980582524</v>
      </c>
      <c r="L6061" s="1">
        <v>0.97087378640800004</v>
      </c>
      <c r="M6061" s="2" t="s">
        <v>160</v>
      </c>
      <c r="N6061" s="8">
        <v>83.495145631067999</v>
      </c>
    </row>
    <row r="6062" spans="4:14" x14ac:dyDescent="0.2">
      <c r="D6062" s="59"/>
      <c r="E6062" s="5" t="s">
        <v>59</v>
      </c>
      <c r="F6062" s="51" t="s">
        <v>624</v>
      </c>
      <c r="G6062" s="4">
        <v>43</v>
      </c>
      <c r="H6062" s="10">
        <v>37.209302325581</v>
      </c>
      <c r="I6062" s="1">
        <v>2.3255813953489999</v>
      </c>
      <c r="J6062" s="1">
        <v>41.860465116279002</v>
      </c>
      <c r="K6062" s="1">
        <v>16.279069767442</v>
      </c>
      <c r="L6062" s="2" t="s">
        <v>160</v>
      </c>
      <c r="M6062" s="1">
        <v>2.3255813953489999</v>
      </c>
      <c r="N6062" s="8">
        <v>81.395348837208999</v>
      </c>
    </row>
    <row r="6063" spans="4:14" x14ac:dyDescent="0.2">
      <c r="D6063" s="59"/>
      <c r="E6063" s="5" t="s">
        <v>60</v>
      </c>
      <c r="F6063" s="51" t="s">
        <v>623</v>
      </c>
      <c r="G6063" s="4">
        <v>697</v>
      </c>
      <c r="H6063" s="10">
        <v>29.842180774749</v>
      </c>
      <c r="I6063" s="1">
        <v>3.012912482066</v>
      </c>
      <c r="J6063" s="1">
        <v>54.662840746054997</v>
      </c>
      <c r="K6063" s="1">
        <v>12.051649928264</v>
      </c>
      <c r="L6063" s="1">
        <v>0.28694404591099998</v>
      </c>
      <c r="M6063" s="1">
        <v>0.14347202295600001</v>
      </c>
      <c r="N6063" s="8">
        <v>87.517934002868998</v>
      </c>
    </row>
    <row r="6064" spans="4:14" ht="26" x14ac:dyDescent="0.2">
      <c r="D6064" s="59"/>
      <c r="E6064" s="5" t="s">
        <v>61</v>
      </c>
      <c r="F6064" s="51" t="s">
        <v>623</v>
      </c>
      <c r="G6064" s="4">
        <v>160</v>
      </c>
      <c r="H6064" s="10">
        <v>40.625</v>
      </c>
      <c r="I6064" s="1">
        <v>1.875</v>
      </c>
      <c r="J6064" s="1">
        <v>41.875</v>
      </c>
      <c r="K6064" s="1">
        <v>14.375</v>
      </c>
      <c r="L6064" s="1">
        <v>1.25</v>
      </c>
      <c r="M6064" s="2" t="s">
        <v>160</v>
      </c>
      <c r="N6064" s="8">
        <v>84.375</v>
      </c>
    </row>
    <row r="6065" spans="4:14" ht="26" x14ac:dyDescent="0.2">
      <c r="D6065" s="59"/>
      <c r="E6065" s="5" t="s">
        <v>65</v>
      </c>
      <c r="F6065" s="51" t="s">
        <v>624</v>
      </c>
      <c r="G6065" s="4">
        <v>16</v>
      </c>
      <c r="H6065" s="10">
        <v>37.5</v>
      </c>
      <c r="I6065" s="2" t="s">
        <v>160</v>
      </c>
      <c r="J6065" s="1">
        <v>18.75</v>
      </c>
      <c r="K6065" s="1">
        <v>43.75</v>
      </c>
      <c r="L6065" s="2" t="s">
        <v>160</v>
      </c>
      <c r="M6065" s="2" t="s">
        <v>160</v>
      </c>
      <c r="N6065" s="8">
        <v>56.25</v>
      </c>
    </row>
    <row r="6066" spans="4:14" x14ac:dyDescent="0.2">
      <c r="D6066" s="59"/>
      <c r="E6066" s="5" t="s">
        <v>23</v>
      </c>
      <c r="F6066" s="51" t="s">
        <v>624</v>
      </c>
      <c r="G6066" s="4">
        <v>3</v>
      </c>
      <c r="H6066" s="17" t="s">
        <v>160</v>
      </c>
      <c r="I6066" s="2" t="s">
        <v>160</v>
      </c>
      <c r="J6066" s="1">
        <v>100</v>
      </c>
      <c r="K6066" s="2" t="s">
        <v>160</v>
      </c>
      <c r="L6066" s="2" t="s">
        <v>160</v>
      </c>
      <c r="M6066" s="2" t="s">
        <v>160</v>
      </c>
      <c r="N6066" s="8">
        <v>100</v>
      </c>
    </row>
    <row r="6067" spans="4:14" ht="26" x14ac:dyDescent="0.2">
      <c r="D6067" s="59"/>
      <c r="E6067" s="5" t="s">
        <v>66</v>
      </c>
      <c r="F6067" s="51" t="s">
        <v>623</v>
      </c>
      <c r="G6067" s="4">
        <v>1024</v>
      </c>
      <c r="H6067" s="10">
        <v>30.859375</v>
      </c>
      <c r="I6067" s="1">
        <v>2.83203125</v>
      </c>
      <c r="J6067" s="1">
        <v>52.34375</v>
      </c>
      <c r="K6067" s="1">
        <v>13.0859375</v>
      </c>
      <c r="L6067" s="1">
        <v>0.48828125</v>
      </c>
      <c r="M6067" s="1">
        <v>0.390625</v>
      </c>
      <c r="N6067" s="8">
        <v>86.03515625</v>
      </c>
    </row>
    <row r="6068" spans="4:14" x14ac:dyDescent="0.2">
      <c r="D6068" s="58" t="s">
        <v>67</v>
      </c>
      <c r="E6068" s="7" t="s">
        <v>68</v>
      </c>
      <c r="F6068" s="50" t="s">
        <v>623</v>
      </c>
      <c r="G6068" s="6">
        <v>483</v>
      </c>
      <c r="H6068" s="14">
        <v>34.368530020704</v>
      </c>
      <c r="I6068" s="3">
        <v>2.277432712215</v>
      </c>
      <c r="J6068" s="3">
        <v>55.486542443064003</v>
      </c>
      <c r="K6068" s="3">
        <v>7.6604554865420003</v>
      </c>
      <c r="L6068" s="9" t="s">
        <v>160</v>
      </c>
      <c r="M6068" s="3">
        <v>0.207039337474</v>
      </c>
      <c r="N6068" s="13">
        <v>92.132505175982999</v>
      </c>
    </row>
    <row r="6069" spans="4:14" x14ac:dyDescent="0.2">
      <c r="D6069" s="59"/>
      <c r="E6069" s="5" t="s">
        <v>69</v>
      </c>
      <c r="F6069" s="51" t="s">
        <v>623</v>
      </c>
      <c r="G6069" s="4">
        <v>168</v>
      </c>
      <c r="H6069" s="10">
        <v>38.095238095238003</v>
      </c>
      <c r="I6069" s="1">
        <v>2.3809523809519999</v>
      </c>
      <c r="J6069" s="1">
        <v>55.357142857143003</v>
      </c>
      <c r="K6069" s="1">
        <v>3.5714285714290002</v>
      </c>
      <c r="L6069" s="2" t="s">
        <v>160</v>
      </c>
      <c r="M6069" s="1">
        <v>0.59523809523799998</v>
      </c>
      <c r="N6069" s="8">
        <v>95.833333333333002</v>
      </c>
    </row>
    <row r="6070" spans="4:14" ht="26" x14ac:dyDescent="0.2">
      <c r="D6070" s="59"/>
      <c r="E6070" s="5" t="s">
        <v>70</v>
      </c>
      <c r="F6070" s="51" t="s">
        <v>623</v>
      </c>
      <c r="G6070" s="4">
        <v>470</v>
      </c>
      <c r="H6070" s="10">
        <v>32.978723404255</v>
      </c>
      <c r="I6070" s="1">
        <v>2.3404255319149998</v>
      </c>
      <c r="J6070" s="1">
        <v>56.808510638298003</v>
      </c>
      <c r="K6070" s="1">
        <v>7.6595744680850002</v>
      </c>
      <c r="L6070" s="2" t="s">
        <v>160</v>
      </c>
      <c r="M6070" s="1">
        <v>0.212765957447</v>
      </c>
      <c r="N6070" s="8">
        <v>92.127659574467998</v>
      </c>
    </row>
    <row r="6071" spans="4:14" ht="26" x14ac:dyDescent="0.2">
      <c r="D6071" s="59"/>
      <c r="E6071" s="5" t="s">
        <v>71</v>
      </c>
      <c r="F6071" s="51" t="s">
        <v>623</v>
      </c>
      <c r="G6071" s="4">
        <v>67</v>
      </c>
      <c r="H6071" s="10">
        <v>26.865671641791</v>
      </c>
      <c r="I6071" s="1">
        <v>1.492537313433</v>
      </c>
      <c r="J6071" s="1">
        <v>64.179104477612</v>
      </c>
      <c r="K6071" s="1">
        <v>5.9701492537309999</v>
      </c>
      <c r="L6071" s="1">
        <v>1.492537313433</v>
      </c>
      <c r="M6071" s="2" t="s">
        <v>160</v>
      </c>
      <c r="N6071" s="8">
        <v>92.537313432836001</v>
      </c>
    </row>
    <row r="6072" spans="4:14" x14ac:dyDescent="0.2">
      <c r="D6072" s="59"/>
      <c r="E6072" s="5" t="s">
        <v>72</v>
      </c>
      <c r="F6072" s="51" t="s">
        <v>623</v>
      </c>
      <c r="G6072" s="4">
        <v>314</v>
      </c>
      <c r="H6072" s="10">
        <v>31.210191082803</v>
      </c>
      <c r="I6072" s="1">
        <v>1.2738853503180001</v>
      </c>
      <c r="J6072" s="1">
        <v>60.191082802548003</v>
      </c>
      <c r="K6072" s="1">
        <v>7.0063694267520003</v>
      </c>
      <c r="L6072" s="2" t="s">
        <v>160</v>
      </c>
      <c r="M6072" s="1">
        <v>0.31847133758000001</v>
      </c>
      <c r="N6072" s="8">
        <v>92.675159235669</v>
      </c>
    </row>
    <row r="6073" spans="4:14" x14ac:dyDescent="0.2">
      <c r="D6073" s="59"/>
      <c r="E6073" s="5" t="s">
        <v>73</v>
      </c>
      <c r="F6073" s="51" t="s">
        <v>623</v>
      </c>
      <c r="G6073" s="4">
        <v>187</v>
      </c>
      <c r="H6073" s="10">
        <v>33.689839572193002</v>
      </c>
      <c r="I6073" s="1">
        <v>2.673796791444</v>
      </c>
      <c r="J6073" s="1">
        <v>55.614973262032002</v>
      </c>
      <c r="K6073" s="1">
        <v>7.4866310160429999</v>
      </c>
      <c r="L6073" s="2" t="s">
        <v>160</v>
      </c>
      <c r="M6073" s="1">
        <v>0.53475935828900001</v>
      </c>
      <c r="N6073" s="8">
        <v>91.978609625668</v>
      </c>
    </row>
    <row r="6074" spans="4:14" ht="26" x14ac:dyDescent="0.2">
      <c r="D6074" s="59"/>
      <c r="E6074" s="5" t="s">
        <v>74</v>
      </c>
      <c r="F6074" s="51" t="s">
        <v>623</v>
      </c>
      <c r="G6074" s="4">
        <v>472</v>
      </c>
      <c r="H6074" s="10">
        <v>27.118644067797</v>
      </c>
      <c r="I6074" s="1">
        <v>3.177966101695</v>
      </c>
      <c r="J6074" s="1">
        <v>48.516949152541997</v>
      </c>
      <c r="K6074" s="1">
        <v>19.915254237288</v>
      </c>
      <c r="L6074" s="1">
        <v>0.63559322033900001</v>
      </c>
      <c r="M6074" s="1">
        <v>0.63559322033900001</v>
      </c>
      <c r="N6074" s="8">
        <v>78.813559322033996</v>
      </c>
    </row>
    <row r="6075" spans="4:14" x14ac:dyDescent="0.2">
      <c r="D6075" s="59"/>
      <c r="E6075" s="5" t="s">
        <v>36</v>
      </c>
      <c r="F6075" s="51" t="s">
        <v>624</v>
      </c>
      <c r="G6075" s="4">
        <v>28</v>
      </c>
      <c r="H6075" s="10">
        <v>17.857142857143</v>
      </c>
      <c r="I6075" s="1">
        <v>3.5714285714290002</v>
      </c>
      <c r="J6075" s="1">
        <v>53.571428571429003</v>
      </c>
      <c r="K6075" s="1">
        <v>17.857142857143</v>
      </c>
      <c r="L6075" s="1">
        <v>7.1428571428570002</v>
      </c>
      <c r="M6075" s="2" t="s">
        <v>160</v>
      </c>
      <c r="N6075" s="8">
        <v>75</v>
      </c>
    </row>
    <row r="6076" spans="4:14" x14ac:dyDescent="0.2">
      <c r="D6076" s="59"/>
      <c r="E6076" s="5" t="s">
        <v>23</v>
      </c>
      <c r="F6076" s="51" t="s">
        <v>624</v>
      </c>
      <c r="G6076" s="4">
        <v>6</v>
      </c>
      <c r="H6076" s="10">
        <v>33.333333333333002</v>
      </c>
      <c r="I6076" s="1">
        <v>16.666666666666998</v>
      </c>
      <c r="J6076" s="1">
        <v>33.333333333333002</v>
      </c>
      <c r="K6076" s="2" t="s">
        <v>160</v>
      </c>
      <c r="L6076" s="2" t="s">
        <v>160</v>
      </c>
      <c r="M6076" s="1">
        <v>16.666666666666998</v>
      </c>
      <c r="N6076" s="8">
        <v>83.333333333333002</v>
      </c>
    </row>
    <row r="6077" spans="4:14" ht="26" x14ac:dyDescent="0.2">
      <c r="D6077" s="58" t="s">
        <v>75</v>
      </c>
      <c r="E6077" s="7" t="s">
        <v>76</v>
      </c>
      <c r="F6077" s="50" t="s">
        <v>624</v>
      </c>
      <c r="G6077" s="6">
        <v>32</v>
      </c>
      <c r="H6077" s="14">
        <v>37.5</v>
      </c>
      <c r="I6077" s="9" t="s">
        <v>160</v>
      </c>
      <c r="J6077" s="3">
        <v>59.375</v>
      </c>
      <c r="K6077" s="3">
        <v>3.125</v>
      </c>
      <c r="L6077" s="9" t="s">
        <v>160</v>
      </c>
      <c r="M6077" s="9" t="s">
        <v>160</v>
      </c>
      <c r="N6077" s="13">
        <v>96.875</v>
      </c>
    </row>
    <row r="6078" spans="4:14" x14ac:dyDescent="0.2">
      <c r="D6078" s="59"/>
      <c r="E6078" s="5" t="s">
        <v>77</v>
      </c>
      <c r="F6078" s="51" t="s">
        <v>623</v>
      </c>
      <c r="G6078" s="4">
        <v>60</v>
      </c>
      <c r="H6078" s="10">
        <v>28.333333333333002</v>
      </c>
      <c r="I6078" s="2" t="s">
        <v>160</v>
      </c>
      <c r="J6078" s="1">
        <v>65</v>
      </c>
      <c r="K6078" s="1">
        <v>6.666666666667</v>
      </c>
      <c r="L6078" s="2" t="s">
        <v>160</v>
      </c>
      <c r="M6078" s="2" t="s">
        <v>160</v>
      </c>
      <c r="N6078" s="8">
        <v>93.333333333333002</v>
      </c>
    </row>
    <row r="6079" spans="4:14" x14ac:dyDescent="0.2">
      <c r="D6079" s="59"/>
      <c r="E6079" s="5" t="s">
        <v>78</v>
      </c>
      <c r="F6079" s="51" t="s">
        <v>623</v>
      </c>
      <c r="G6079" s="4">
        <v>82</v>
      </c>
      <c r="H6079" s="10">
        <v>31.707317073171001</v>
      </c>
      <c r="I6079" s="1">
        <v>2.4390243902440001</v>
      </c>
      <c r="J6079" s="1">
        <v>60.975609756098002</v>
      </c>
      <c r="K6079" s="1">
        <v>4.8780487804880002</v>
      </c>
      <c r="L6079" s="2" t="s">
        <v>160</v>
      </c>
      <c r="M6079" s="2" t="s">
        <v>160</v>
      </c>
      <c r="N6079" s="8">
        <v>95.121951219511999</v>
      </c>
    </row>
    <row r="6080" spans="4:14" ht="26" x14ac:dyDescent="0.2">
      <c r="D6080" s="59"/>
      <c r="E6080" s="5" t="s">
        <v>79</v>
      </c>
      <c r="F6080" s="51" t="s">
        <v>624</v>
      </c>
      <c r="G6080" s="4">
        <v>11</v>
      </c>
      <c r="H6080" s="10">
        <v>18.181818181817999</v>
      </c>
      <c r="I6080" s="2" t="s">
        <v>160</v>
      </c>
      <c r="J6080" s="1">
        <v>72.727272727273004</v>
      </c>
      <c r="K6080" s="1">
        <v>9.0909090909089993</v>
      </c>
      <c r="L6080" s="2" t="s">
        <v>160</v>
      </c>
      <c r="M6080" s="2" t="s">
        <v>160</v>
      </c>
      <c r="N6080" s="8">
        <v>90.909090909091006</v>
      </c>
    </row>
    <row r="6081" spans="4:14" ht="26" x14ac:dyDescent="0.2">
      <c r="D6081" s="59"/>
      <c r="E6081" s="5" t="s">
        <v>80</v>
      </c>
      <c r="F6081" s="51" t="s">
        <v>624</v>
      </c>
      <c r="G6081" s="4">
        <v>35</v>
      </c>
      <c r="H6081" s="10">
        <v>31.428571428571001</v>
      </c>
      <c r="I6081" s="1">
        <v>2.8571428571430002</v>
      </c>
      <c r="J6081" s="1">
        <v>62.857142857143003</v>
      </c>
      <c r="K6081" s="1">
        <v>2.8571428571430002</v>
      </c>
      <c r="L6081" s="2" t="s">
        <v>160</v>
      </c>
      <c r="M6081" s="2" t="s">
        <v>160</v>
      </c>
      <c r="N6081" s="8">
        <v>97.142857142856997</v>
      </c>
    </row>
    <row r="6082" spans="4:14" ht="26" x14ac:dyDescent="0.2">
      <c r="D6082" s="59"/>
      <c r="E6082" s="5" t="s">
        <v>81</v>
      </c>
      <c r="F6082" s="51" t="s">
        <v>624</v>
      </c>
      <c r="G6082" s="4">
        <v>48</v>
      </c>
      <c r="H6082" s="10">
        <v>20.833333333333002</v>
      </c>
      <c r="I6082" s="2" t="s">
        <v>160</v>
      </c>
      <c r="J6082" s="1">
        <v>72.916666666666998</v>
      </c>
      <c r="K6082" s="1">
        <v>6.25</v>
      </c>
      <c r="L6082" s="2" t="s">
        <v>160</v>
      </c>
      <c r="M6082" s="2" t="s">
        <v>160</v>
      </c>
      <c r="N6082" s="8">
        <v>93.75</v>
      </c>
    </row>
    <row r="6083" spans="4:14" ht="26" x14ac:dyDescent="0.2">
      <c r="D6083" s="59"/>
      <c r="E6083" s="5" t="s">
        <v>82</v>
      </c>
      <c r="F6083" s="51" t="s">
        <v>624</v>
      </c>
      <c r="G6083" s="4">
        <v>39</v>
      </c>
      <c r="H6083" s="10">
        <v>28.205128205127998</v>
      </c>
      <c r="I6083" s="2" t="s">
        <v>160</v>
      </c>
      <c r="J6083" s="1">
        <v>58.974358974358999</v>
      </c>
      <c r="K6083" s="1">
        <v>12.820512820513001</v>
      </c>
      <c r="L6083" s="2" t="s">
        <v>160</v>
      </c>
      <c r="M6083" s="2" t="s">
        <v>160</v>
      </c>
      <c r="N6083" s="8">
        <v>87.179487179486998</v>
      </c>
    </row>
    <row r="6084" spans="4:14" ht="26" x14ac:dyDescent="0.2">
      <c r="D6084" s="59"/>
      <c r="E6084" s="5" t="s">
        <v>83</v>
      </c>
      <c r="F6084" s="51" t="s">
        <v>624</v>
      </c>
      <c r="G6084" s="4">
        <v>12</v>
      </c>
      <c r="H6084" s="10">
        <v>25</v>
      </c>
      <c r="I6084" s="2" t="s">
        <v>160</v>
      </c>
      <c r="J6084" s="1">
        <v>66.666666666666998</v>
      </c>
      <c r="K6084" s="1">
        <v>8.333333333333</v>
      </c>
      <c r="L6084" s="2" t="s">
        <v>160</v>
      </c>
      <c r="M6084" s="2" t="s">
        <v>160</v>
      </c>
      <c r="N6084" s="8">
        <v>91.666666666666998</v>
      </c>
    </row>
    <row r="6085" spans="4:14" x14ac:dyDescent="0.2">
      <c r="D6085" s="59"/>
      <c r="E6085" s="5" t="s">
        <v>84</v>
      </c>
      <c r="F6085" s="51" t="s">
        <v>624</v>
      </c>
      <c r="G6085" s="4">
        <v>15</v>
      </c>
      <c r="H6085" s="10">
        <v>13.333333333333</v>
      </c>
      <c r="I6085" s="2" t="s">
        <v>160</v>
      </c>
      <c r="J6085" s="1">
        <v>73.333333333333002</v>
      </c>
      <c r="K6085" s="1">
        <v>13.333333333333</v>
      </c>
      <c r="L6085" s="2" t="s">
        <v>160</v>
      </c>
      <c r="M6085" s="2" t="s">
        <v>160</v>
      </c>
      <c r="N6085" s="8">
        <v>86.666666666666998</v>
      </c>
    </row>
    <row r="6086" spans="4:14" x14ac:dyDescent="0.2">
      <c r="D6086" s="59"/>
      <c r="E6086" s="5" t="s">
        <v>85</v>
      </c>
      <c r="F6086" s="51" t="s">
        <v>624</v>
      </c>
      <c r="G6086" s="4">
        <v>5</v>
      </c>
      <c r="H6086" s="10">
        <v>20</v>
      </c>
      <c r="I6086" s="2" t="s">
        <v>160</v>
      </c>
      <c r="J6086" s="1">
        <v>60</v>
      </c>
      <c r="K6086" s="1">
        <v>20</v>
      </c>
      <c r="L6086" s="2" t="s">
        <v>160</v>
      </c>
      <c r="M6086" s="2" t="s">
        <v>160</v>
      </c>
      <c r="N6086" s="8">
        <v>80</v>
      </c>
    </row>
    <row r="6087" spans="4:14" x14ac:dyDescent="0.2">
      <c r="D6087" s="59"/>
      <c r="E6087" s="5" t="s">
        <v>86</v>
      </c>
      <c r="F6087" s="51" t="s">
        <v>623</v>
      </c>
      <c r="G6087" s="4">
        <v>87</v>
      </c>
      <c r="H6087" s="10">
        <v>39.080459770114999</v>
      </c>
      <c r="I6087" s="1">
        <v>3.4482758620689999</v>
      </c>
      <c r="J6087" s="1">
        <v>49.425287356322002</v>
      </c>
      <c r="K6087" s="1">
        <v>6.8965517241379999</v>
      </c>
      <c r="L6087" s="1">
        <v>1.149425287356</v>
      </c>
      <c r="M6087" s="2" t="s">
        <v>160</v>
      </c>
      <c r="N6087" s="8">
        <v>91.954022988505997</v>
      </c>
    </row>
    <row r="6088" spans="4:14" ht="26" x14ac:dyDescent="0.2">
      <c r="D6088" s="59"/>
      <c r="E6088" s="5" t="s">
        <v>87</v>
      </c>
      <c r="F6088" s="51" t="s">
        <v>623</v>
      </c>
      <c r="G6088" s="4">
        <v>118</v>
      </c>
      <c r="H6088" s="10">
        <v>29.661016949153002</v>
      </c>
      <c r="I6088" s="2" t="s">
        <v>160</v>
      </c>
      <c r="J6088" s="1">
        <v>65.254237288135997</v>
      </c>
      <c r="K6088" s="1">
        <v>5.0847457627120001</v>
      </c>
      <c r="L6088" s="2" t="s">
        <v>160</v>
      </c>
      <c r="M6088" s="2" t="s">
        <v>160</v>
      </c>
      <c r="N6088" s="8">
        <v>94.915254237287996</v>
      </c>
    </row>
    <row r="6089" spans="4:14" x14ac:dyDescent="0.2">
      <c r="D6089" s="59"/>
      <c r="E6089" s="5" t="s">
        <v>36</v>
      </c>
      <c r="F6089" s="51" t="s">
        <v>624</v>
      </c>
      <c r="G6089" s="4">
        <v>47</v>
      </c>
      <c r="H6089" s="10">
        <v>40.425531914894002</v>
      </c>
      <c r="I6089" s="1">
        <v>2.1276595744679998</v>
      </c>
      <c r="J6089" s="1">
        <v>44.680851063829998</v>
      </c>
      <c r="K6089" s="1">
        <v>10.638297872340001</v>
      </c>
      <c r="L6089" s="1">
        <v>2.1276595744679998</v>
      </c>
      <c r="M6089" s="2" t="s">
        <v>160</v>
      </c>
      <c r="N6089" s="8">
        <v>87.234042553191003</v>
      </c>
    </row>
    <row r="6090" spans="4:14" ht="26" x14ac:dyDescent="0.2">
      <c r="D6090" s="59"/>
      <c r="E6090" s="5" t="s">
        <v>88</v>
      </c>
      <c r="F6090" s="51" t="s">
        <v>623</v>
      </c>
      <c r="G6090" s="4">
        <v>255</v>
      </c>
      <c r="H6090" s="10">
        <v>29.019607843136999</v>
      </c>
      <c r="I6090" s="1">
        <v>3.5294117647059999</v>
      </c>
      <c r="J6090" s="1">
        <v>56.862745098038999</v>
      </c>
      <c r="K6090" s="1">
        <v>9.8039215686270005</v>
      </c>
      <c r="L6090" s="2" t="s">
        <v>160</v>
      </c>
      <c r="M6090" s="1">
        <v>0.78431372549</v>
      </c>
      <c r="N6090" s="8">
        <v>89.411764705882007</v>
      </c>
    </row>
    <row r="6091" spans="4:14" x14ac:dyDescent="0.2">
      <c r="D6091" s="59"/>
      <c r="E6091" s="5" t="s">
        <v>89</v>
      </c>
      <c r="F6091" s="51" t="s">
        <v>623</v>
      </c>
      <c r="G6091" s="4">
        <v>434</v>
      </c>
      <c r="H6091" s="10">
        <v>28.110599078341</v>
      </c>
      <c r="I6091" s="1">
        <v>3.2258064516129998</v>
      </c>
      <c r="J6091" s="1">
        <v>46.313364055299999</v>
      </c>
      <c r="K6091" s="1">
        <v>21.428571428571001</v>
      </c>
      <c r="L6091" s="1">
        <v>0.69124423963100001</v>
      </c>
      <c r="M6091" s="1">
        <v>0.23041474654399999</v>
      </c>
      <c r="N6091" s="8">
        <v>77.649769585252997</v>
      </c>
    </row>
    <row r="6092" spans="4:14" x14ac:dyDescent="0.2">
      <c r="D6092" s="59"/>
      <c r="E6092" s="5" t="s">
        <v>23</v>
      </c>
      <c r="F6092" s="51" t="s">
        <v>624</v>
      </c>
      <c r="G6092" s="4">
        <v>9</v>
      </c>
      <c r="H6092" s="10">
        <v>66.666666666666998</v>
      </c>
      <c r="I6092" s="2" t="s">
        <v>160</v>
      </c>
      <c r="J6092" s="1">
        <v>11.111111111111001</v>
      </c>
      <c r="K6092" s="1">
        <v>11.111111111111001</v>
      </c>
      <c r="L6092" s="2" t="s">
        <v>160</v>
      </c>
      <c r="M6092" s="1">
        <v>11.111111111111001</v>
      </c>
      <c r="N6092" s="8">
        <v>77.777777777777999</v>
      </c>
    </row>
    <row r="6093" spans="4:14" ht="26" x14ac:dyDescent="0.2">
      <c r="D6093" s="59"/>
      <c r="E6093" s="5" t="s">
        <v>90</v>
      </c>
      <c r="F6093" s="51" t="s">
        <v>623</v>
      </c>
      <c r="G6093" s="4">
        <v>345</v>
      </c>
      <c r="H6093" s="10">
        <v>34.782608695652002</v>
      </c>
      <c r="I6093" s="1">
        <v>1.7391304347829999</v>
      </c>
      <c r="J6093" s="1">
        <v>56.521739130435002</v>
      </c>
      <c r="K6093" s="1">
        <v>6.3768115942029997</v>
      </c>
      <c r="L6093" s="1">
        <v>0.57971014492799999</v>
      </c>
      <c r="M6093" s="2" t="s">
        <v>160</v>
      </c>
      <c r="N6093" s="8">
        <v>93.043478260870003</v>
      </c>
    </row>
    <row r="6094" spans="4:14" ht="26" x14ac:dyDescent="0.2">
      <c r="D6094" s="58" t="s">
        <v>91</v>
      </c>
      <c r="E6094" s="7" t="s">
        <v>92</v>
      </c>
      <c r="F6094" s="50" t="s">
        <v>623</v>
      </c>
      <c r="G6094" s="6">
        <v>70</v>
      </c>
      <c r="H6094" s="14">
        <v>31.428571428571001</v>
      </c>
      <c r="I6094" s="3">
        <v>2.8571428571430002</v>
      </c>
      <c r="J6094" s="3">
        <v>55.714285714286</v>
      </c>
      <c r="K6094" s="3">
        <v>10</v>
      </c>
      <c r="L6094" s="9" t="s">
        <v>160</v>
      </c>
      <c r="M6094" s="9" t="s">
        <v>160</v>
      </c>
      <c r="N6094" s="13">
        <v>90</v>
      </c>
    </row>
    <row r="6095" spans="4:14" ht="39" x14ac:dyDescent="0.2">
      <c r="D6095" s="59"/>
      <c r="E6095" s="5" t="s">
        <v>93</v>
      </c>
      <c r="F6095" s="51" t="s">
        <v>623</v>
      </c>
      <c r="G6095" s="4">
        <v>430</v>
      </c>
      <c r="H6095" s="10">
        <v>29.767441860464999</v>
      </c>
      <c r="I6095" s="1">
        <v>1.860465116279</v>
      </c>
      <c r="J6095" s="1">
        <v>60.232558139535001</v>
      </c>
      <c r="K6095" s="1">
        <v>7.9069767441860002</v>
      </c>
      <c r="L6095" s="2" t="s">
        <v>160</v>
      </c>
      <c r="M6095" s="1">
        <v>0.23255813953500001</v>
      </c>
      <c r="N6095" s="8">
        <v>91.860465116279002</v>
      </c>
    </row>
    <row r="6096" spans="4:14" ht="39" x14ac:dyDescent="0.2">
      <c r="D6096" s="59"/>
      <c r="E6096" s="5" t="s">
        <v>94</v>
      </c>
      <c r="F6096" s="51" t="s">
        <v>623</v>
      </c>
      <c r="G6096" s="4">
        <v>824</v>
      </c>
      <c r="H6096" s="10">
        <v>30.825242718447001</v>
      </c>
      <c r="I6096" s="1">
        <v>2.6699029126210001</v>
      </c>
      <c r="J6096" s="1">
        <v>54.854368932039002</v>
      </c>
      <c r="K6096" s="1">
        <v>10.922330097087</v>
      </c>
      <c r="L6096" s="1">
        <v>0.364077669903</v>
      </c>
      <c r="M6096" s="1">
        <v>0.364077669903</v>
      </c>
      <c r="N6096" s="8">
        <v>88.349514563106993</v>
      </c>
    </row>
    <row r="6097" spans="4:14" ht="39" x14ac:dyDescent="0.2">
      <c r="D6097" s="59"/>
      <c r="E6097" s="5" t="s">
        <v>95</v>
      </c>
      <c r="F6097" s="51" t="s">
        <v>623</v>
      </c>
      <c r="G6097" s="4">
        <v>593</v>
      </c>
      <c r="H6097" s="10">
        <v>29.848229342326999</v>
      </c>
      <c r="I6097" s="1">
        <v>2.1922428330520001</v>
      </c>
      <c r="J6097" s="1">
        <v>58.684654300169001</v>
      </c>
      <c r="K6097" s="1">
        <v>8.7689713322090004</v>
      </c>
      <c r="L6097" s="1">
        <v>0.16863406408100001</v>
      </c>
      <c r="M6097" s="1">
        <v>0.33726812816200002</v>
      </c>
      <c r="N6097" s="8">
        <v>90.725126475547995</v>
      </c>
    </row>
    <row r="6098" spans="4:14" ht="39" x14ac:dyDescent="0.2">
      <c r="D6098" s="59"/>
      <c r="E6098" s="5" t="s">
        <v>96</v>
      </c>
      <c r="F6098" s="51" t="s">
        <v>623</v>
      </c>
      <c r="G6098" s="4">
        <v>261</v>
      </c>
      <c r="H6098" s="10">
        <v>27.203065134100001</v>
      </c>
      <c r="I6098" s="1">
        <v>2.6819923371650001</v>
      </c>
      <c r="J6098" s="1">
        <v>61.302681992337</v>
      </c>
      <c r="K6098" s="1">
        <v>8.4291187739459996</v>
      </c>
      <c r="L6098" s="2" t="s">
        <v>160</v>
      </c>
      <c r="M6098" s="1">
        <v>0.38314176245199999</v>
      </c>
      <c r="N6098" s="8">
        <v>91.187739463602</v>
      </c>
    </row>
    <row r="6099" spans="4:14" ht="39" x14ac:dyDescent="0.2">
      <c r="D6099" s="59"/>
      <c r="E6099" s="5" t="s">
        <v>97</v>
      </c>
      <c r="F6099" s="51" t="s">
        <v>623</v>
      </c>
      <c r="G6099" s="4">
        <v>63</v>
      </c>
      <c r="H6099" s="10">
        <v>30.158730158729998</v>
      </c>
      <c r="I6099" s="2" t="s">
        <v>160</v>
      </c>
      <c r="J6099" s="1">
        <v>57.142857142856997</v>
      </c>
      <c r="K6099" s="1">
        <v>12.698412698413</v>
      </c>
      <c r="L6099" s="2" t="s">
        <v>160</v>
      </c>
      <c r="M6099" s="2" t="s">
        <v>160</v>
      </c>
      <c r="N6099" s="8">
        <v>87.301587301587006</v>
      </c>
    </row>
    <row r="6100" spans="4:14" ht="39" x14ac:dyDescent="0.2">
      <c r="D6100" s="59"/>
      <c r="E6100" s="5" t="s">
        <v>98</v>
      </c>
      <c r="F6100" s="51" t="s">
        <v>623</v>
      </c>
      <c r="G6100" s="4">
        <v>345</v>
      </c>
      <c r="H6100" s="10">
        <v>24.637681159420001</v>
      </c>
      <c r="I6100" s="1">
        <v>2.3188405797099998</v>
      </c>
      <c r="J6100" s="1">
        <v>64.927536231884005</v>
      </c>
      <c r="K6100" s="1">
        <v>7.536231884058</v>
      </c>
      <c r="L6100" s="1">
        <v>0.289855072464</v>
      </c>
      <c r="M6100" s="1">
        <v>0.289855072464</v>
      </c>
      <c r="N6100" s="8">
        <v>91.884057971014002</v>
      </c>
    </row>
    <row r="6101" spans="4:14" ht="39" x14ac:dyDescent="0.2">
      <c r="D6101" s="59"/>
      <c r="E6101" s="5" t="s">
        <v>99</v>
      </c>
      <c r="F6101" s="51" t="s">
        <v>623</v>
      </c>
      <c r="G6101" s="4">
        <v>202</v>
      </c>
      <c r="H6101" s="10">
        <v>22.772277227722999</v>
      </c>
      <c r="I6101" s="1">
        <v>2.970297029703</v>
      </c>
      <c r="J6101" s="1">
        <v>65.346534653465</v>
      </c>
      <c r="K6101" s="1">
        <v>8.4158415841580005</v>
      </c>
      <c r="L6101" s="2" t="s">
        <v>160</v>
      </c>
      <c r="M6101" s="1">
        <v>0.49504950495</v>
      </c>
      <c r="N6101" s="8">
        <v>91.089108910890999</v>
      </c>
    </row>
    <row r="6102" spans="4:14" x14ac:dyDescent="0.2">
      <c r="D6102" s="59"/>
      <c r="E6102" s="5" t="s">
        <v>100</v>
      </c>
      <c r="F6102" s="51" t="s">
        <v>623</v>
      </c>
      <c r="G6102" s="4">
        <v>143</v>
      </c>
      <c r="H6102" s="10">
        <v>28.671328671329</v>
      </c>
      <c r="I6102" s="1">
        <v>4.1958041958040004</v>
      </c>
      <c r="J6102" s="1">
        <v>36.363636363635997</v>
      </c>
      <c r="K6102" s="1">
        <v>28.671328671329</v>
      </c>
      <c r="L6102" s="1">
        <v>1.398601398601</v>
      </c>
      <c r="M6102" s="1">
        <v>0.69930069930100003</v>
      </c>
      <c r="N6102" s="8">
        <v>69.230769230768999</v>
      </c>
    </row>
    <row r="6103" spans="4:14" x14ac:dyDescent="0.2">
      <c r="D6103" s="59"/>
      <c r="E6103" s="5" t="s">
        <v>23</v>
      </c>
      <c r="F6103" s="51" t="s">
        <v>624</v>
      </c>
      <c r="G6103" s="4">
        <v>5</v>
      </c>
      <c r="H6103" s="10">
        <v>60</v>
      </c>
      <c r="I6103" s="2" t="s">
        <v>160</v>
      </c>
      <c r="J6103" s="1">
        <v>40</v>
      </c>
      <c r="K6103" s="2" t="s">
        <v>160</v>
      </c>
      <c r="L6103" s="2" t="s">
        <v>160</v>
      </c>
      <c r="M6103" s="2" t="s">
        <v>160</v>
      </c>
      <c r="N6103" s="8">
        <v>100</v>
      </c>
    </row>
    <row r="6104" spans="4:14" ht="26" x14ac:dyDescent="0.2">
      <c r="D6104" s="59"/>
      <c r="E6104" s="5" t="s">
        <v>101</v>
      </c>
      <c r="F6104" s="51" t="s">
        <v>623</v>
      </c>
      <c r="G6104" s="4">
        <v>883</v>
      </c>
      <c r="H6104" s="10">
        <v>31.030577576443999</v>
      </c>
      <c r="I6104" s="1">
        <v>2.6047565118909999</v>
      </c>
      <c r="J6104" s="1">
        <v>54.699886749717002</v>
      </c>
      <c r="K6104" s="1">
        <v>10.985277463194</v>
      </c>
      <c r="L6104" s="1">
        <v>0.33975084937700001</v>
      </c>
      <c r="M6104" s="1">
        <v>0.33975084937700001</v>
      </c>
      <c r="N6104" s="8">
        <v>88.335220838051995</v>
      </c>
    </row>
    <row r="6105" spans="4:14" ht="26" x14ac:dyDescent="0.2">
      <c r="D6105" s="59"/>
      <c r="E6105" s="5" t="s">
        <v>102</v>
      </c>
      <c r="F6105" s="51" t="s">
        <v>623</v>
      </c>
      <c r="G6105" s="4">
        <v>453</v>
      </c>
      <c r="H6105" s="10">
        <v>26.269315673289</v>
      </c>
      <c r="I6105" s="1">
        <v>2.6490066225170001</v>
      </c>
      <c r="J6105" s="1">
        <v>62.693156732892</v>
      </c>
      <c r="K6105" s="1">
        <v>7.9470198675499999</v>
      </c>
      <c r="L6105" s="1">
        <v>0.22075055187600001</v>
      </c>
      <c r="M6105" s="1">
        <v>0.22075055187600001</v>
      </c>
      <c r="N6105" s="8">
        <v>91.611479028698</v>
      </c>
    </row>
    <row r="6106" spans="4:14" x14ac:dyDescent="0.2">
      <c r="D6106" s="58" t="s">
        <v>103</v>
      </c>
      <c r="E6106" s="7" t="s">
        <v>104</v>
      </c>
      <c r="F6106" s="50" t="s">
        <v>623</v>
      </c>
      <c r="G6106" s="6">
        <v>265</v>
      </c>
      <c r="H6106" s="14">
        <v>29.433962264150999</v>
      </c>
      <c r="I6106" s="3">
        <v>3.0188679245280001</v>
      </c>
      <c r="J6106" s="3">
        <v>60.754716981131999</v>
      </c>
      <c r="K6106" s="3">
        <v>6.0377358490570003</v>
      </c>
      <c r="L6106" s="3">
        <v>0.37735849056600002</v>
      </c>
      <c r="M6106" s="3">
        <v>0.37735849056600002</v>
      </c>
      <c r="N6106" s="13">
        <v>93.207547169810994</v>
      </c>
    </row>
    <row r="6107" spans="4:14" x14ac:dyDescent="0.2">
      <c r="D6107" s="59"/>
      <c r="E6107" s="5" t="s">
        <v>105</v>
      </c>
      <c r="F6107" s="51" t="s">
        <v>623</v>
      </c>
      <c r="G6107" s="4">
        <v>314</v>
      </c>
      <c r="H6107" s="10">
        <v>32.165605095540997</v>
      </c>
      <c r="I6107" s="1">
        <v>2.2292993630570002</v>
      </c>
      <c r="J6107" s="1">
        <v>54.458598726115</v>
      </c>
      <c r="K6107" s="1">
        <v>10.509554140126999</v>
      </c>
      <c r="L6107" s="2" t="s">
        <v>160</v>
      </c>
      <c r="M6107" s="1">
        <v>0.63694267515900005</v>
      </c>
      <c r="N6107" s="8">
        <v>88.853503184713006</v>
      </c>
    </row>
    <row r="6108" spans="4:14" x14ac:dyDescent="0.2">
      <c r="D6108" s="59"/>
      <c r="E6108" s="5" t="s">
        <v>106</v>
      </c>
      <c r="F6108" s="51" t="s">
        <v>623</v>
      </c>
      <c r="G6108" s="4">
        <v>333</v>
      </c>
      <c r="H6108" s="10">
        <v>31.831831831832002</v>
      </c>
      <c r="I6108" s="1">
        <v>3.9039039039040002</v>
      </c>
      <c r="J6108" s="1">
        <v>47.747747747748001</v>
      </c>
      <c r="K6108" s="1">
        <v>15.315315315315001</v>
      </c>
      <c r="L6108" s="1">
        <v>0.90090090090099995</v>
      </c>
      <c r="M6108" s="1">
        <v>0.30030030029999999</v>
      </c>
      <c r="N6108" s="8">
        <v>83.483483483482999</v>
      </c>
    </row>
    <row r="6109" spans="4:14" x14ac:dyDescent="0.2">
      <c r="D6109" s="59"/>
      <c r="E6109" s="5" t="s">
        <v>107</v>
      </c>
      <c r="F6109" s="51" t="s">
        <v>623</v>
      </c>
      <c r="G6109" s="4">
        <v>108</v>
      </c>
      <c r="H6109" s="10">
        <v>28.703703703704001</v>
      </c>
      <c r="I6109" s="1">
        <v>0.92592592592599998</v>
      </c>
      <c r="J6109" s="1">
        <v>38.888888888888999</v>
      </c>
      <c r="K6109" s="1">
        <v>30.555555555556001</v>
      </c>
      <c r="L6109" s="1">
        <v>0.92592592592599998</v>
      </c>
      <c r="M6109" s="2" t="s">
        <v>160</v>
      </c>
      <c r="N6109" s="8">
        <v>68.518518518519002</v>
      </c>
    </row>
    <row r="6110" spans="4:14" x14ac:dyDescent="0.2">
      <c r="D6110" s="59"/>
      <c r="E6110" s="5" t="s">
        <v>108</v>
      </c>
      <c r="F6110" s="51" t="s">
        <v>624</v>
      </c>
      <c r="G6110" s="4">
        <v>21</v>
      </c>
      <c r="H6110" s="10">
        <v>23.809523809523998</v>
      </c>
      <c r="I6110" s="2" t="s">
        <v>160</v>
      </c>
      <c r="J6110" s="1">
        <v>38.095238095238003</v>
      </c>
      <c r="K6110" s="1">
        <v>38.095238095238003</v>
      </c>
      <c r="L6110" s="2" t="s">
        <v>160</v>
      </c>
      <c r="M6110" s="2" t="s">
        <v>160</v>
      </c>
      <c r="N6110" s="8">
        <v>61.904761904761997</v>
      </c>
    </row>
    <row r="6111" spans="4:14" x14ac:dyDescent="0.2">
      <c r="D6111" s="59"/>
      <c r="E6111" s="5" t="s">
        <v>23</v>
      </c>
      <c r="F6111" s="51" t="s">
        <v>624</v>
      </c>
      <c r="G6111" s="4">
        <v>2</v>
      </c>
      <c r="H6111" s="10">
        <v>50</v>
      </c>
      <c r="I6111" s="2" t="s">
        <v>160</v>
      </c>
      <c r="J6111" s="1">
        <v>50</v>
      </c>
      <c r="K6111" s="2" t="s">
        <v>160</v>
      </c>
      <c r="L6111" s="2" t="s">
        <v>160</v>
      </c>
      <c r="M6111" s="2" t="s">
        <v>160</v>
      </c>
      <c r="N6111" s="8">
        <v>100</v>
      </c>
    </row>
    <row r="6112" spans="4:14" x14ac:dyDescent="0.2">
      <c r="D6112" s="59"/>
      <c r="E6112" s="5" t="s">
        <v>109</v>
      </c>
      <c r="F6112" s="51" t="s">
        <v>623</v>
      </c>
      <c r="G6112" s="4">
        <v>579</v>
      </c>
      <c r="H6112" s="10">
        <v>30.915371329879001</v>
      </c>
      <c r="I6112" s="1">
        <v>2.5906735751299999</v>
      </c>
      <c r="J6112" s="1">
        <v>57.340241796199997</v>
      </c>
      <c r="K6112" s="1">
        <v>8.4628670120899994</v>
      </c>
      <c r="L6112" s="1">
        <v>0.17271157167500001</v>
      </c>
      <c r="M6112" s="1">
        <v>0.51813471502599995</v>
      </c>
      <c r="N6112" s="8">
        <v>90.846286701208996</v>
      </c>
    </row>
    <row r="6113" spans="4:14" x14ac:dyDescent="0.2">
      <c r="D6113" s="59"/>
      <c r="E6113" s="5" t="s">
        <v>110</v>
      </c>
      <c r="F6113" s="51" t="s">
        <v>623</v>
      </c>
      <c r="G6113" s="4">
        <v>129</v>
      </c>
      <c r="H6113" s="10">
        <v>27.906976744186</v>
      </c>
      <c r="I6113" s="1">
        <v>0.77519379845000003</v>
      </c>
      <c r="J6113" s="1">
        <v>38.759689922481002</v>
      </c>
      <c r="K6113" s="1">
        <v>31.782945736434002</v>
      </c>
      <c r="L6113" s="1">
        <v>0.77519379845000003</v>
      </c>
      <c r="M6113" s="2" t="s">
        <v>160</v>
      </c>
      <c r="N6113" s="8">
        <v>67.441860465115994</v>
      </c>
    </row>
    <row r="6114" spans="4:14" x14ac:dyDescent="0.2">
      <c r="D6114" s="58" t="s">
        <v>111</v>
      </c>
      <c r="E6114" s="7" t="s">
        <v>112</v>
      </c>
      <c r="F6114" s="50" t="s">
        <v>623</v>
      </c>
      <c r="G6114" s="6">
        <v>192</v>
      </c>
      <c r="H6114" s="14">
        <v>33.333333333333002</v>
      </c>
      <c r="I6114" s="3">
        <v>3.125</v>
      </c>
      <c r="J6114" s="3">
        <v>51.5625</v>
      </c>
      <c r="K6114" s="3">
        <v>10.9375</v>
      </c>
      <c r="L6114" s="3">
        <v>0.52083333333299997</v>
      </c>
      <c r="M6114" s="3">
        <v>0.52083333333299997</v>
      </c>
      <c r="N6114" s="13">
        <v>88.020833333333002</v>
      </c>
    </row>
    <row r="6115" spans="4:14" ht="26" x14ac:dyDescent="0.2">
      <c r="D6115" s="59"/>
      <c r="E6115" s="5" t="s">
        <v>113</v>
      </c>
      <c r="F6115" s="51" t="s">
        <v>623</v>
      </c>
      <c r="G6115" s="4">
        <v>149</v>
      </c>
      <c r="H6115" s="10">
        <v>32.214765100671002</v>
      </c>
      <c r="I6115" s="1">
        <v>4.0268456375839996</v>
      </c>
      <c r="J6115" s="1">
        <v>58.389261744965999</v>
      </c>
      <c r="K6115" s="1">
        <v>4.6979865771810001</v>
      </c>
      <c r="L6115" s="1">
        <v>0.67114093959700005</v>
      </c>
      <c r="M6115" s="2" t="s">
        <v>160</v>
      </c>
      <c r="N6115" s="8">
        <v>94.630872483220998</v>
      </c>
    </row>
    <row r="6116" spans="4:14" x14ac:dyDescent="0.2">
      <c r="D6116" s="59"/>
      <c r="E6116" s="5" t="s">
        <v>114</v>
      </c>
      <c r="F6116" s="51" t="s">
        <v>623</v>
      </c>
      <c r="G6116" s="4">
        <v>530</v>
      </c>
      <c r="H6116" s="10">
        <v>30.754716981131999</v>
      </c>
      <c r="I6116" s="1">
        <v>2.8301886792449999</v>
      </c>
      <c r="J6116" s="1">
        <v>56.981132075471997</v>
      </c>
      <c r="K6116" s="1">
        <v>8.4905660377360004</v>
      </c>
      <c r="L6116" s="1">
        <v>0.37735849056600002</v>
      </c>
      <c r="M6116" s="1">
        <v>0.56603773584899997</v>
      </c>
      <c r="N6116" s="8">
        <v>90.566037735848994</v>
      </c>
    </row>
    <row r="6117" spans="4:14" x14ac:dyDescent="0.2">
      <c r="D6117" s="59"/>
      <c r="E6117" s="5" t="s">
        <v>115</v>
      </c>
      <c r="F6117" s="51" t="s">
        <v>623</v>
      </c>
      <c r="G6117" s="4">
        <v>225</v>
      </c>
      <c r="H6117" s="10">
        <v>27.555555555556001</v>
      </c>
      <c r="I6117" s="1">
        <v>1.7777777777779999</v>
      </c>
      <c r="J6117" s="1">
        <v>64.444444444444002</v>
      </c>
      <c r="K6117" s="1">
        <v>6.2222222222220003</v>
      </c>
      <c r="L6117" s="2" t="s">
        <v>160</v>
      </c>
      <c r="M6117" s="2" t="s">
        <v>160</v>
      </c>
      <c r="N6117" s="8">
        <v>93.777777777777999</v>
      </c>
    </row>
    <row r="6118" spans="4:14" x14ac:dyDescent="0.2">
      <c r="D6118" s="59"/>
      <c r="E6118" s="5" t="s">
        <v>116</v>
      </c>
      <c r="F6118" s="51" t="s">
        <v>623</v>
      </c>
      <c r="G6118" s="4">
        <v>467</v>
      </c>
      <c r="H6118" s="10">
        <v>25.695931477516002</v>
      </c>
      <c r="I6118" s="1">
        <v>2.3554603854390002</v>
      </c>
      <c r="J6118" s="1">
        <v>61.027837259100998</v>
      </c>
      <c r="K6118" s="1">
        <v>10.492505353319</v>
      </c>
      <c r="L6118" s="1">
        <v>0.21413276231299999</v>
      </c>
      <c r="M6118" s="1">
        <v>0.21413276231299999</v>
      </c>
      <c r="N6118" s="8">
        <v>89.079229122056006</v>
      </c>
    </row>
    <row r="6119" spans="4:14" ht="26" x14ac:dyDescent="0.2">
      <c r="D6119" s="59"/>
      <c r="E6119" s="5" t="s">
        <v>117</v>
      </c>
      <c r="F6119" s="51" t="s">
        <v>623</v>
      </c>
      <c r="G6119" s="4">
        <v>732</v>
      </c>
      <c r="H6119" s="10">
        <v>32.377049180328001</v>
      </c>
      <c r="I6119" s="1">
        <v>2.459016393443</v>
      </c>
      <c r="J6119" s="1">
        <v>51.639344262294998</v>
      </c>
      <c r="K6119" s="1">
        <v>12.568306010929</v>
      </c>
      <c r="L6119" s="1">
        <v>0.40983606557399999</v>
      </c>
      <c r="M6119" s="1">
        <v>0.54644808743200002</v>
      </c>
      <c r="N6119" s="8">
        <v>86.475409836066007</v>
      </c>
    </row>
    <row r="6120" spans="4:14" ht="26" x14ac:dyDescent="0.2">
      <c r="D6120" s="59"/>
      <c r="E6120" s="5" t="s">
        <v>118</v>
      </c>
      <c r="F6120" s="51" t="s">
        <v>623</v>
      </c>
      <c r="G6120" s="4">
        <v>662</v>
      </c>
      <c r="H6120" s="10">
        <v>30.966767371601001</v>
      </c>
      <c r="I6120" s="1">
        <v>3.021148036254</v>
      </c>
      <c r="J6120" s="1">
        <v>61.631419939577</v>
      </c>
      <c r="K6120" s="1">
        <v>3.9274924471300001</v>
      </c>
      <c r="L6120" s="1">
        <v>0.30211480362499998</v>
      </c>
      <c r="M6120" s="1">
        <v>0.15105740181300001</v>
      </c>
      <c r="N6120" s="8">
        <v>95.619335347431999</v>
      </c>
    </row>
    <row r="6121" spans="4:14" ht="26" x14ac:dyDescent="0.2">
      <c r="D6121" s="59"/>
      <c r="E6121" s="5" t="s">
        <v>119</v>
      </c>
      <c r="F6121" s="51" t="s">
        <v>623</v>
      </c>
      <c r="G6121" s="4">
        <v>471</v>
      </c>
      <c r="H6121" s="10">
        <v>33.970276008493002</v>
      </c>
      <c r="I6121" s="1">
        <v>3.184713375796</v>
      </c>
      <c r="J6121" s="1">
        <v>48.195329087048997</v>
      </c>
      <c r="K6121" s="1">
        <v>14.225053078556</v>
      </c>
      <c r="L6121" s="1">
        <v>0.21231422505299999</v>
      </c>
      <c r="M6121" s="1">
        <v>0.21231422505299999</v>
      </c>
      <c r="N6121" s="8">
        <v>85.350318471337999</v>
      </c>
    </row>
    <row r="6122" spans="4:14" ht="26" x14ac:dyDescent="0.2">
      <c r="D6122" s="59"/>
      <c r="E6122" s="5" t="s">
        <v>120</v>
      </c>
      <c r="F6122" s="51" t="s">
        <v>623</v>
      </c>
      <c r="G6122" s="4">
        <v>165</v>
      </c>
      <c r="H6122" s="10">
        <v>33.333333333333002</v>
      </c>
      <c r="I6122" s="1">
        <v>1.2121212121210001</v>
      </c>
      <c r="J6122" s="1">
        <v>59.393939393939</v>
      </c>
      <c r="K6122" s="1">
        <v>6.0606060606060002</v>
      </c>
      <c r="L6122" s="2" t="s">
        <v>160</v>
      </c>
      <c r="M6122" s="2" t="s">
        <v>160</v>
      </c>
      <c r="N6122" s="8">
        <v>93.939393939393995</v>
      </c>
    </row>
    <row r="6123" spans="4:14" x14ac:dyDescent="0.2">
      <c r="D6123" s="59"/>
      <c r="E6123" s="5" t="s">
        <v>121</v>
      </c>
      <c r="F6123" s="51" t="s">
        <v>623</v>
      </c>
      <c r="G6123" s="4">
        <v>553</v>
      </c>
      <c r="H6123" s="10">
        <v>27.848101265823001</v>
      </c>
      <c r="I6123" s="1">
        <v>2.3508137432190002</v>
      </c>
      <c r="J6123" s="1">
        <v>60.216998191682002</v>
      </c>
      <c r="K6123" s="1">
        <v>8.6799276672690002</v>
      </c>
      <c r="L6123" s="1">
        <v>0.54249547920399999</v>
      </c>
      <c r="M6123" s="1">
        <v>0.361663652803</v>
      </c>
      <c r="N6123" s="8">
        <v>90.415913200722997</v>
      </c>
    </row>
    <row r="6124" spans="4:14" x14ac:dyDescent="0.2">
      <c r="D6124" s="59"/>
      <c r="E6124" s="5" t="s">
        <v>122</v>
      </c>
      <c r="F6124" s="51" t="s">
        <v>623</v>
      </c>
      <c r="G6124" s="4">
        <v>471</v>
      </c>
      <c r="H6124" s="10">
        <v>30.573248407643</v>
      </c>
      <c r="I6124" s="1">
        <v>2.3354564755839999</v>
      </c>
      <c r="J6124" s="1">
        <v>56.687898089172002</v>
      </c>
      <c r="K6124" s="1">
        <v>9.9787685774949999</v>
      </c>
      <c r="L6124" s="2" t="s">
        <v>160</v>
      </c>
      <c r="M6124" s="1">
        <v>0.42462845010599998</v>
      </c>
      <c r="N6124" s="8">
        <v>89.596602972398998</v>
      </c>
    </row>
    <row r="6125" spans="4:14" x14ac:dyDescent="0.2">
      <c r="D6125" s="59"/>
      <c r="E6125" s="5" t="s">
        <v>123</v>
      </c>
      <c r="F6125" s="51" t="s">
        <v>623</v>
      </c>
      <c r="G6125" s="4">
        <v>275</v>
      </c>
      <c r="H6125" s="10">
        <v>28.727272727273</v>
      </c>
      <c r="I6125" s="1">
        <v>2.181818181818</v>
      </c>
      <c r="J6125" s="1">
        <v>58.181818181818002</v>
      </c>
      <c r="K6125" s="1">
        <v>9.8181818181819995</v>
      </c>
      <c r="L6125" s="1">
        <v>0.72727272727299996</v>
      </c>
      <c r="M6125" s="1">
        <v>0.36363636363599999</v>
      </c>
      <c r="N6125" s="8">
        <v>89.090909090908994</v>
      </c>
    </row>
    <row r="6126" spans="4:14" x14ac:dyDescent="0.2">
      <c r="D6126" s="59"/>
      <c r="E6126" s="5" t="s">
        <v>124</v>
      </c>
      <c r="F6126" s="51" t="s">
        <v>623</v>
      </c>
      <c r="G6126" s="4">
        <v>647</v>
      </c>
      <c r="H6126" s="10">
        <v>30.602782071097</v>
      </c>
      <c r="I6126" s="1">
        <v>2.782071097372</v>
      </c>
      <c r="J6126" s="1">
        <v>55.332302936631002</v>
      </c>
      <c r="K6126" s="1">
        <v>10.819165378671</v>
      </c>
      <c r="L6126" s="1">
        <v>0.30911901081900001</v>
      </c>
      <c r="M6126" s="1">
        <v>0.15455950540999999</v>
      </c>
      <c r="N6126" s="8">
        <v>88.717156105100003</v>
      </c>
    </row>
    <row r="6127" spans="4:14" x14ac:dyDescent="0.2">
      <c r="D6127" s="59"/>
      <c r="E6127" s="5" t="s">
        <v>125</v>
      </c>
      <c r="F6127" s="51" t="s">
        <v>623</v>
      </c>
      <c r="G6127" s="4">
        <v>249</v>
      </c>
      <c r="H6127" s="10">
        <v>32.128514056225001</v>
      </c>
      <c r="I6127" s="1">
        <v>3.2128514056220001</v>
      </c>
      <c r="J6127" s="1">
        <v>55.421686746988001</v>
      </c>
      <c r="K6127" s="1">
        <v>8.4337349397590007</v>
      </c>
      <c r="L6127" s="2" t="s">
        <v>160</v>
      </c>
      <c r="M6127" s="1">
        <v>0.80321285140599996</v>
      </c>
      <c r="N6127" s="8">
        <v>90.763052208835006</v>
      </c>
    </row>
    <row r="6128" spans="4:14" x14ac:dyDescent="0.2">
      <c r="D6128" s="59"/>
      <c r="E6128" s="5" t="s">
        <v>126</v>
      </c>
      <c r="F6128" s="51" t="s">
        <v>623</v>
      </c>
      <c r="G6128" s="4">
        <v>279</v>
      </c>
      <c r="H6128" s="10">
        <v>35.483870967742</v>
      </c>
      <c r="I6128" s="1">
        <v>2.867383512545</v>
      </c>
      <c r="J6128" s="1">
        <v>53.763440860214999</v>
      </c>
      <c r="K6128" s="1">
        <v>7.8853046594979999</v>
      </c>
      <c r="L6128" s="2" t="s">
        <v>160</v>
      </c>
      <c r="M6128" s="2" t="s">
        <v>160</v>
      </c>
      <c r="N6128" s="8">
        <v>92.114695340501996</v>
      </c>
    </row>
    <row r="6129" spans="4:14" ht="26" x14ac:dyDescent="0.2">
      <c r="D6129" s="59"/>
      <c r="E6129" s="5" t="s">
        <v>127</v>
      </c>
      <c r="F6129" s="51" t="s">
        <v>623</v>
      </c>
      <c r="G6129" s="4">
        <v>195</v>
      </c>
      <c r="H6129" s="10">
        <v>27.179487179487001</v>
      </c>
      <c r="I6129" s="1">
        <v>1.025641025641</v>
      </c>
      <c r="J6129" s="1">
        <v>58.974358974358999</v>
      </c>
      <c r="K6129" s="1">
        <v>11.794871794872</v>
      </c>
      <c r="L6129" s="1">
        <v>1.025641025641</v>
      </c>
      <c r="M6129" s="2" t="s">
        <v>160</v>
      </c>
      <c r="N6129" s="8">
        <v>87.179487179486998</v>
      </c>
    </row>
    <row r="6130" spans="4:14" x14ac:dyDescent="0.2">
      <c r="D6130" s="59"/>
      <c r="E6130" s="5" t="s">
        <v>36</v>
      </c>
      <c r="F6130" s="51" t="s">
        <v>624</v>
      </c>
      <c r="G6130" s="4">
        <v>24</v>
      </c>
      <c r="H6130" s="10">
        <v>37.5</v>
      </c>
      <c r="I6130" s="1">
        <v>4.166666666667</v>
      </c>
      <c r="J6130" s="1">
        <v>25</v>
      </c>
      <c r="K6130" s="1">
        <v>33.333333333333002</v>
      </c>
      <c r="L6130" s="2" t="s">
        <v>160</v>
      </c>
      <c r="M6130" s="2" t="s">
        <v>160</v>
      </c>
      <c r="N6130" s="8">
        <v>66.666666666666998</v>
      </c>
    </row>
    <row r="6131" spans="4:14" x14ac:dyDescent="0.2">
      <c r="D6131" s="59"/>
      <c r="E6131" s="5" t="s">
        <v>128</v>
      </c>
      <c r="F6131" s="51" t="s">
        <v>624</v>
      </c>
      <c r="G6131" s="4">
        <v>14</v>
      </c>
      <c r="H6131" s="10">
        <v>14.285714285714</v>
      </c>
      <c r="I6131" s="1">
        <v>7.1428571428570002</v>
      </c>
      <c r="J6131" s="1">
        <v>35.714285714286</v>
      </c>
      <c r="K6131" s="1">
        <v>42.857142857143003</v>
      </c>
      <c r="L6131" s="2" t="s">
        <v>160</v>
      </c>
      <c r="M6131" s="2" t="s">
        <v>160</v>
      </c>
      <c r="N6131" s="8">
        <v>57.142857142856997</v>
      </c>
    </row>
    <row r="6132" spans="4:14" x14ac:dyDescent="0.2">
      <c r="D6132" s="59"/>
      <c r="E6132" s="5" t="s">
        <v>23</v>
      </c>
      <c r="F6132" s="51" t="s">
        <v>624</v>
      </c>
      <c r="G6132" s="4">
        <v>4</v>
      </c>
      <c r="H6132" s="10">
        <v>25</v>
      </c>
      <c r="I6132" s="2" t="s">
        <v>160</v>
      </c>
      <c r="J6132" s="1">
        <v>25</v>
      </c>
      <c r="K6132" s="1">
        <v>50</v>
      </c>
      <c r="L6132" s="2" t="s">
        <v>160</v>
      </c>
      <c r="M6132" s="2" t="s">
        <v>160</v>
      </c>
      <c r="N6132" s="8">
        <v>50</v>
      </c>
    </row>
    <row r="6133" spans="4:14" x14ac:dyDescent="0.2">
      <c r="D6133" s="58" t="s">
        <v>129</v>
      </c>
      <c r="E6133" s="7" t="s">
        <v>130</v>
      </c>
      <c r="F6133" s="50" t="s">
        <v>623</v>
      </c>
      <c r="G6133" s="6">
        <v>544</v>
      </c>
      <c r="H6133" s="14">
        <v>31.617647058824002</v>
      </c>
      <c r="I6133" s="3">
        <v>2.5735294117650001</v>
      </c>
      <c r="J6133" s="3">
        <v>56.617647058823998</v>
      </c>
      <c r="K6133" s="3">
        <v>8.6397058823530006</v>
      </c>
      <c r="L6133" s="9" t="s">
        <v>160</v>
      </c>
      <c r="M6133" s="3">
        <v>0.55147058823499995</v>
      </c>
      <c r="N6133" s="13">
        <v>90.808823529411995</v>
      </c>
    </row>
    <row r="6134" spans="4:14" x14ac:dyDescent="0.2">
      <c r="D6134" s="59"/>
      <c r="E6134" s="5" t="s">
        <v>131</v>
      </c>
      <c r="F6134" s="51" t="s">
        <v>623</v>
      </c>
      <c r="G6134" s="4">
        <v>411</v>
      </c>
      <c r="H6134" s="10">
        <v>31.873479318735001</v>
      </c>
      <c r="I6134" s="1">
        <v>2.9197080291969999</v>
      </c>
      <c r="J6134" s="1">
        <v>48.175182481752003</v>
      </c>
      <c r="K6134" s="1">
        <v>15.815085158151</v>
      </c>
      <c r="L6134" s="1">
        <v>1.2165450121650001</v>
      </c>
      <c r="M6134" s="2" t="s">
        <v>160</v>
      </c>
      <c r="N6134" s="8">
        <v>82.968369829683994</v>
      </c>
    </row>
    <row r="6135" spans="4:14" x14ac:dyDescent="0.2">
      <c r="D6135" s="59"/>
      <c r="E6135" s="5" t="s">
        <v>132</v>
      </c>
      <c r="F6135" s="51" t="s">
        <v>623</v>
      </c>
      <c r="G6135" s="4">
        <v>65</v>
      </c>
      <c r="H6135" s="10">
        <v>21.538461538461998</v>
      </c>
      <c r="I6135" s="1">
        <v>4.6153846153850004</v>
      </c>
      <c r="J6135" s="1">
        <v>47.692307692307999</v>
      </c>
      <c r="K6135" s="1">
        <v>24.615384615385</v>
      </c>
      <c r="L6135" s="2" t="s">
        <v>160</v>
      </c>
      <c r="M6135" s="1">
        <v>1.538461538462</v>
      </c>
      <c r="N6135" s="8">
        <v>73.846153846153996</v>
      </c>
    </row>
    <row r="6136" spans="4:14" x14ac:dyDescent="0.2">
      <c r="D6136" s="59"/>
      <c r="E6136" s="5" t="s">
        <v>133</v>
      </c>
      <c r="F6136" s="51" t="s">
        <v>624</v>
      </c>
      <c r="G6136" s="4">
        <v>21</v>
      </c>
      <c r="H6136" s="10">
        <v>23.809523809523998</v>
      </c>
      <c r="I6136" s="2" t="s">
        <v>160</v>
      </c>
      <c r="J6136" s="1">
        <v>23.809523809523998</v>
      </c>
      <c r="K6136" s="1">
        <v>52.380952380952003</v>
      </c>
      <c r="L6136" s="2" t="s">
        <v>160</v>
      </c>
      <c r="M6136" s="2" t="s">
        <v>160</v>
      </c>
      <c r="N6136" s="8">
        <v>47.619047619047997</v>
      </c>
    </row>
    <row r="6137" spans="4:14" x14ac:dyDescent="0.2">
      <c r="D6137" s="59"/>
      <c r="E6137" s="5" t="s">
        <v>23</v>
      </c>
      <c r="F6137" s="51" t="s">
        <v>624</v>
      </c>
      <c r="G6137" s="4">
        <v>2</v>
      </c>
      <c r="H6137" s="17" t="s">
        <v>160</v>
      </c>
      <c r="I6137" s="2" t="s">
        <v>160</v>
      </c>
      <c r="J6137" s="2" t="s">
        <v>160</v>
      </c>
      <c r="K6137" s="1">
        <v>100</v>
      </c>
      <c r="L6137" s="2" t="s">
        <v>160</v>
      </c>
      <c r="M6137" s="2" t="s">
        <v>160</v>
      </c>
      <c r="N6137" s="15" t="s">
        <v>160</v>
      </c>
    </row>
    <row r="6138" spans="4:14" x14ac:dyDescent="0.2">
      <c r="D6138" s="59"/>
      <c r="E6138" s="5" t="s">
        <v>134</v>
      </c>
      <c r="F6138" s="51" t="s">
        <v>623</v>
      </c>
      <c r="G6138" s="4">
        <v>955</v>
      </c>
      <c r="H6138" s="10">
        <v>31.727748691098999</v>
      </c>
      <c r="I6138" s="1">
        <v>2.722513089005</v>
      </c>
      <c r="J6138" s="1">
        <v>52.984293193717001</v>
      </c>
      <c r="K6138" s="1">
        <v>11.727748691099</v>
      </c>
      <c r="L6138" s="1">
        <v>0.52356020942399994</v>
      </c>
      <c r="M6138" s="1">
        <v>0.31413612565400001</v>
      </c>
      <c r="N6138" s="8">
        <v>87.434554973822003</v>
      </c>
    </row>
    <row r="6139" spans="4:14" x14ac:dyDescent="0.2">
      <c r="D6139" s="59"/>
      <c r="E6139" s="5" t="s">
        <v>135</v>
      </c>
      <c r="F6139" s="51" t="s">
        <v>623</v>
      </c>
      <c r="G6139" s="4">
        <v>86</v>
      </c>
      <c r="H6139" s="10">
        <v>22.093023255814</v>
      </c>
      <c r="I6139" s="1">
        <v>3.488372093023</v>
      </c>
      <c r="J6139" s="1">
        <v>41.860465116279002</v>
      </c>
      <c r="K6139" s="1">
        <v>31.395348837208999</v>
      </c>
      <c r="L6139" s="2" t="s">
        <v>160</v>
      </c>
      <c r="M6139" s="1">
        <v>1.1627906976739999</v>
      </c>
      <c r="N6139" s="8">
        <v>67.441860465115994</v>
      </c>
    </row>
    <row r="6140" spans="4:14" x14ac:dyDescent="0.2">
      <c r="D6140" s="58" t="s">
        <v>136</v>
      </c>
      <c r="E6140" s="7" t="s">
        <v>137</v>
      </c>
      <c r="F6140" s="50" t="s">
        <v>623</v>
      </c>
      <c r="G6140" s="6">
        <v>421</v>
      </c>
      <c r="H6140" s="14">
        <v>32.066508313539003</v>
      </c>
      <c r="I6140" s="3">
        <v>3.0878859857480001</v>
      </c>
      <c r="J6140" s="3">
        <v>49.643705463182997</v>
      </c>
      <c r="K6140" s="3">
        <v>14.014251781473</v>
      </c>
      <c r="L6140" s="3">
        <v>0.71258907363400004</v>
      </c>
      <c r="M6140" s="3">
        <v>0.475059382423</v>
      </c>
      <c r="N6140" s="13">
        <v>84.798099762470002</v>
      </c>
    </row>
    <row r="6141" spans="4:14" x14ac:dyDescent="0.2">
      <c r="D6141" s="59"/>
      <c r="E6141" s="5" t="s">
        <v>138</v>
      </c>
      <c r="F6141" s="51" t="s">
        <v>623</v>
      </c>
      <c r="G6141" s="4">
        <v>362</v>
      </c>
      <c r="H6141" s="10">
        <v>27.071823204419999</v>
      </c>
      <c r="I6141" s="1">
        <v>3.0386740331489999</v>
      </c>
      <c r="J6141" s="1">
        <v>55.524861878453002</v>
      </c>
      <c r="K6141" s="1">
        <v>13.259668508287</v>
      </c>
      <c r="L6141" s="1">
        <v>0.55248618784500003</v>
      </c>
      <c r="M6141" s="1">
        <v>0.55248618784500003</v>
      </c>
      <c r="N6141" s="8">
        <v>85.635359116022002</v>
      </c>
    </row>
    <row r="6142" spans="4:14" x14ac:dyDescent="0.2">
      <c r="D6142" s="59"/>
      <c r="E6142" s="5" t="s">
        <v>139</v>
      </c>
      <c r="F6142" s="51" t="s">
        <v>623</v>
      </c>
      <c r="G6142" s="4">
        <v>175</v>
      </c>
      <c r="H6142" s="10">
        <v>38.285714285714</v>
      </c>
      <c r="I6142" s="1">
        <v>2.285714285714</v>
      </c>
      <c r="J6142" s="1">
        <v>51.428571428570997</v>
      </c>
      <c r="K6142" s="1">
        <v>8</v>
      </c>
      <c r="L6142" s="2" t="s">
        <v>160</v>
      </c>
      <c r="M6142" s="2" t="s">
        <v>160</v>
      </c>
      <c r="N6142" s="8">
        <v>92</v>
      </c>
    </row>
    <row r="6143" spans="4:14" x14ac:dyDescent="0.2">
      <c r="D6143" s="59"/>
      <c r="E6143" s="5" t="s">
        <v>128</v>
      </c>
      <c r="F6143" s="51" t="s">
        <v>623</v>
      </c>
      <c r="G6143" s="4">
        <v>60</v>
      </c>
      <c r="H6143" s="10">
        <v>28.333333333333002</v>
      </c>
      <c r="I6143" s="2" t="s">
        <v>160</v>
      </c>
      <c r="J6143" s="1">
        <v>41.666666666666998</v>
      </c>
      <c r="K6143" s="1">
        <v>30</v>
      </c>
      <c r="L6143" s="2" t="s">
        <v>160</v>
      </c>
      <c r="M6143" s="2" t="s">
        <v>160</v>
      </c>
      <c r="N6143" s="8">
        <v>70</v>
      </c>
    </row>
    <row r="6144" spans="4:14" x14ac:dyDescent="0.2">
      <c r="D6144" s="59"/>
      <c r="E6144" s="5" t="s">
        <v>23</v>
      </c>
      <c r="F6144" s="51" t="s">
        <v>624</v>
      </c>
      <c r="G6144" s="4">
        <v>25</v>
      </c>
      <c r="H6144" s="10">
        <v>20</v>
      </c>
      <c r="I6144" s="1">
        <v>4</v>
      </c>
      <c r="J6144" s="1">
        <v>68</v>
      </c>
      <c r="K6144" s="1">
        <v>8</v>
      </c>
      <c r="L6144" s="2" t="s">
        <v>160</v>
      </c>
      <c r="M6144" s="2" t="s">
        <v>160</v>
      </c>
      <c r="N6144" s="8">
        <v>92</v>
      </c>
    </row>
    <row r="6145" spans="4:14" ht="26" x14ac:dyDescent="0.2">
      <c r="D6145" s="58" t="s">
        <v>140</v>
      </c>
      <c r="E6145" s="7" t="s">
        <v>141</v>
      </c>
      <c r="F6145" s="50" t="s">
        <v>624</v>
      </c>
      <c r="G6145" s="6">
        <v>12</v>
      </c>
      <c r="H6145" s="14">
        <v>33.333333333333002</v>
      </c>
      <c r="I6145" s="3">
        <v>8.333333333333</v>
      </c>
      <c r="J6145" s="3">
        <v>58.333333333333002</v>
      </c>
      <c r="K6145" s="9" t="s">
        <v>160</v>
      </c>
      <c r="L6145" s="9" t="s">
        <v>160</v>
      </c>
      <c r="M6145" s="9" t="s">
        <v>160</v>
      </c>
      <c r="N6145" s="13">
        <v>100</v>
      </c>
    </row>
    <row r="6146" spans="4:14" ht="26" x14ac:dyDescent="0.2">
      <c r="D6146" s="59"/>
      <c r="E6146" s="5" t="s">
        <v>142</v>
      </c>
      <c r="F6146" s="51" t="s">
        <v>623</v>
      </c>
      <c r="G6146" s="4">
        <v>87</v>
      </c>
      <c r="H6146" s="10">
        <v>16.091954022989</v>
      </c>
      <c r="I6146" s="1">
        <v>2.2988505747130001</v>
      </c>
      <c r="J6146" s="1">
        <v>68.965517241379004</v>
      </c>
      <c r="K6146" s="1">
        <v>10.344827586207</v>
      </c>
      <c r="L6146" s="1">
        <v>1.149425287356</v>
      </c>
      <c r="M6146" s="1">
        <v>1.149425287356</v>
      </c>
      <c r="N6146" s="8">
        <v>87.356321839079996</v>
      </c>
    </row>
    <row r="6147" spans="4:14" ht="26" x14ac:dyDescent="0.2">
      <c r="D6147" s="59"/>
      <c r="E6147" s="5" t="s">
        <v>143</v>
      </c>
      <c r="F6147" s="51" t="s">
        <v>623</v>
      </c>
      <c r="G6147" s="4">
        <v>67</v>
      </c>
      <c r="H6147" s="10">
        <v>29.850746268657002</v>
      </c>
      <c r="I6147" s="1">
        <v>5.9701492537309999</v>
      </c>
      <c r="J6147" s="1">
        <v>53.731343283582</v>
      </c>
      <c r="K6147" s="1">
        <v>10.447761194030001</v>
      </c>
      <c r="L6147" s="2" t="s">
        <v>160</v>
      </c>
      <c r="M6147" s="2" t="s">
        <v>160</v>
      </c>
      <c r="N6147" s="8">
        <v>89.552238805970006</v>
      </c>
    </row>
    <row r="6148" spans="4:14" ht="26" x14ac:dyDescent="0.2">
      <c r="D6148" s="59"/>
      <c r="E6148" s="5" t="s">
        <v>144</v>
      </c>
      <c r="F6148" s="51" t="s">
        <v>623</v>
      </c>
      <c r="G6148" s="4">
        <v>78</v>
      </c>
      <c r="H6148" s="10">
        <v>23.076923076922998</v>
      </c>
      <c r="I6148" s="1">
        <v>1.2820512820509999</v>
      </c>
      <c r="J6148" s="1">
        <v>65.384615384615003</v>
      </c>
      <c r="K6148" s="1">
        <v>10.25641025641</v>
      </c>
      <c r="L6148" s="2" t="s">
        <v>160</v>
      </c>
      <c r="M6148" s="2" t="s">
        <v>160</v>
      </c>
      <c r="N6148" s="8">
        <v>89.743589743589993</v>
      </c>
    </row>
    <row r="6149" spans="4:14" ht="26" x14ac:dyDescent="0.2">
      <c r="D6149" s="59"/>
      <c r="E6149" s="5" t="s">
        <v>145</v>
      </c>
      <c r="F6149" s="51" t="s">
        <v>623</v>
      </c>
      <c r="G6149" s="4">
        <v>735</v>
      </c>
      <c r="H6149" s="10">
        <v>32.517006802720999</v>
      </c>
      <c r="I6149" s="1">
        <v>2.4489795918369999</v>
      </c>
      <c r="J6149" s="1">
        <v>53.197278911565</v>
      </c>
      <c r="K6149" s="1">
        <v>11.156462585033999</v>
      </c>
      <c r="L6149" s="1">
        <v>0.13605442176900001</v>
      </c>
      <c r="M6149" s="1">
        <v>0.54421768707499996</v>
      </c>
      <c r="N6149" s="8">
        <v>88.163265306122</v>
      </c>
    </row>
    <row r="6150" spans="4:14" ht="26" x14ac:dyDescent="0.2">
      <c r="D6150" s="59"/>
      <c r="E6150" s="5" t="s">
        <v>146</v>
      </c>
      <c r="F6150" s="51" t="s">
        <v>623</v>
      </c>
      <c r="G6150" s="4">
        <v>751</v>
      </c>
      <c r="H6150" s="10">
        <v>31.025299600533</v>
      </c>
      <c r="I6150" s="1">
        <v>2.663115845539</v>
      </c>
      <c r="J6150" s="1">
        <v>54.460719041277997</v>
      </c>
      <c r="K6150" s="1">
        <v>11.051930758988</v>
      </c>
      <c r="L6150" s="1">
        <v>0.39946737683099998</v>
      </c>
      <c r="M6150" s="1">
        <v>0.39946737683099998</v>
      </c>
      <c r="N6150" s="8">
        <v>88.149134487349997</v>
      </c>
    </row>
    <row r="6151" spans="4:14" ht="26" x14ac:dyDescent="0.2">
      <c r="D6151" s="59"/>
      <c r="E6151" s="5" t="s">
        <v>147</v>
      </c>
      <c r="F6151" s="51" t="s">
        <v>623</v>
      </c>
      <c r="G6151" s="4">
        <v>587</v>
      </c>
      <c r="H6151" s="10">
        <v>30.834752981261001</v>
      </c>
      <c r="I6151" s="1">
        <v>2.7257240204430002</v>
      </c>
      <c r="J6151" s="1">
        <v>52.981260647359001</v>
      </c>
      <c r="K6151" s="1">
        <v>12.776831345826</v>
      </c>
      <c r="L6151" s="1">
        <v>0.17035775127800001</v>
      </c>
      <c r="M6151" s="1">
        <v>0.51107325383299995</v>
      </c>
      <c r="N6151" s="8">
        <v>86.541737649062995</v>
      </c>
    </row>
    <row r="6152" spans="4:14" x14ac:dyDescent="0.2">
      <c r="D6152" s="59"/>
      <c r="E6152" s="5" t="s">
        <v>148</v>
      </c>
      <c r="F6152" s="51" t="s">
        <v>623</v>
      </c>
      <c r="G6152" s="4">
        <v>187</v>
      </c>
      <c r="H6152" s="10">
        <v>30.481283422459999</v>
      </c>
      <c r="I6152" s="1">
        <v>2.673796791444</v>
      </c>
      <c r="J6152" s="1">
        <v>59.358288770053001</v>
      </c>
      <c r="K6152" s="1">
        <v>6.4171122994649998</v>
      </c>
      <c r="L6152" s="2" t="s">
        <v>160</v>
      </c>
      <c r="M6152" s="1">
        <v>1.069518716578</v>
      </c>
      <c r="N6152" s="8">
        <v>92.513368983956994</v>
      </c>
    </row>
    <row r="6153" spans="4:14" ht="26" x14ac:dyDescent="0.2">
      <c r="D6153" s="59"/>
      <c r="E6153" s="5" t="s">
        <v>149</v>
      </c>
      <c r="F6153" s="51" t="s">
        <v>623</v>
      </c>
      <c r="G6153" s="4">
        <v>75</v>
      </c>
      <c r="H6153" s="10">
        <v>26.666666666666998</v>
      </c>
      <c r="I6153" s="2" t="s">
        <v>160</v>
      </c>
      <c r="J6153" s="1">
        <v>57.333333333333002</v>
      </c>
      <c r="K6153" s="1">
        <v>16</v>
      </c>
      <c r="L6153" s="2" t="s">
        <v>160</v>
      </c>
      <c r="M6153" s="2" t="s">
        <v>160</v>
      </c>
      <c r="N6153" s="8">
        <v>84</v>
      </c>
    </row>
    <row r="6154" spans="4:14" ht="26" x14ac:dyDescent="0.2">
      <c r="D6154" s="59"/>
      <c r="E6154" s="5" t="s">
        <v>150</v>
      </c>
      <c r="F6154" s="51" t="s">
        <v>623</v>
      </c>
      <c r="G6154" s="4">
        <v>66</v>
      </c>
      <c r="H6154" s="10">
        <v>16.666666666666998</v>
      </c>
      <c r="I6154" s="1">
        <v>4.5454545454549997</v>
      </c>
      <c r="J6154" s="1">
        <v>60.606060606061</v>
      </c>
      <c r="K6154" s="1">
        <v>16.666666666666998</v>
      </c>
      <c r="L6154" s="2" t="s">
        <v>160</v>
      </c>
      <c r="M6154" s="1">
        <v>1.5151515151520001</v>
      </c>
      <c r="N6154" s="8">
        <v>81.818181818181998</v>
      </c>
    </row>
    <row r="6155" spans="4:14" ht="26" x14ac:dyDescent="0.2">
      <c r="D6155" s="59"/>
      <c r="E6155" s="5" t="s">
        <v>151</v>
      </c>
      <c r="F6155" s="51" t="s">
        <v>624</v>
      </c>
      <c r="G6155" s="4">
        <v>12</v>
      </c>
      <c r="H6155" s="10">
        <v>58.333333333333002</v>
      </c>
      <c r="I6155" s="2" t="s">
        <v>160</v>
      </c>
      <c r="J6155" s="1">
        <v>25</v>
      </c>
      <c r="K6155" s="1">
        <v>16.666666666666998</v>
      </c>
      <c r="L6155" s="2" t="s">
        <v>160</v>
      </c>
      <c r="M6155" s="2" t="s">
        <v>160</v>
      </c>
      <c r="N6155" s="8">
        <v>83.333333333333002</v>
      </c>
    </row>
    <row r="6156" spans="4:14" ht="26" x14ac:dyDescent="0.2">
      <c r="D6156" s="59"/>
      <c r="E6156" s="5" t="s">
        <v>152</v>
      </c>
      <c r="F6156" s="51" t="s">
        <v>623</v>
      </c>
      <c r="G6156" s="4">
        <v>443</v>
      </c>
      <c r="H6156" s="10">
        <v>31.151241534989001</v>
      </c>
      <c r="I6156" s="1">
        <v>0.90293453724600004</v>
      </c>
      <c r="J6156" s="1">
        <v>60.948081264107998</v>
      </c>
      <c r="K6156" s="1">
        <v>6.7720090293449999</v>
      </c>
      <c r="L6156" s="2" t="s">
        <v>160</v>
      </c>
      <c r="M6156" s="1">
        <v>0.225733634312</v>
      </c>
      <c r="N6156" s="8">
        <v>93.002257336343007</v>
      </c>
    </row>
    <row r="6157" spans="4:14" x14ac:dyDescent="0.2">
      <c r="D6157" s="59"/>
      <c r="E6157" s="5" t="s">
        <v>153</v>
      </c>
      <c r="F6157" s="51" t="s">
        <v>623</v>
      </c>
      <c r="G6157" s="4">
        <v>80</v>
      </c>
      <c r="H6157" s="10">
        <v>35</v>
      </c>
      <c r="I6157" s="1">
        <v>2.5</v>
      </c>
      <c r="J6157" s="1">
        <v>58.75</v>
      </c>
      <c r="K6157" s="1">
        <v>3.75</v>
      </c>
      <c r="L6157" s="2" t="s">
        <v>160</v>
      </c>
      <c r="M6157" s="2" t="s">
        <v>160</v>
      </c>
      <c r="N6157" s="8">
        <v>96.25</v>
      </c>
    </row>
    <row r="6158" spans="4:14" ht="26" x14ac:dyDescent="0.2">
      <c r="D6158" s="59"/>
      <c r="E6158" s="5" t="s">
        <v>154</v>
      </c>
      <c r="F6158" s="51" t="s">
        <v>623</v>
      </c>
      <c r="G6158" s="4">
        <v>123</v>
      </c>
      <c r="H6158" s="10">
        <v>29.268292682927001</v>
      </c>
      <c r="I6158" s="1">
        <v>4.8780487804880002</v>
      </c>
      <c r="J6158" s="1">
        <v>45.528455284552997</v>
      </c>
      <c r="K6158" s="1">
        <v>18.69918699187</v>
      </c>
      <c r="L6158" s="1">
        <v>1.6260162601629999</v>
      </c>
      <c r="M6158" s="2" t="s">
        <v>160</v>
      </c>
      <c r="N6158" s="8">
        <v>79.674796747966994</v>
      </c>
    </row>
    <row r="6159" spans="4:14" x14ac:dyDescent="0.2">
      <c r="D6159" s="59"/>
      <c r="E6159" s="5" t="s">
        <v>23</v>
      </c>
      <c r="F6159" s="51" t="s">
        <v>624</v>
      </c>
      <c r="G6159" s="4">
        <v>10</v>
      </c>
      <c r="H6159" s="10">
        <v>20</v>
      </c>
      <c r="I6159" s="2" t="s">
        <v>160</v>
      </c>
      <c r="J6159" s="1">
        <v>50</v>
      </c>
      <c r="K6159" s="1">
        <v>30</v>
      </c>
      <c r="L6159" s="2" t="s">
        <v>160</v>
      </c>
      <c r="M6159" s="2" t="s">
        <v>160</v>
      </c>
      <c r="N6159" s="8">
        <v>70</v>
      </c>
    </row>
    <row r="6160" spans="4:14" ht="26" x14ac:dyDescent="0.2">
      <c r="D6160" s="59"/>
      <c r="E6160" s="5" t="s">
        <v>155</v>
      </c>
      <c r="F6160" s="51" t="s">
        <v>623</v>
      </c>
      <c r="G6160" s="4">
        <v>910</v>
      </c>
      <c r="H6160" s="10">
        <v>31.208791208790998</v>
      </c>
      <c r="I6160" s="1">
        <v>2.5274725274729999</v>
      </c>
      <c r="J6160" s="1">
        <v>52.857142857143003</v>
      </c>
      <c r="K6160" s="1">
        <v>12.637362637362999</v>
      </c>
      <c r="L6160" s="1">
        <v>0.32967032966999998</v>
      </c>
      <c r="M6160" s="1">
        <v>0.43956043956000002</v>
      </c>
      <c r="N6160" s="8">
        <v>86.593406593406996</v>
      </c>
    </row>
    <row r="6161" spans="2:25" ht="26" x14ac:dyDescent="0.2">
      <c r="D6161" s="59"/>
      <c r="E6161" s="5" t="s">
        <v>156</v>
      </c>
      <c r="F6161" s="51" t="s">
        <v>623</v>
      </c>
      <c r="G6161" s="4">
        <v>98</v>
      </c>
      <c r="H6161" s="10">
        <v>17.346938775510001</v>
      </c>
      <c r="I6161" s="1">
        <v>3.0612244897959999</v>
      </c>
      <c r="J6161" s="1">
        <v>68.367346938775995</v>
      </c>
      <c r="K6161" s="1">
        <v>9.1836734693879993</v>
      </c>
      <c r="L6161" s="1">
        <v>1.0204081632649999</v>
      </c>
      <c r="M6161" s="1">
        <v>1.0204081632649999</v>
      </c>
      <c r="N6161" s="8">
        <v>88.775510204081996</v>
      </c>
    </row>
    <row r="6162" spans="2:25" ht="26" x14ac:dyDescent="0.2">
      <c r="D6162" s="59"/>
      <c r="E6162" s="5" t="s">
        <v>157</v>
      </c>
      <c r="F6162" s="51" t="s">
        <v>623</v>
      </c>
      <c r="G6162" s="4">
        <v>134</v>
      </c>
      <c r="H6162" s="10">
        <v>27.611940298507001</v>
      </c>
      <c r="I6162" s="1">
        <v>2.985074626866</v>
      </c>
      <c r="J6162" s="1">
        <v>61.194029850745999</v>
      </c>
      <c r="K6162" s="1">
        <v>8.2089552238810004</v>
      </c>
      <c r="L6162" s="2" t="s">
        <v>160</v>
      </c>
      <c r="M6162" s="2" t="s">
        <v>160</v>
      </c>
      <c r="N6162" s="8">
        <v>91.791044776118994</v>
      </c>
    </row>
    <row r="6163" spans="2:25" ht="26" x14ac:dyDescent="0.2">
      <c r="D6163" s="59"/>
      <c r="E6163" s="5" t="s">
        <v>158</v>
      </c>
      <c r="F6163" s="51" t="s">
        <v>623</v>
      </c>
      <c r="G6163" s="4">
        <v>812</v>
      </c>
      <c r="H6163" s="10">
        <v>30.665024630542</v>
      </c>
      <c r="I6163" s="1">
        <v>2.586206896552</v>
      </c>
      <c r="J6163" s="1">
        <v>53.448275862069003</v>
      </c>
      <c r="K6163" s="1">
        <v>12.43842364532</v>
      </c>
      <c r="L6163" s="1">
        <v>0.36945812807900003</v>
      </c>
      <c r="M6163" s="1">
        <v>0.49261083743799999</v>
      </c>
      <c r="N6163" s="8">
        <v>86.699507389163003</v>
      </c>
    </row>
    <row r="6164" spans="2:25" ht="26" x14ac:dyDescent="0.2">
      <c r="D6164" s="60"/>
      <c r="E6164" s="30" t="s">
        <v>159</v>
      </c>
      <c r="F6164" s="52" t="s">
        <v>623</v>
      </c>
      <c r="G6164" s="21">
        <v>136</v>
      </c>
      <c r="H6164" s="36">
        <v>25.735294117647001</v>
      </c>
      <c r="I6164" s="18">
        <v>2.2058823529409999</v>
      </c>
      <c r="J6164" s="18">
        <v>55.147058823529001</v>
      </c>
      <c r="K6164" s="18">
        <v>16.176470588234999</v>
      </c>
      <c r="L6164" s="37" t="s">
        <v>160</v>
      </c>
      <c r="M6164" s="18">
        <v>0.73529411764700003</v>
      </c>
      <c r="N6164" s="35">
        <v>83.088235294117993</v>
      </c>
    </row>
    <row r="6165" spans="2:25" x14ac:dyDescent="0.2">
      <c r="D6165" s="45" t="s">
        <v>625</v>
      </c>
    </row>
    <row r="6166" spans="2:25" x14ac:dyDescent="0.2">
      <c r="B6166" s="24" t="str">
        <f xml:space="preserve"> HYPERLINK("#'目次'!B46", "[40]")</f>
        <v>[40]</v>
      </c>
      <c r="C6166" s="61" t="s">
        <v>508</v>
      </c>
      <c r="D6166" s="62"/>
      <c r="E6166" s="62"/>
      <c r="F6166" s="62"/>
      <c r="G6166" s="62"/>
      <c r="H6166" s="62"/>
      <c r="I6166" s="62"/>
      <c r="J6166" s="62"/>
      <c r="K6166" s="62"/>
      <c r="L6166" s="62"/>
      <c r="M6166" s="62"/>
      <c r="N6166" s="62"/>
      <c r="O6166" s="62"/>
      <c r="P6166" s="62"/>
      <c r="Q6166" s="62"/>
      <c r="R6166" s="62"/>
      <c r="S6166" s="62"/>
      <c r="T6166" s="62"/>
      <c r="U6166" s="62"/>
      <c r="V6166" s="62"/>
    </row>
    <row r="6169" spans="2:25" x14ac:dyDescent="0.2">
      <c r="C6169" s="61" t="s">
        <v>13</v>
      </c>
      <c r="D6169" s="62"/>
      <c r="E6169" s="62"/>
      <c r="F6169" s="62"/>
      <c r="G6169" s="62"/>
      <c r="H6169" s="62"/>
      <c r="I6169" s="62"/>
      <c r="J6169" s="62"/>
      <c r="K6169" s="62"/>
      <c r="L6169" s="62"/>
      <c r="M6169" s="62"/>
      <c r="N6169" s="62"/>
      <c r="O6169" s="62"/>
      <c r="P6169" s="62"/>
      <c r="Q6169" s="62"/>
      <c r="R6169" s="62"/>
      <c r="S6169" s="62"/>
      <c r="T6169" s="62"/>
      <c r="U6169" s="62"/>
      <c r="V6169" s="62"/>
    </row>
    <row r="6170" spans="2:25" ht="78" x14ac:dyDescent="0.2">
      <c r="D6170" s="63"/>
      <c r="E6170" s="64"/>
      <c r="F6170" s="64"/>
      <c r="G6170" s="27" t="s">
        <v>14</v>
      </c>
      <c r="H6170" s="26" t="s">
        <v>76</v>
      </c>
      <c r="I6170" s="11" t="s">
        <v>77</v>
      </c>
      <c r="J6170" s="11" t="s">
        <v>78</v>
      </c>
      <c r="K6170" s="11" t="s">
        <v>79</v>
      </c>
      <c r="L6170" s="11" t="s">
        <v>80</v>
      </c>
      <c r="M6170" s="11" t="s">
        <v>81</v>
      </c>
      <c r="N6170" s="11" t="s">
        <v>82</v>
      </c>
      <c r="O6170" s="11" t="s">
        <v>83</v>
      </c>
      <c r="P6170" s="11" t="s">
        <v>84</v>
      </c>
      <c r="Q6170" s="11" t="s">
        <v>85</v>
      </c>
      <c r="R6170" s="11" t="s">
        <v>86</v>
      </c>
      <c r="S6170" s="11" t="s">
        <v>87</v>
      </c>
      <c r="T6170" s="11" t="s">
        <v>36</v>
      </c>
      <c r="U6170" s="11" t="s">
        <v>88</v>
      </c>
      <c r="V6170" s="11" t="s">
        <v>89</v>
      </c>
      <c r="W6170" s="11" t="s">
        <v>23</v>
      </c>
      <c r="X6170" s="11" t="s">
        <v>90</v>
      </c>
      <c r="Y6170" s="20" t="s">
        <v>248</v>
      </c>
    </row>
    <row r="6171" spans="2:25" x14ac:dyDescent="0.2">
      <c r="D6171" s="65"/>
      <c r="E6171" s="66"/>
      <c r="F6171" s="66"/>
      <c r="G6171" s="22"/>
      <c r="H6171" s="31"/>
      <c r="I6171" s="12"/>
      <c r="J6171" s="12"/>
      <c r="K6171" s="12"/>
      <c r="L6171" s="12"/>
      <c r="M6171" s="12"/>
      <c r="N6171" s="12"/>
      <c r="O6171" s="12"/>
      <c r="P6171" s="12"/>
      <c r="Q6171" s="12"/>
      <c r="R6171" s="12"/>
      <c r="S6171" s="12"/>
      <c r="T6171" s="12"/>
      <c r="U6171" s="12"/>
      <c r="V6171" s="12"/>
      <c r="W6171" s="12"/>
      <c r="X6171" s="12"/>
      <c r="Y6171" s="29"/>
    </row>
    <row r="6172" spans="2:25" x14ac:dyDescent="0.2">
      <c r="D6172" s="23"/>
      <c r="E6172" s="28" t="s">
        <v>14</v>
      </c>
      <c r="F6172" s="49" t="s">
        <v>623</v>
      </c>
      <c r="G6172" s="25">
        <v>1043</v>
      </c>
      <c r="H6172" s="16">
        <v>3.0680728667310002</v>
      </c>
      <c r="I6172" s="16">
        <v>5.7526366251200001</v>
      </c>
      <c r="J6172" s="16">
        <v>7.8619367209969999</v>
      </c>
      <c r="K6172" s="16">
        <v>1.054650047939</v>
      </c>
      <c r="L6172" s="16">
        <v>3.355704697987</v>
      </c>
      <c r="M6172" s="16">
        <v>4.6021093000960001</v>
      </c>
      <c r="N6172" s="16">
        <v>3.7392138063279998</v>
      </c>
      <c r="O6172" s="16">
        <v>1.150527325024</v>
      </c>
      <c r="P6172" s="16">
        <v>1.43815915628</v>
      </c>
      <c r="Q6172" s="16">
        <v>0.47938638542700002</v>
      </c>
      <c r="R6172" s="16">
        <v>8.3413231064239994</v>
      </c>
      <c r="S6172" s="16">
        <v>11.313518696069</v>
      </c>
      <c r="T6172" s="16">
        <v>4.506232023011</v>
      </c>
      <c r="U6172" s="16">
        <v>24.448705656759</v>
      </c>
      <c r="V6172" s="16">
        <v>41.610738255034001</v>
      </c>
      <c r="W6172" s="16">
        <v>0.86289549376800001</v>
      </c>
      <c r="X6172" s="16">
        <v>33.077660594439003</v>
      </c>
      <c r="Y6172" s="34">
        <v>123.585810162991</v>
      </c>
    </row>
    <row r="6173" spans="2:25" x14ac:dyDescent="0.2">
      <c r="D6173" s="58" t="s">
        <v>18</v>
      </c>
      <c r="E6173" s="7" t="s">
        <v>19</v>
      </c>
      <c r="F6173" s="50" t="s">
        <v>623</v>
      </c>
      <c r="G6173" s="6">
        <v>342</v>
      </c>
      <c r="H6173" s="14">
        <v>4.3859649122809996</v>
      </c>
      <c r="I6173" s="3">
        <v>7.0175438596489998</v>
      </c>
      <c r="J6173" s="3">
        <v>9.3567251461990004</v>
      </c>
      <c r="K6173" s="3">
        <v>1.1695906432750001</v>
      </c>
      <c r="L6173" s="3">
        <v>4.9707602339179999</v>
      </c>
      <c r="M6173" s="3">
        <v>5.847953216374</v>
      </c>
      <c r="N6173" s="3">
        <v>4.3859649122809996</v>
      </c>
      <c r="O6173" s="3">
        <v>1.1695906432750001</v>
      </c>
      <c r="P6173" s="3">
        <v>1.1695906432750001</v>
      </c>
      <c r="Q6173" s="3">
        <v>0.58479532163699999</v>
      </c>
      <c r="R6173" s="3">
        <v>10.233918128655001</v>
      </c>
      <c r="S6173" s="3">
        <v>14.035087719298</v>
      </c>
      <c r="T6173" s="3">
        <v>5.2631578947369997</v>
      </c>
      <c r="U6173" s="3">
        <v>20.467836257310001</v>
      </c>
      <c r="V6173" s="3">
        <v>38.888888888888999</v>
      </c>
      <c r="W6173" s="3">
        <v>1.1695906432750001</v>
      </c>
      <c r="X6173" s="3">
        <v>39.473684210526002</v>
      </c>
      <c r="Y6173" s="13">
        <v>130.11695906432701</v>
      </c>
    </row>
    <row r="6174" spans="2:25" ht="26" x14ac:dyDescent="0.2">
      <c r="D6174" s="59"/>
      <c r="E6174" s="5" t="s">
        <v>20</v>
      </c>
      <c r="F6174" s="51" t="s">
        <v>623</v>
      </c>
      <c r="G6174" s="4">
        <v>620</v>
      </c>
      <c r="H6174" s="10">
        <v>2.2580645161290001</v>
      </c>
      <c r="I6174" s="1">
        <v>5.1612903225810003</v>
      </c>
      <c r="J6174" s="1">
        <v>7.2580645161290001</v>
      </c>
      <c r="K6174" s="1">
        <v>0.967741935484</v>
      </c>
      <c r="L6174" s="1">
        <v>2.9032258064519998</v>
      </c>
      <c r="M6174" s="1">
        <v>4.5161290322580001</v>
      </c>
      <c r="N6174" s="1">
        <v>3.3870967741940001</v>
      </c>
      <c r="O6174" s="1">
        <v>1.1290322580650001</v>
      </c>
      <c r="P6174" s="1">
        <v>1.7741935483869999</v>
      </c>
      <c r="Q6174" s="1">
        <v>0.32258064516099999</v>
      </c>
      <c r="R6174" s="1">
        <v>7.9032258064520002</v>
      </c>
      <c r="S6174" s="1">
        <v>10.967741935484</v>
      </c>
      <c r="T6174" s="1">
        <v>4.1935483870969996</v>
      </c>
      <c r="U6174" s="1">
        <v>26.290322580645</v>
      </c>
      <c r="V6174" s="1">
        <v>40.967741935484</v>
      </c>
      <c r="W6174" s="1">
        <v>0.80645161290300005</v>
      </c>
      <c r="X6174" s="1">
        <v>31.935483870968</v>
      </c>
      <c r="Y6174" s="8">
        <v>120.806451612903</v>
      </c>
    </row>
    <row r="6175" spans="2:25" ht="26" x14ac:dyDescent="0.2">
      <c r="D6175" s="59"/>
      <c r="E6175" s="5" t="s">
        <v>21</v>
      </c>
      <c r="F6175" s="51" t="s">
        <v>623</v>
      </c>
      <c r="G6175" s="4">
        <v>76</v>
      </c>
      <c r="H6175" s="10">
        <v>3.947368421053</v>
      </c>
      <c r="I6175" s="1">
        <v>3.947368421053</v>
      </c>
      <c r="J6175" s="1">
        <v>6.5789473684209998</v>
      </c>
      <c r="K6175" s="1">
        <v>1.3157894736839999</v>
      </c>
      <c r="L6175" s="2" t="s">
        <v>160</v>
      </c>
      <c r="M6175" s="2" t="s">
        <v>160</v>
      </c>
      <c r="N6175" s="1">
        <v>3.947368421053</v>
      </c>
      <c r="O6175" s="1">
        <v>1.3157894736839999</v>
      </c>
      <c r="P6175" s="2" t="s">
        <v>160</v>
      </c>
      <c r="Q6175" s="1">
        <v>1.3157894736839999</v>
      </c>
      <c r="R6175" s="1">
        <v>3.947368421053</v>
      </c>
      <c r="S6175" s="1">
        <v>2.6315789473679998</v>
      </c>
      <c r="T6175" s="1">
        <v>3.947368421053</v>
      </c>
      <c r="U6175" s="1">
        <v>26.315789473683999</v>
      </c>
      <c r="V6175" s="1">
        <v>59.210526315788996</v>
      </c>
      <c r="W6175" s="2" t="s">
        <v>160</v>
      </c>
      <c r="X6175" s="1">
        <v>14.473684210526001</v>
      </c>
      <c r="Y6175" s="8">
        <v>118.421052631579</v>
      </c>
    </row>
    <row r="6176" spans="2:25" x14ac:dyDescent="0.2">
      <c r="D6176" s="59"/>
      <c r="E6176" s="5" t="s">
        <v>22</v>
      </c>
      <c r="F6176" s="51" t="s">
        <v>624</v>
      </c>
      <c r="G6176" s="4">
        <v>2</v>
      </c>
      <c r="H6176" s="17" t="s">
        <v>160</v>
      </c>
      <c r="I6176" s="2" t="s">
        <v>160</v>
      </c>
      <c r="J6176" s="2" t="s">
        <v>160</v>
      </c>
      <c r="K6176" s="2" t="s">
        <v>160</v>
      </c>
      <c r="L6176" s="2" t="s">
        <v>160</v>
      </c>
      <c r="M6176" s="2" t="s">
        <v>160</v>
      </c>
      <c r="N6176" s="2" t="s">
        <v>160</v>
      </c>
      <c r="O6176" s="2" t="s">
        <v>160</v>
      </c>
      <c r="P6176" s="2" t="s">
        <v>160</v>
      </c>
      <c r="Q6176" s="2" t="s">
        <v>160</v>
      </c>
      <c r="R6176" s="2" t="s">
        <v>160</v>
      </c>
      <c r="S6176" s="2" t="s">
        <v>160</v>
      </c>
      <c r="T6176" s="2" t="s">
        <v>160</v>
      </c>
      <c r="U6176" s="1">
        <v>100</v>
      </c>
      <c r="V6176" s="2" t="s">
        <v>160</v>
      </c>
      <c r="W6176" s="2" t="s">
        <v>160</v>
      </c>
      <c r="X6176" s="2" t="s">
        <v>160</v>
      </c>
      <c r="Y6176" s="8">
        <v>100</v>
      </c>
    </row>
    <row r="6177" spans="4:25" x14ac:dyDescent="0.2">
      <c r="D6177" s="59"/>
      <c r="E6177" s="5" t="s">
        <v>23</v>
      </c>
      <c r="F6177" s="51" t="s">
        <v>624</v>
      </c>
      <c r="G6177" s="4">
        <v>3</v>
      </c>
      <c r="H6177" s="17" t="s">
        <v>160</v>
      </c>
      <c r="I6177" s="1">
        <v>33.333333333333002</v>
      </c>
      <c r="J6177" s="2" t="s">
        <v>160</v>
      </c>
      <c r="K6177" s="2" t="s">
        <v>160</v>
      </c>
      <c r="L6177" s="2" t="s">
        <v>160</v>
      </c>
      <c r="M6177" s="2" t="s">
        <v>160</v>
      </c>
      <c r="N6177" s="2" t="s">
        <v>160</v>
      </c>
      <c r="O6177" s="2" t="s">
        <v>160</v>
      </c>
      <c r="P6177" s="2" t="s">
        <v>160</v>
      </c>
      <c r="Q6177" s="2" t="s">
        <v>160</v>
      </c>
      <c r="R6177" s="2" t="s">
        <v>160</v>
      </c>
      <c r="S6177" s="2" t="s">
        <v>160</v>
      </c>
      <c r="T6177" s="2" t="s">
        <v>160</v>
      </c>
      <c r="U6177" s="2" t="s">
        <v>160</v>
      </c>
      <c r="V6177" s="1">
        <v>66.666666666666998</v>
      </c>
      <c r="W6177" s="2" t="s">
        <v>160</v>
      </c>
      <c r="X6177" s="1">
        <v>33.333333333333002</v>
      </c>
      <c r="Y6177" s="8">
        <v>100</v>
      </c>
    </row>
    <row r="6178" spans="4:25" x14ac:dyDescent="0.2">
      <c r="D6178" s="58" t="s">
        <v>24</v>
      </c>
      <c r="E6178" s="7" t="s">
        <v>25</v>
      </c>
      <c r="F6178" s="50" t="s">
        <v>623</v>
      </c>
      <c r="G6178" s="6">
        <v>765</v>
      </c>
      <c r="H6178" s="14">
        <v>3.3986928104579999</v>
      </c>
      <c r="I6178" s="3">
        <v>5.8823529411760003</v>
      </c>
      <c r="J6178" s="3">
        <v>7.1895424836600004</v>
      </c>
      <c r="K6178" s="3">
        <v>0.91503267973900004</v>
      </c>
      <c r="L6178" s="3">
        <v>3.1372549019610001</v>
      </c>
      <c r="M6178" s="3">
        <v>5.0980392156859997</v>
      </c>
      <c r="N6178" s="3">
        <v>3.7908496732030001</v>
      </c>
      <c r="O6178" s="3">
        <v>1.1764705882349999</v>
      </c>
      <c r="P6178" s="3">
        <v>1.4379084967319999</v>
      </c>
      <c r="Q6178" s="3">
        <v>0.13071895424800001</v>
      </c>
      <c r="R6178" s="3">
        <v>7.8431372549020004</v>
      </c>
      <c r="S6178" s="3">
        <v>11.241830065359</v>
      </c>
      <c r="T6178" s="3">
        <v>4.1830065359480004</v>
      </c>
      <c r="U6178" s="3">
        <v>26.535947712418</v>
      </c>
      <c r="V6178" s="3">
        <v>40.392156862744997</v>
      </c>
      <c r="W6178" s="3">
        <v>0.78431372549</v>
      </c>
      <c r="X6178" s="3">
        <v>32.287581699345999</v>
      </c>
      <c r="Y6178" s="13">
        <v>123.137254901961</v>
      </c>
    </row>
    <row r="6179" spans="4:25" x14ac:dyDescent="0.2">
      <c r="D6179" s="59"/>
      <c r="E6179" s="5" t="s">
        <v>26</v>
      </c>
      <c r="F6179" s="51" t="s">
        <v>623</v>
      </c>
      <c r="G6179" s="4">
        <v>796</v>
      </c>
      <c r="H6179" s="10">
        <v>3.3919597989949999</v>
      </c>
      <c r="I6179" s="1">
        <v>6.5326633165830001</v>
      </c>
      <c r="J6179" s="1">
        <v>8.1658291457290009</v>
      </c>
      <c r="K6179" s="1">
        <v>1.381909547739</v>
      </c>
      <c r="L6179" s="1">
        <v>4.1457286432159997</v>
      </c>
      <c r="M6179" s="1">
        <v>5.1507537688439999</v>
      </c>
      <c r="N6179" s="1">
        <v>4.27135678392</v>
      </c>
      <c r="O6179" s="1">
        <v>1.381909547739</v>
      </c>
      <c r="P6179" s="1">
        <v>1.758793969849</v>
      </c>
      <c r="Q6179" s="1">
        <v>0.37688442211099998</v>
      </c>
      <c r="R6179" s="1">
        <v>8.5427135678389998</v>
      </c>
      <c r="S6179" s="1">
        <v>11.180904522613</v>
      </c>
      <c r="T6179" s="1">
        <v>4.5226130653269996</v>
      </c>
      <c r="U6179" s="1">
        <v>26.130653266332001</v>
      </c>
      <c r="V6179" s="1">
        <v>38.316582914572997</v>
      </c>
      <c r="W6179" s="1">
        <v>1.0050251256280001</v>
      </c>
      <c r="X6179" s="1">
        <v>34.547738693466997</v>
      </c>
      <c r="Y6179" s="8">
        <v>126.256281407035</v>
      </c>
    </row>
    <row r="6180" spans="4:25" ht="26" x14ac:dyDescent="0.2">
      <c r="D6180" s="59"/>
      <c r="E6180" s="5" t="s">
        <v>27</v>
      </c>
      <c r="F6180" s="51" t="s">
        <v>623</v>
      </c>
      <c r="G6180" s="4">
        <v>683</v>
      </c>
      <c r="H6180" s="10">
        <v>3.806734992679</v>
      </c>
      <c r="I6180" s="1">
        <v>6.0029282576869996</v>
      </c>
      <c r="J6180" s="1">
        <v>9.370424597365</v>
      </c>
      <c r="K6180" s="1">
        <v>0.878477306003</v>
      </c>
      <c r="L6180" s="1">
        <v>3.660322108346</v>
      </c>
      <c r="M6180" s="1">
        <v>5.4172767203510004</v>
      </c>
      <c r="N6180" s="1">
        <v>4.2459736456810004</v>
      </c>
      <c r="O6180" s="1">
        <v>1.610541727672</v>
      </c>
      <c r="P6180" s="1">
        <v>1.317715959004</v>
      </c>
      <c r="Q6180" s="1">
        <v>0.43923865300100001</v>
      </c>
      <c r="R6180" s="1">
        <v>9.8096632503660004</v>
      </c>
      <c r="S6180" s="1">
        <v>11.713030746706</v>
      </c>
      <c r="T6180" s="1">
        <v>5.270863836018</v>
      </c>
      <c r="U6180" s="1">
        <v>26.207906295754</v>
      </c>
      <c r="V6180" s="1">
        <v>36.896046852123</v>
      </c>
      <c r="W6180" s="1">
        <v>0.73206442166899999</v>
      </c>
      <c r="X6180" s="1">
        <v>36.163982430453999</v>
      </c>
      <c r="Y6180" s="8">
        <v>127.379209370425</v>
      </c>
    </row>
    <row r="6181" spans="4:25" x14ac:dyDescent="0.2">
      <c r="D6181" s="59"/>
      <c r="E6181" s="5" t="s">
        <v>28</v>
      </c>
      <c r="F6181" s="51" t="s">
        <v>623</v>
      </c>
      <c r="G6181" s="4">
        <v>438</v>
      </c>
      <c r="H6181" s="10">
        <v>2.5114155251139998</v>
      </c>
      <c r="I6181" s="1">
        <v>6.6210045662099999</v>
      </c>
      <c r="J6181" s="1">
        <v>7.9908675799089997</v>
      </c>
      <c r="K6181" s="1">
        <v>1.1415525114159999</v>
      </c>
      <c r="L6181" s="1">
        <v>3.6529680365299999</v>
      </c>
      <c r="M6181" s="1">
        <v>5.7077625570780004</v>
      </c>
      <c r="N6181" s="1">
        <v>5.0228310502279996</v>
      </c>
      <c r="O6181" s="1">
        <v>1.826484018265</v>
      </c>
      <c r="P6181" s="1">
        <v>1.826484018265</v>
      </c>
      <c r="Q6181" s="1">
        <v>0.45662100456600002</v>
      </c>
      <c r="R6181" s="1">
        <v>10.045662100456999</v>
      </c>
      <c r="S6181" s="1">
        <v>12.328767123287999</v>
      </c>
      <c r="T6181" s="1">
        <v>4.5662100456620003</v>
      </c>
      <c r="U6181" s="1">
        <v>27.397260273973</v>
      </c>
      <c r="V6181" s="1">
        <v>37.214611872146001</v>
      </c>
      <c r="W6181" s="1">
        <v>0.45662100456600002</v>
      </c>
      <c r="X6181" s="1">
        <v>34.931506849314999</v>
      </c>
      <c r="Y6181" s="8">
        <v>128.76712328767101</v>
      </c>
    </row>
    <row r="6182" spans="4:25" ht="26" x14ac:dyDescent="0.2">
      <c r="D6182" s="59"/>
      <c r="E6182" s="5" t="s">
        <v>29</v>
      </c>
      <c r="F6182" s="51" t="s">
        <v>623</v>
      </c>
      <c r="G6182" s="4">
        <v>680</v>
      </c>
      <c r="H6182" s="10">
        <v>3.5294117647059999</v>
      </c>
      <c r="I6182" s="1">
        <v>6.0294117647060004</v>
      </c>
      <c r="J6182" s="1">
        <v>8.6764705882350004</v>
      </c>
      <c r="K6182" s="1">
        <v>1.1764705882349999</v>
      </c>
      <c r="L6182" s="1">
        <v>4.1176470588239997</v>
      </c>
      <c r="M6182" s="1">
        <v>5.4411764705880001</v>
      </c>
      <c r="N6182" s="1">
        <v>3.9705882352940001</v>
      </c>
      <c r="O6182" s="1">
        <v>1.617647058824</v>
      </c>
      <c r="P6182" s="1">
        <v>1.911764705882</v>
      </c>
      <c r="Q6182" s="1">
        <v>0.44117647058800002</v>
      </c>
      <c r="R6182" s="1">
        <v>8.6764705882350004</v>
      </c>
      <c r="S6182" s="1">
        <v>12.794117647059</v>
      </c>
      <c r="T6182" s="1">
        <v>4.852941176471</v>
      </c>
      <c r="U6182" s="1">
        <v>24.558823529411999</v>
      </c>
      <c r="V6182" s="1">
        <v>38.970588235294002</v>
      </c>
      <c r="W6182" s="1">
        <v>1.0294117647059999</v>
      </c>
      <c r="X6182" s="1">
        <v>35.441176470587997</v>
      </c>
      <c r="Y6182" s="8">
        <v>127.794117647059</v>
      </c>
    </row>
    <row r="6183" spans="4:25" x14ac:dyDescent="0.2">
      <c r="D6183" s="59"/>
      <c r="E6183" s="5" t="s">
        <v>30</v>
      </c>
      <c r="F6183" s="51" t="s">
        <v>623</v>
      </c>
      <c r="G6183" s="4">
        <v>242</v>
      </c>
      <c r="H6183" s="10">
        <v>4.1322314049589997</v>
      </c>
      <c r="I6183" s="1">
        <v>6.1983471074379999</v>
      </c>
      <c r="J6183" s="1">
        <v>8.6776859504130002</v>
      </c>
      <c r="K6183" s="2" t="s">
        <v>160</v>
      </c>
      <c r="L6183" s="1">
        <v>3.719008264463</v>
      </c>
      <c r="M6183" s="1">
        <v>7.02479338843</v>
      </c>
      <c r="N6183" s="1">
        <v>6.1983471074379999</v>
      </c>
      <c r="O6183" s="1">
        <v>1.6528925619829999</v>
      </c>
      <c r="P6183" s="1">
        <v>2.0661157024789998</v>
      </c>
      <c r="Q6183" s="1">
        <v>0.41322314049600001</v>
      </c>
      <c r="R6183" s="1">
        <v>5.3719008264459998</v>
      </c>
      <c r="S6183" s="1">
        <v>14.04958677686</v>
      </c>
      <c r="T6183" s="1">
        <v>4.5454545454549997</v>
      </c>
      <c r="U6183" s="1">
        <v>26.446280991736</v>
      </c>
      <c r="V6183" s="1">
        <v>39.256198347107002</v>
      </c>
      <c r="W6183" s="2" t="s">
        <v>160</v>
      </c>
      <c r="X6183" s="1">
        <v>34.297520661157002</v>
      </c>
      <c r="Y6183" s="8">
        <v>129.75206611570201</v>
      </c>
    </row>
    <row r="6184" spans="4:25" x14ac:dyDescent="0.2">
      <c r="D6184" s="59"/>
      <c r="E6184" s="5" t="s">
        <v>31</v>
      </c>
      <c r="F6184" s="51" t="s">
        <v>623</v>
      </c>
      <c r="G6184" s="4">
        <v>609</v>
      </c>
      <c r="H6184" s="10">
        <v>3.9408866995070002</v>
      </c>
      <c r="I6184" s="1">
        <v>6.5681444991789997</v>
      </c>
      <c r="J6184" s="1">
        <v>9.0311986863710008</v>
      </c>
      <c r="K6184" s="1">
        <v>0.82101806239700004</v>
      </c>
      <c r="L6184" s="1">
        <v>5.0903119868640001</v>
      </c>
      <c r="M6184" s="1">
        <v>6.8965517241379999</v>
      </c>
      <c r="N6184" s="1">
        <v>4.269293924466</v>
      </c>
      <c r="O6184" s="1">
        <v>1.477832512315</v>
      </c>
      <c r="P6184" s="1">
        <v>2.2988505747130001</v>
      </c>
      <c r="Q6184" s="1">
        <v>0.32840722495899999</v>
      </c>
      <c r="R6184" s="1">
        <v>9.1954022988510005</v>
      </c>
      <c r="S6184" s="1">
        <v>13.300492610837001</v>
      </c>
      <c r="T6184" s="1">
        <v>5.4187192118230003</v>
      </c>
      <c r="U6184" s="1">
        <v>25.779967159278002</v>
      </c>
      <c r="V6184" s="1">
        <v>34.482758620689999</v>
      </c>
      <c r="W6184" s="1">
        <v>0.49261083743799999</v>
      </c>
      <c r="X6184" s="1">
        <v>39.244663382593998</v>
      </c>
      <c r="Y6184" s="8">
        <v>129.39244663382601</v>
      </c>
    </row>
    <row r="6185" spans="4:25" x14ac:dyDescent="0.2">
      <c r="D6185" s="59"/>
      <c r="E6185" s="5" t="s">
        <v>32</v>
      </c>
      <c r="F6185" s="51" t="s">
        <v>623</v>
      </c>
      <c r="G6185" s="4">
        <v>343</v>
      </c>
      <c r="H6185" s="10">
        <v>4.9562682215739997</v>
      </c>
      <c r="I6185" s="1">
        <v>9.9125364431489995</v>
      </c>
      <c r="J6185" s="1">
        <v>11.661807580174999</v>
      </c>
      <c r="K6185" s="1">
        <v>2.040816326531</v>
      </c>
      <c r="L6185" s="1">
        <v>6.7055393586010004</v>
      </c>
      <c r="M6185" s="1">
        <v>9.0379008746359997</v>
      </c>
      <c r="N6185" s="1">
        <v>6.9970845481049997</v>
      </c>
      <c r="O6185" s="1">
        <v>2.040816326531</v>
      </c>
      <c r="P6185" s="1">
        <v>3.4985422740519998</v>
      </c>
      <c r="Q6185" s="1">
        <v>0.29154518950399999</v>
      </c>
      <c r="R6185" s="1">
        <v>12.536443148688001</v>
      </c>
      <c r="S6185" s="1">
        <v>19.825072886297001</v>
      </c>
      <c r="T6185" s="1">
        <v>4.3731778425660002</v>
      </c>
      <c r="U6185" s="1">
        <v>23.615160349854001</v>
      </c>
      <c r="V6185" s="1">
        <v>27.696793002915001</v>
      </c>
      <c r="W6185" s="1">
        <v>0.29154518950399999</v>
      </c>
      <c r="X6185" s="1">
        <v>48.396501457726004</v>
      </c>
      <c r="Y6185" s="8">
        <v>145.48104956268199</v>
      </c>
    </row>
    <row r="6186" spans="4:25" x14ac:dyDescent="0.2">
      <c r="D6186" s="59"/>
      <c r="E6186" s="5" t="s">
        <v>33</v>
      </c>
      <c r="F6186" s="51" t="s">
        <v>623</v>
      </c>
      <c r="G6186" s="4">
        <v>754</v>
      </c>
      <c r="H6186" s="10">
        <v>3.050397877984</v>
      </c>
      <c r="I6186" s="1">
        <v>6.4986737400530004</v>
      </c>
      <c r="J6186" s="1">
        <v>8.3554376657820004</v>
      </c>
      <c r="K6186" s="1">
        <v>0.92838196286499997</v>
      </c>
      <c r="L6186" s="1">
        <v>4.376657824934</v>
      </c>
      <c r="M6186" s="1">
        <v>5.7029177718830004</v>
      </c>
      <c r="N6186" s="1">
        <v>3.978779840849</v>
      </c>
      <c r="O6186" s="1">
        <v>1.1936339522549999</v>
      </c>
      <c r="P6186" s="1">
        <v>1.8567639257290001</v>
      </c>
      <c r="Q6186" s="1">
        <v>0.132625994695</v>
      </c>
      <c r="R6186" s="1">
        <v>8.8859416445619992</v>
      </c>
      <c r="S6186" s="1">
        <v>11.936339522546</v>
      </c>
      <c r="T6186" s="1">
        <v>5.1724137931029999</v>
      </c>
      <c r="U6186" s="1">
        <v>25.729442970821999</v>
      </c>
      <c r="V6186" s="1">
        <v>38.063660477454</v>
      </c>
      <c r="W6186" s="1">
        <v>0.79575596817000005</v>
      </c>
      <c r="X6186" s="1">
        <v>35.411140583554001</v>
      </c>
      <c r="Y6186" s="8">
        <v>126.657824933687</v>
      </c>
    </row>
    <row r="6187" spans="4:25" x14ac:dyDescent="0.2">
      <c r="D6187" s="59"/>
      <c r="E6187" s="5" t="s">
        <v>34</v>
      </c>
      <c r="F6187" s="51" t="s">
        <v>623</v>
      </c>
      <c r="G6187" s="4">
        <v>525</v>
      </c>
      <c r="H6187" s="10">
        <v>3.4285714285709998</v>
      </c>
      <c r="I6187" s="1">
        <v>7.8095238095240003</v>
      </c>
      <c r="J6187" s="1">
        <v>11.619047619048001</v>
      </c>
      <c r="K6187" s="1">
        <v>1.142857142857</v>
      </c>
      <c r="L6187" s="1">
        <v>5.333333333333</v>
      </c>
      <c r="M6187" s="1">
        <v>7.4285714285709998</v>
      </c>
      <c r="N6187" s="1">
        <v>5.333333333333</v>
      </c>
      <c r="O6187" s="1">
        <v>1.333333333333</v>
      </c>
      <c r="P6187" s="1">
        <v>1.9047619047619999</v>
      </c>
      <c r="Q6187" s="1">
        <v>0.19047619047600001</v>
      </c>
      <c r="R6187" s="1">
        <v>10.095238095238001</v>
      </c>
      <c r="S6187" s="1">
        <v>17.523809523810002</v>
      </c>
      <c r="T6187" s="1">
        <v>4.9523809523809996</v>
      </c>
      <c r="U6187" s="1">
        <v>22.857142857143</v>
      </c>
      <c r="V6187" s="1">
        <v>33.523809523810002</v>
      </c>
      <c r="W6187" s="1">
        <v>0.76190476190500001</v>
      </c>
      <c r="X6187" s="1">
        <v>42.857142857143003</v>
      </c>
      <c r="Y6187" s="8">
        <v>135.23809523809501</v>
      </c>
    </row>
    <row r="6188" spans="4:25" x14ac:dyDescent="0.2">
      <c r="D6188" s="59"/>
      <c r="E6188" s="5" t="s">
        <v>35</v>
      </c>
      <c r="F6188" s="51" t="s">
        <v>623</v>
      </c>
      <c r="G6188" s="4">
        <v>142</v>
      </c>
      <c r="H6188" s="10">
        <v>4.2253521126760001</v>
      </c>
      <c r="I6188" s="1">
        <v>4.9295774647890003</v>
      </c>
      <c r="J6188" s="1">
        <v>10.56338028169</v>
      </c>
      <c r="K6188" s="1">
        <v>1.4084507042250001</v>
      </c>
      <c r="L6188" s="1">
        <v>5.6338028169010004</v>
      </c>
      <c r="M6188" s="1">
        <v>7.746478873239</v>
      </c>
      <c r="N6188" s="1">
        <v>2.112676056338</v>
      </c>
      <c r="O6188" s="1">
        <v>1.4084507042250001</v>
      </c>
      <c r="P6188" s="1">
        <v>4.9295774647890003</v>
      </c>
      <c r="Q6188" s="1">
        <v>0.70422535211299997</v>
      </c>
      <c r="R6188" s="1">
        <v>11.267605633803001</v>
      </c>
      <c r="S6188" s="1">
        <v>18.309859154929999</v>
      </c>
      <c r="T6188" s="1">
        <v>4.2253521126760001</v>
      </c>
      <c r="U6188" s="1">
        <v>22.535211267606002</v>
      </c>
      <c r="V6188" s="1">
        <v>38.028169014085002</v>
      </c>
      <c r="W6188" s="1">
        <v>0.70422535211299997</v>
      </c>
      <c r="X6188" s="1">
        <v>38.732394366196999</v>
      </c>
      <c r="Y6188" s="8">
        <v>138.73239436619701</v>
      </c>
    </row>
    <row r="6189" spans="4:25" x14ac:dyDescent="0.2">
      <c r="D6189" s="59"/>
      <c r="E6189" s="5" t="s">
        <v>36</v>
      </c>
      <c r="F6189" s="51" t="s">
        <v>624</v>
      </c>
      <c r="G6189" s="4">
        <v>18</v>
      </c>
      <c r="H6189" s="10">
        <v>5.5555555555560003</v>
      </c>
      <c r="I6189" s="1">
        <v>11.111111111111001</v>
      </c>
      <c r="J6189" s="1">
        <v>16.666666666666998</v>
      </c>
      <c r="K6189" s="2" t="s">
        <v>160</v>
      </c>
      <c r="L6189" s="2" t="s">
        <v>160</v>
      </c>
      <c r="M6189" s="2" t="s">
        <v>160</v>
      </c>
      <c r="N6189" s="1">
        <v>27.777777777777999</v>
      </c>
      <c r="O6189" s="2" t="s">
        <v>160</v>
      </c>
      <c r="P6189" s="2" t="s">
        <v>160</v>
      </c>
      <c r="Q6189" s="2" t="s">
        <v>160</v>
      </c>
      <c r="R6189" s="1">
        <v>11.111111111111001</v>
      </c>
      <c r="S6189" s="1">
        <v>5.5555555555560003</v>
      </c>
      <c r="T6189" s="1">
        <v>16.666666666666998</v>
      </c>
      <c r="U6189" s="1">
        <v>27.777777777777999</v>
      </c>
      <c r="V6189" s="1">
        <v>22.222222222222001</v>
      </c>
      <c r="W6189" s="2" t="s">
        <v>160</v>
      </c>
      <c r="X6189" s="1">
        <v>50</v>
      </c>
      <c r="Y6189" s="8">
        <v>144.444444444444</v>
      </c>
    </row>
    <row r="6190" spans="4:25" x14ac:dyDescent="0.2">
      <c r="D6190" s="59"/>
      <c r="E6190" s="5" t="s">
        <v>37</v>
      </c>
      <c r="F6190" s="51" t="s">
        <v>624</v>
      </c>
      <c r="G6190" s="4">
        <v>39</v>
      </c>
      <c r="H6190" s="17" t="s">
        <v>160</v>
      </c>
      <c r="I6190" s="1">
        <v>2.564102564103</v>
      </c>
      <c r="J6190" s="1">
        <v>2.564102564103</v>
      </c>
      <c r="K6190" s="2" t="s">
        <v>160</v>
      </c>
      <c r="L6190" s="2" t="s">
        <v>160</v>
      </c>
      <c r="M6190" s="2" t="s">
        <v>160</v>
      </c>
      <c r="N6190" s="1">
        <v>2.564102564103</v>
      </c>
      <c r="O6190" s="2" t="s">
        <v>160</v>
      </c>
      <c r="P6190" s="2" t="s">
        <v>160</v>
      </c>
      <c r="Q6190" s="2" t="s">
        <v>160</v>
      </c>
      <c r="R6190" s="1">
        <v>2.564102564103</v>
      </c>
      <c r="S6190" s="1">
        <v>10.25641025641</v>
      </c>
      <c r="T6190" s="1">
        <v>2.564102564103</v>
      </c>
      <c r="U6190" s="1">
        <v>12.820512820513001</v>
      </c>
      <c r="V6190" s="1">
        <v>69.230769230768999</v>
      </c>
      <c r="W6190" s="2" t="s">
        <v>160</v>
      </c>
      <c r="X6190" s="1">
        <v>17.948717948717999</v>
      </c>
      <c r="Y6190" s="8">
        <v>105.128205128205</v>
      </c>
    </row>
    <row r="6191" spans="4:25" x14ac:dyDescent="0.2">
      <c r="D6191" s="59"/>
      <c r="E6191" s="5" t="s">
        <v>23</v>
      </c>
      <c r="F6191" s="51" t="s">
        <v>624</v>
      </c>
      <c r="G6191" s="4">
        <v>4</v>
      </c>
      <c r="H6191" s="17" t="s">
        <v>160</v>
      </c>
      <c r="I6191" s="2" t="s">
        <v>160</v>
      </c>
      <c r="J6191" s="2" t="s">
        <v>160</v>
      </c>
      <c r="K6191" s="2" t="s">
        <v>160</v>
      </c>
      <c r="L6191" s="2" t="s">
        <v>160</v>
      </c>
      <c r="M6191" s="2" t="s">
        <v>160</v>
      </c>
      <c r="N6191" s="2" t="s">
        <v>160</v>
      </c>
      <c r="O6191" s="2" t="s">
        <v>160</v>
      </c>
      <c r="P6191" s="2" t="s">
        <v>160</v>
      </c>
      <c r="Q6191" s="2" t="s">
        <v>160</v>
      </c>
      <c r="R6191" s="1">
        <v>25</v>
      </c>
      <c r="S6191" s="1">
        <v>25</v>
      </c>
      <c r="T6191" s="2" t="s">
        <v>160</v>
      </c>
      <c r="U6191" s="1">
        <v>25</v>
      </c>
      <c r="V6191" s="1">
        <v>25</v>
      </c>
      <c r="W6191" s="2" t="s">
        <v>160</v>
      </c>
      <c r="X6191" s="1">
        <v>50</v>
      </c>
      <c r="Y6191" s="8">
        <v>100</v>
      </c>
    </row>
    <row r="6192" spans="4:25" ht="26" x14ac:dyDescent="0.2">
      <c r="D6192" s="59"/>
      <c r="E6192" s="5" t="s">
        <v>38</v>
      </c>
      <c r="F6192" s="51" t="s">
        <v>623</v>
      </c>
      <c r="G6192" s="4">
        <v>1000</v>
      </c>
      <c r="H6192" s="10">
        <v>3.2</v>
      </c>
      <c r="I6192" s="1">
        <v>5.9</v>
      </c>
      <c r="J6192" s="1">
        <v>8.1</v>
      </c>
      <c r="K6192" s="1">
        <v>1.1000000000000001</v>
      </c>
      <c r="L6192" s="1">
        <v>3.5</v>
      </c>
      <c r="M6192" s="1">
        <v>4.8</v>
      </c>
      <c r="N6192" s="1">
        <v>3.8</v>
      </c>
      <c r="O6192" s="1">
        <v>1.2</v>
      </c>
      <c r="P6192" s="1">
        <v>1.5</v>
      </c>
      <c r="Q6192" s="1">
        <v>0.5</v>
      </c>
      <c r="R6192" s="1">
        <v>8.5</v>
      </c>
      <c r="S6192" s="1">
        <v>11.3</v>
      </c>
      <c r="T6192" s="1">
        <v>4.5999999999999996</v>
      </c>
      <c r="U6192" s="1">
        <v>24.9</v>
      </c>
      <c r="V6192" s="1">
        <v>40.6</v>
      </c>
      <c r="W6192" s="1">
        <v>0.9</v>
      </c>
      <c r="X6192" s="1">
        <v>33.6</v>
      </c>
      <c r="Y6192" s="8">
        <v>124.4</v>
      </c>
    </row>
    <row r="6193" spans="4:25" ht="26" x14ac:dyDescent="0.2">
      <c r="D6193" s="58" t="s">
        <v>39</v>
      </c>
      <c r="E6193" s="7" t="s">
        <v>40</v>
      </c>
      <c r="F6193" s="50" t="s">
        <v>624</v>
      </c>
      <c r="G6193" s="6">
        <v>4</v>
      </c>
      <c r="H6193" s="32" t="s">
        <v>160</v>
      </c>
      <c r="I6193" s="9" t="s">
        <v>160</v>
      </c>
      <c r="J6193" s="9" t="s">
        <v>160</v>
      </c>
      <c r="K6193" s="9" t="s">
        <v>160</v>
      </c>
      <c r="L6193" s="9" t="s">
        <v>160</v>
      </c>
      <c r="M6193" s="9" t="s">
        <v>160</v>
      </c>
      <c r="N6193" s="9" t="s">
        <v>160</v>
      </c>
      <c r="O6193" s="9" t="s">
        <v>160</v>
      </c>
      <c r="P6193" s="9" t="s">
        <v>160</v>
      </c>
      <c r="Q6193" s="9" t="s">
        <v>160</v>
      </c>
      <c r="R6193" s="9" t="s">
        <v>160</v>
      </c>
      <c r="S6193" s="3">
        <v>25</v>
      </c>
      <c r="T6193" s="9" t="s">
        <v>160</v>
      </c>
      <c r="U6193" s="3">
        <v>25</v>
      </c>
      <c r="V6193" s="3">
        <v>25</v>
      </c>
      <c r="W6193" s="3">
        <v>25</v>
      </c>
      <c r="X6193" s="3">
        <v>25</v>
      </c>
      <c r="Y6193" s="13">
        <v>100</v>
      </c>
    </row>
    <row r="6194" spans="4:25" ht="26" x14ac:dyDescent="0.2">
      <c r="D6194" s="59"/>
      <c r="E6194" s="5" t="s">
        <v>41</v>
      </c>
      <c r="F6194" s="51" t="s">
        <v>624</v>
      </c>
      <c r="G6194" s="4">
        <v>45</v>
      </c>
      <c r="H6194" s="10">
        <v>6.666666666667</v>
      </c>
      <c r="I6194" s="1">
        <v>6.666666666667</v>
      </c>
      <c r="J6194" s="1">
        <v>4.4444444444439997</v>
      </c>
      <c r="K6194" s="1">
        <v>4.4444444444439997</v>
      </c>
      <c r="L6194" s="2" t="s">
        <v>160</v>
      </c>
      <c r="M6194" s="1">
        <v>4.4444444444439997</v>
      </c>
      <c r="N6194" s="1">
        <v>2.2222222222219998</v>
      </c>
      <c r="O6194" s="1">
        <v>2.2222222222219998</v>
      </c>
      <c r="P6194" s="1">
        <v>2.2222222222219998</v>
      </c>
      <c r="Q6194" s="1">
        <v>2.2222222222219998</v>
      </c>
      <c r="R6194" s="1">
        <v>8.8888888888889994</v>
      </c>
      <c r="S6194" s="1">
        <v>6.666666666667</v>
      </c>
      <c r="T6194" s="1">
        <v>8.8888888888889994</v>
      </c>
      <c r="U6194" s="1">
        <v>17.777777777777999</v>
      </c>
      <c r="V6194" s="1">
        <v>44.444444444444002</v>
      </c>
      <c r="W6194" s="1">
        <v>2.2222222222219998</v>
      </c>
      <c r="X6194" s="1">
        <v>35.555555555555998</v>
      </c>
      <c r="Y6194" s="8">
        <v>124.444444444444</v>
      </c>
    </row>
    <row r="6195" spans="4:25" ht="26" x14ac:dyDescent="0.2">
      <c r="D6195" s="59"/>
      <c r="E6195" s="5" t="s">
        <v>42</v>
      </c>
      <c r="F6195" s="51" t="s">
        <v>623</v>
      </c>
      <c r="G6195" s="4">
        <v>275</v>
      </c>
      <c r="H6195" s="10">
        <v>3.2727272727269998</v>
      </c>
      <c r="I6195" s="1">
        <v>4.363636363636</v>
      </c>
      <c r="J6195" s="1">
        <v>7.2727272727269998</v>
      </c>
      <c r="K6195" s="2" t="s">
        <v>160</v>
      </c>
      <c r="L6195" s="1">
        <v>2.181818181818</v>
      </c>
      <c r="M6195" s="1">
        <v>2.9090909090910002</v>
      </c>
      <c r="N6195" s="1">
        <v>3.2727272727269998</v>
      </c>
      <c r="O6195" s="1">
        <v>0.36363636363599999</v>
      </c>
      <c r="P6195" s="1">
        <v>0.36363636363599999</v>
      </c>
      <c r="Q6195" s="2" t="s">
        <v>160</v>
      </c>
      <c r="R6195" s="1">
        <v>6.1818181818179996</v>
      </c>
      <c r="S6195" s="1">
        <v>9.4545454545450003</v>
      </c>
      <c r="T6195" s="1">
        <v>4.7272727272730002</v>
      </c>
      <c r="U6195" s="1">
        <v>25.090909090909001</v>
      </c>
      <c r="V6195" s="1">
        <v>48</v>
      </c>
      <c r="W6195" s="1">
        <v>0.36363636363599999</v>
      </c>
      <c r="X6195" s="1">
        <v>26.545454545455001</v>
      </c>
      <c r="Y6195" s="8">
        <v>117.818181818182</v>
      </c>
    </row>
    <row r="6196" spans="4:25" ht="26" x14ac:dyDescent="0.2">
      <c r="D6196" s="59"/>
      <c r="E6196" s="5" t="s">
        <v>43</v>
      </c>
      <c r="F6196" s="51" t="s">
        <v>623</v>
      </c>
      <c r="G6196" s="4">
        <v>245</v>
      </c>
      <c r="H6196" s="10">
        <v>2.040816326531</v>
      </c>
      <c r="I6196" s="1">
        <v>4.0816326530609999</v>
      </c>
      <c r="J6196" s="1">
        <v>7.34693877551</v>
      </c>
      <c r="K6196" s="1">
        <v>0.408163265306</v>
      </c>
      <c r="L6196" s="1">
        <v>2.040816326531</v>
      </c>
      <c r="M6196" s="1">
        <v>5.3061224489800001</v>
      </c>
      <c r="N6196" s="1">
        <v>3.673469387755</v>
      </c>
      <c r="O6196" s="1">
        <v>0.408163265306</v>
      </c>
      <c r="P6196" s="1">
        <v>2.4489795918369999</v>
      </c>
      <c r="Q6196" s="1">
        <v>0.408163265306</v>
      </c>
      <c r="R6196" s="1">
        <v>9.3877551020409999</v>
      </c>
      <c r="S6196" s="1">
        <v>11.836734693878</v>
      </c>
      <c r="T6196" s="1">
        <v>4.8979591836729997</v>
      </c>
      <c r="U6196" s="1">
        <v>24.081632653061</v>
      </c>
      <c r="V6196" s="1">
        <v>40.816326530612002</v>
      </c>
      <c r="W6196" s="1">
        <v>0.816326530612</v>
      </c>
      <c r="X6196" s="1">
        <v>34.285714285714</v>
      </c>
      <c r="Y6196" s="8">
        <v>120</v>
      </c>
    </row>
    <row r="6197" spans="4:25" ht="26" x14ac:dyDescent="0.2">
      <c r="D6197" s="59"/>
      <c r="E6197" s="5" t="s">
        <v>44</v>
      </c>
      <c r="F6197" s="51" t="s">
        <v>623</v>
      </c>
      <c r="G6197" s="4">
        <v>167</v>
      </c>
      <c r="H6197" s="10">
        <v>3.592814371257</v>
      </c>
      <c r="I6197" s="1">
        <v>5.3892215568859996</v>
      </c>
      <c r="J6197" s="1">
        <v>7.7844311377249999</v>
      </c>
      <c r="K6197" s="1">
        <v>1.796407185629</v>
      </c>
      <c r="L6197" s="1">
        <v>4.1916167664669999</v>
      </c>
      <c r="M6197" s="1">
        <v>2.9940119760480002</v>
      </c>
      <c r="N6197" s="1">
        <v>6.5868263473050002</v>
      </c>
      <c r="O6197" s="1">
        <v>0.59880239521</v>
      </c>
      <c r="P6197" s="1">
        <v>1.796407185629</v>
      </c>
      <c r="Q6197" s="1">
        <v>0.59880239521</v>
      </c>
      <c r="R6197" s="1">
        <v>10.778443113771999</v>
      </c>
      <c r="S6197" s="1">
        <v>7.7844311377249999</v>
      </c>
      <c r="T6197" s="1">
        <v>3.592814371257</v>
      </c>
      <c r="U6197" s="1">
        <v>25.748502994012</v>
      </c>
      <c r="V6197" s="1">
        <v>38.922155688623</v>
      </c>
      <c r="W6197" s="1">
        <v>1.796407185629</v>
      </c>
      <c r="X6197" s="1">
        <v>33.532934131737001</v>
      </c>
      <c r="Y6197" s="8">
        <v>123.95209580838301</v>
      </c>
    </row>
    <row r="6198" spans="4:25" ht="26" x14ac:dyDescent="0.2">
      <c r="D6198" s="59"/>
      <c r="E6198" s="5" t="s">
        <v>45</v>
      </c>
      <c r="F6198" s="51" t="s">
        <v>623</v>
      </c>
      <c r="G6198" s="4">
        <v>90</v>
      </c>
      <c r="H6198" s="10">
        <v>5.5555555555560003</v>
      </c>
      <c r="I6198" s="1">
        <v>10</v>
      </c>
      <c r="J6198" s="1">
        <v>10</v>
      </c>
      <c r="K6198" s="1">
        <v>2.2222222222219998</v>
      </c>
      <c r="L6198" s="1">
        <v>3.333333333333</v>
      </c>
      <c r="M6198" s="1">
        <v>1.1111111111109999</v>
      </c>
      <c r="N6198" s="1">
        <v>3.333333333333</v>
      </c>
      <c r="O6198" s="1">
        <v>2.2222222222219998</v>
      </c>
      <c r="P6198" s="2" t="s">
        <v>160</v>
      </c>
      <c r="Q6198" s="1">
        <v>1.1111111111109999</v>
      </c>
      <c r="R6198" s="1">
        <v>7.7777777777779997</v>
      </c>
      <c r="S6198" s="1">
        <v>12.222222222221999</v>
      </c>
      <c r="T6198" s="1">
        <v>2.2222222222219998</v>
      </c>
      <c r="U6198" s="1">
        <v>21.111111111111001</v>
      </c>
      <c r="V6198" s="1">
        <v>44.444444444444002</v>
      </c>
      <c r="W6198" s="2" t="s">
        <v>160</v>
      </c>
      <c r="X6198" s="1">
        <v>34.444444444444002</v>
      </c>
      <c r="Y6198" s="8">
        <v>126.666666666667</v>
      </c>
    </row>
    <row r="6199" spans="4:25" ht="26" x14ac:dyDescent="0.2">
      <c r="D6199" s="59"/>
      <c r="E6199" s="5" t="s">
        <v>46</v>
      </c>
      <c r="F6199" s="51" t="s">
        <v>624</v>
      </c>
      <c r="G6199" s="4">
        <v>46</v>
      </c>
      <c r="H6199" s="10">
        <v>2.1739130434780001</v>
      </c>
      <c r="I6199" s="1">
        <v>13.04347826087</v>
      </c>
      <c r="J6199" s="1">
        <v>8.6956521739130004</v>
      </c>
      <c r="K6199" s="1">
        <v>2.1739130434780001</v>
      </c>
      <c r="L6199" s="1">
        <v>6.5217391304349999</v>
      </c>
      <c r="M6199" s="1">
        <v>13.04347826087</v>
      </c>
      <c r="N6199" s="1">
        <v>2.1739130434780001</v>
      </c>
      <c r="O6199" s="2" t="s">
        <v>160</v>
      </c>
      <c r="P6199" s="1">
        <v>2.1739130434780001</v>
      </c>
      <c r="Q6199" s="2" t="s">
        <v>160</v>
      </c>
      <c r="R6199" s="1">
        <v>6.5217391304349999</v>
      </c>
      <c r="S6199" s="1">
        <v>19.565217391304</v>
      </c>
      <c r="T6199" s="1">
        <v>6.5217391304349999</v>
      </c>
      <c r="U6199" s="1">
        <v>15.217391304348</v>
      </c>
      <c r="V6199" s="1">
        <v>47.826086956521998</v>
      </c>
      <c r="W6199" s="2" t="s">
        <v>160</v>
      </c>
      <c r="X6199" s="1">
        <v>36.956521739129997</v>
      </c>
      <c r="Y6199" s="8">
        <v>145.65217391304299</v>
      </c>
    </row>
    <row r="6200" spans="4:25" ht="26" x14ac:dyDescent="0.2">
      <c r="D6200" s="59"/>
      <c r="E6200" s="5" t="s">
        <v>47</v>
      </c>
      <c r="F6200" s="51" t="s">
        <v>623</v>
      </c>
      <c r="G6200" s="4">
        <v>68</v>
      </c>
      <c r="H6200" s="17" t="s">
        <v>160</v>
      </c>
      <c r="I6200" s="1">
        <v>5.8823529411760003</v>
      </c>
      <c r="J6200" s="1">
        <v>11.764705882353001</v>
      </c>
      <c r="K6200" s="1">
        <v>1.4705882352940001</v>
      </c>
      <c r="L6200" s="1">
        <v>5.8823529411760003</v>
      </c>
      <c r="M6200" s="1">
        <v>14.705882352941</v>
      </c>
      <c r="N6200" s="1">
        <v>5.8823529411760003</v>
      </c>
      <c r="O6200" s="1">
        <v>5.8823529411760003</v>
      </c>
      <c r="P6200" s="1">
        <v>4.4117647058819998</v>
      </c>
      <c r="Q6200" s="2" t="s">
        <v>160</v>
      </c>
      <c r="R6200" s="1">
        <v>8.8235294117649996</v>
      </c>
      <c r="S6200" s="1">
        <v>20.588235294118</v>
      </c>
      <c r="T6200" s="1">
        <v>4.4117647058819998</v>
      </c>
      <c r="U6200" s="1">
        <v>29.411764705882</v>
      </c>
      <c r="V6200" s="1">
        <v>20.588235294118</v>
      </c>
      <c r="W6200" s="2" t="s">
        <v>160</v>
      </c>
      <c r="X6200" s="1">
        <v>50</v>
      </c>
      <c r="Y6200" s="8">
        <v>139.70588235294099</v>
      </c>
    </row>
    <row r="6201" spans="4:25" x14ac:dyDescent="0.2">
      <c r="D6201" s="59"/>
      <c r="E6201" s="5" t="s">
        <v>48</v>
      </c>
      <c r="F6201" s="51" t="s">
        <v>624</v>
      </c>
      <c r="G6201" s="4">
        <v>4</v>
      </c>
      <c r="H6201" s="17" t="s">
        <v>160</v>
      </c>
      <c r="I6201" s="1">
        <v>25</v>
      </c>
      <c r="J6201" s="2" t="s">
        <v>160</v>
      </c>
      <c r="K6201" s="2" t="s">
        <v>160</v>
      </c>
      <c r="L6201" s="2" t="s">
        <v>160</v>
      </c>
      <c r="M6201" s="2" t="s">
        <v>160</v>
      </c>
      <c r="N6201" s="2" t="s">
        <v>160</v>
      </c>
      <c r="O6201" s="2" t="s">
        <v>160</v>
      </c>
      <c r="P6201" s="2" t="s">
        <v>160</v>
      </c>
      <c r="Q6201" s="2" t="s">
        <v>160</v>
      </c>
      <c r="R6201" s="2" t="s">
        <v>160</v>
      </c>
      <c r="S6201" s="2" t="s">
        <v>160</v>
      </c>
      <c r="T6201" s="2" t="s">
        <v>160</v>
      </c>
      <c r="U6201" s="1">
        <v>25</v>
      </c>
      <c r="V6201" s="1">
        <v>50</v>
      </c>
      <c r="W6201" s="2" t="s">
        <v>160</v>
      </c>
      <c r="X6201" s="1">
        <v>25</v>
      </c>
      <c r="Y6201" s="8">
        <v>100</v>
      </c>
    </row>
    <row r="6202" spans="4:25" x14ac:dyDescent="0.2">
      <c r="D6202" s="59"/>
      <c r="E6202" s="5" t="s">
        <v>23</v>
      </c>
      <c r="F6202" s="51" t="s">
        <v>623</v>
      </c>
      <c r="G6202" s="4">
        <v>99</v>
      </c>
      <c r="H6202" s="10">
        <v>3.0303030303030001</v>
      </c>
      <c r="I6202" s="1">
        <v>6.0606060606060002</v>
      </c>
      <c r="J6202" s="1">
        <v>8.0808080808079996</v>
      </c>
      <c r="K6202" s="1">
        <v>1.010101010101</v>
      </c>
      <c r="L6202" s="1">
        <v>7.0707070707069999</v>
      </c>
      <c r="M6202" s="1">
        <v>3.0303030303030001</v>
      </c>
      <c r="N6202" s="1">
        <v>1.010101010101</v>
      </c>
      <c r="O6202" s="1">
        <v>2.0202020202019999</v>
      </c>
      <c r="P6202" s="2" t="s">
        <v>160</v>
      </c>
      <c r="Q6202" s="1">
        <v>1.010101010101</v>
      </c>
      <c r="R6202" s="1">
        <v>9.0909090909089993</v>
      </c>
      <c r="S6202" s="1">
        <v>12.121212121212</v>
      </c>
      <c r="T6202" s="1">
        <v>4.0404040404039998</v>
      </c>
      <c r="U6202" s="1">
        <v>28.282828282828</v>
      </c>
      <c r="V6202" s="1">
        <v>38.383838383837997</v>
      </c>
      <c r="W6202" s="1">
        <v>1.010101010101</v>
      </c>
      <c r="X6202" s="1">
        <v>32.323232323231998</v>
      </c>
      <c r="Y6202" s="8">
        <v>125.252525252525</v>
      </c>
    </row>
    <row r="6203" spans="4:25" x14ac:dyDescent="0.2">
      <c r="D6203" s="58" t="s">
        <v>49</v>
      </c>
      <c r="E6203" s="7" t="s">
        <v>50</v>
      </c>
      <c r="F6203" s="50" t="s">
        <v>624</v>
      </c>
      <c r="G6203" s="6">
        <v>39</v>
      </c>
      <c r="H6203" s="14">
        <v>5.1282051282049999</v>
      </c>
      <c r="I6203" s="3">
        <v>5.1282051282049999</v>
      </c>
      <c r="J6203" s="3">
        <v>2.564102564103</v>
      </c>
      <c r="K6203" s="3">
        <v>2.564102564103</v>
      </c>
      <c r="L6203" s="3">
        <v>2.564102564103</v>
      </c>
      <c r="M6203" s="9" t="s">
        <v>160</v>
      </c>
      <c r="N6203" s="9" t="s">
        <v>160</v>
      </c>
      <c r="O6203" s="9" t="s">
        <v>160</v>
      </c>
      <c r="P6203" s="3">
        <v>2.564102564103</v>
      </c>
      <c r="Q6203" s="9" t="s">
        <v>160</v>
      </c>
      <c r="R6203" s="3">
        <v>12.820512820513001</v>
      </c>
      <c r="S6203" s="3">
        <v>7.6923076923079998</v>
      </c>
      <c r="T6203" s="3">
        <v>10.25641025641</v>
      </c>
      <c r="U6203" s="3">
        <v>12.820512820513001</v>
      </c>
      <c r="V6203" s="3">
        <v>48.717948717949</v>
      </c>
      <c r="W6203" s="3">
        <v>2.564102564103</v>
      </c>
      <c r="X6203" s="3">
        <v>35.897435897435997</v>
      </c>
      <c r="Y6203" s="13">
        <v>115.384615384615</v>
      </c>
    </row>
    <row r="6204" spans="4:25" x14ac:dyDescent="0.2">
      <c r="D6204" s="59"/>
      <c r="E6204" s="5" t="s">
        <v>51</v>
      </c>
      <c r="F6204" s="51" t="s">
        <v>623</v>
      </c>
      <c r="G6204" s="4">
        <v>185</v>
      </c>
      <c r="H6204" s="10">
        <v>3.783783783784</v>
      </c>
      <c r="I6204" s="1">
        <v>4.8648648648649999</v>
      </c>
      <c r="J6204" s="1">
        <v>8.1081081081080004</v>
      </c>
      <c r="K6204" s="1">
        <v>0.54054054054099998</v>
      </c>
      <c r="L6204" s="1">
        <v>1.0810810810810001</v>
      </c>
      <c r="M6204" s="1">
        <v>2.1621621621620002</v>
      </c>
      <c r="N6204" s="1">
        <v>4.8648648648649999</v>
      </c>
      <c r="O6204" s="1">
        <v>1.0810810810810001</v>
      </c>
      <c r="P6204" s="2" t="s">
        <v>160</v>
      </c>
      <c r="Q6204" s="1">
        <v>0.54054054054099998</v>
      </c>
      <c r="R6204" s="1">
        <v>3.783783783784</v>
      </c>
      <c r="S6204" s="1">
        <v>7.0270270270269997</v>
      </c>
      <c r="T6204" s="1">
        <v>4.3243243243240004</v>
      </c>
      <c r="U6204" s="1">
        <v>24.864864864865002</v>
      </c>
      <c r="V6204" s="1">
        <v>52.432432432432002</v>
      </c>
      <c r="W6204" s="1">
        <v>1.0810810810810001</v>
      </c>
      <c r="X6204" s="1">
        <v>21.621621621622001</v>
      </c>
      <c r="Y6204" s="8">
        <v>120.540540540541</v>
      </c>
    </row>
    <row r="6205" spans="4:25" x14ac:dyDescent="0.2">
      <c r="D6205" s="59"/>
      <c r="E6205" s="5" t="s">
        <v>52</v>
      </c>
      <c r="F6205" s="51" t="s">
        <v>623</v>
      </c>
      <c r="G6205" s="4">
        <v>324</v>
      </c>
      <c r="H6205" s="10">
        <v>3.086419753086</v>
      </c>
      <c r="I6205" s="1">
        <v>6.1728395061730001</v>
      </c>
      <c r="J6205" s="1">
        <v>6.79012345679</v>
      </c>
      <c r="K6205" s="1">
        <v>1.2345679012349999</v>
      </c>
      <c r="L6205" s="1">
        <v>3.086419753086</v>
      </c>
      <c r="M6205" s="1">
        <v>4.0123456790120002</v>
      </c>
      <c r="N6205" s="1">
        <v>4.6296296296300001</v>
      </c>
      <c r="O6205" s="1">
        <v>1.2345679012349999</v>
      </c>
      <c r="P6205" s="1">
        <v>1.2345679012349999</v>
      </c>
      <c r="Q6205" s="1">
        <v>0.30864197530900001</v>
      </c>
      <c r="R6205" s="1">
        <v>7.4074074074069998</v>
      </c>
      <c r="S6205" s="1">
        <v>11.41975308642</v>
      </c>
      <c r="T6205" s="1">
        <v>3.7037037037039999</v>
      </c>
      <c r="U6205" s="1">
        <v>25.617283950617001</v>
      </c>
      <c r="V6205" s="1">
        <v>41.049382716049003</v>
      </c>
      <c r="W6205" s="1">
        <v>0.61728395061700003</v>
      </c>
      <c r="X6205" s="1">
        <v>32.716049382716001</v>
      </c>
      <c r="Y6205" s="8">
        <v>121.60493827160499</v>
      </c>
    </row>
    <row r="6206" spans="4:25" x14ac:dyDescent="0.2">
      <c r="D6206" s="59"/>
      <c r="E6206" s="5" t="s">
        <v>53</v>
      </c>
      <c r="F6206" s="51" t="s">
        <v>623</v>
      </c>
      <c r="G6206" s="4">
        <v>491</v>
      </c>
      <c r="H6206" s="10">
        <v>2.24032586558</v>
      </c>
      <c r="I6206" s="1">
        <v>5.7026476578410001</v>
      </c>
      <c r="J6206" s="1">
        <v>8.7576374745419994</v>
      </c>
      <c r="K6206" s="1">
        <v>1.0183299389</v>
      </c>
      <c r="L6206" s="1">
        <v>4.4806517311610001</v>
      </c>
      <c r="M6206" s="1">
        <v>6.3136456211810001</v>
      </c>
      <c r="N6206" s="1">
        <v>3.0549898167010001</v>
      </c>
      <c r="O6206" s="1">
        <v>1.22199592668</v>
      </c>
      <c r="P6206" s="1">
        <v>2.0366598778</v>
      </c>
      <c r="Q6206" s="1">
        <v>0.61099796334000001</v>
      </c>
      <c r="R6206" s="1">
        <v>10.386965376781999</v>
      </c>
      <c r="S6206" s="1">
        <v>13.238289205702999</v>
      </c>
      <c r="T6206" s="1">
        <v>4.6843177189410001</v>
      </c>
      <c r="U6206" s="1">
        <v>24.643584521385002</v>
      </c>
      <c r="V6206" s="1">
        <v>37.270875763747</v>
      </c>
      <c r="W6206" s="1">
        <v>0.81466395112000001</v>
      </c>
      <c r="X6206" s="1">
        <v>37.270875763747</v>
      </c>
      <c r="Y6206" s="8">
        <v>126.476578411405</v>
      </c>
    </row>
    <row r="6207" spans="4:25" x14ac:dyDescent="0.2">
      <c r="D6207" s="59"/>
      <c r="E6207" s="5" t="s">
        <v>23</v>
      </c>
      <c r="F6207" s="51" t="s">
        <v>624</v>
      </c>
      <c r="G6207" s="4">
        <v>4</v>
      </c>
      <c r="H6207" s="10">
        <v>50</v>
      </c>
      <c r="I6207" s="1">
        <v>25</v>
      </c>
      <c r="J6207" s="1">
        <v>25</v>
      </c>
      <c r="K6207" s="2" t="s">
        <v>160</v>
      </c>
      <c r="L6207" s="2" t="s">
        <v>160</v>
      </c>
      <c r="M6207" s="2" t="s">
        <v>160</v>
      </c>
      <c r="N6207" s="2" t="s">
        <v>160</v>
      </c>
      <c r="O6207" s="2" t="s">
        <v>160</v>
      </c>
      <c r="P6207" s="2" t="s">
        <v>160</v>
      </c>
      <c r="Q6207" s="2" t="s">
        <v>160</v>
      </c>
      <c r="R6207" s="2" t="s">
        <v>160</v>
      </c>
      <c r="S6207" s="2" t="s">
        <v>160</v>
      </c>
      <c r="T6207" s="2" t="s">
        <v>160</v>
      </c>
      <c r="U6207" s="2" t="s">
        <v>160</v>
      </c>
      <c r="V6207" s="1">
        <v>50</v>
      </c>
      <c r="W6207" s="2" t="s">
        <v>160</v>
      </c>
      <c r="X6207" s="1">
        <v>50</v>
      </c>
      <c r="Y6207" s="8">
        <v>150</v>
      </c>
    </row>
    <row r="6208" spans="4:25" x14ac:dyDescent="0.2">
      <c r="D6208" s="59"/>
      <c r="E6208" s="5" t="s">
        <v>54</v>
      </c>
      <c r="F6208" s="51" t="s">
        <v>623</v>
      </c>
      <c r="G6208" s="4">
        <v>224</v>
      </c>
      <c r="H6208" s="10">
        <v>4.0178571428570002</v>
      </c>
      <c r="I6208" s="1">
        <v>4.9107142857139996</v>
      </c>
      <c r="J6208" s="1">
        <v>7.1428571428570002</v>
      </c>
      <c r="K6208" s="1">
        <v>0.89285714285700002</v>
      </c>
      <c r="L6208" s="1">
        <v>1.339285714286</v>
      </c>
      <c r="M6208" s="1">
        <v>1.785714285714</v>
      </c>
      <c r="N6208" s="1">
        <v>4.0178571428570002</v>
      </c>
      <c r="O6208" s="1">
        <v>0.89285714285700002</v>
      </c>
      <c r="P6208" s="1">
        <v>0.446428571429</v>
      </c>
      <c r="Q6208" s="1">
        <v>0.446428571429</v>
      </c>
      <c r="R6208" s="1">
        <v>5.3571428571429998</v>
      </c>
      <c r="S6208" s="1">
        <v>7.1428571428570002</v>
      </c>
      <c r="T6208" s="1">
        <v>5.3571428571429998</v>
      </c>
      <c r="U6208" s="1">
        <v>22.767857142857</v>
      </c>
      <c r="V6208" s="1">
        <v>51.785714285714</v>
      </c>
      <c r="W6208" s="1">
        <v>1.339285714286</v>
      </c>
      <c r="X6208" s="1">
        <v>24.107142857143</v>
      </c>
      <c r="Y6208" s="8">
        <v>119.642857142857</v>
      </c>
    </row>
    <row r="6209" spans="4:25" x14ac:dyDescent="0.2">
      <c r="D6209" s="59"/>
      <c r="E6209" s="5" t="s">
        <v>55</v>
      </c>
      <c r="F6209" s="51" t="s">
        <v>623</v>
      </c>
      <c r="G6209" s="4">
        <v>815</v>
      </c>
      <c r="H6209" s="10">
        <v>2.576687116564</v>
      </c>
      <c r="I6209" s="1">
        <v>5.8895705521470001</v>
      </c>
      <c r="J6209" s="1">
        <v>7.9754601226990003</v>
      </c>
      <c r="K6209" s="1">
        <v>1.104294478528</v>
      </c>
      <c r="L6209" s="1">
        <v>3.9263803680980001</v>
      </c>
      <c r="M6209" s="1">
        <v>5.3987730061350003</v>
      </c>
      <c r="N6209" s="1">
        <v>3.6809815950920002</v>
      </c>
      <c r="O6209" s="1">
        <v>1.2269938650309999</v>
      </c>
      <c r="P6209" s="1">
        <v>1.7177914110429999</v>
      </c>
      <c r="Q6209" s="1">
        <v>0.49079754601199999</v>
      </c>
      <c r="R6209" s="1">
        <v>9.2024539877299993</v>
      </c>
      <c r="S6209" s="1">
        <v>12.515337423312999</v>
      </c>
      <c r="T6209" s="1">
        <v>4.2944785276069997</v>
      </c>
      <c r="U6209" s="1">
        <v>25.030674846625999</v>
      </c>
      <c r="V6209" s="1">
        <v>38.773006134969002</v>
      </c>
      <c r="W6209" s="1">
        <v>0.73619631901799998</v>
      </c>
      <c r="X6209" s="1">
        <v>35.460122699387</v>
      </c>
      <c r="Y6209" s="8">
        <v>124.539877300613</v>
      </c>
    </row>
    <row r="6210" spans="4:25" ht="26" x14ac:dyDescent="0.2">
      <c r="D6210" s="58" t="s">
        <v>56</v>
      </c>
      <c r="E6210" s="7" t="s">
        <v>57</v>
      </c>
      <c r="F6210" s="50" t="s">
        <v>624</v>
      </c>
      <c r="G6210" s="6">
        <v>8</v>
      </c>
      <c r="H6210" s="32" t="s">
        <v>160</v>
      </c>
      <c r="I6210" s="3">
        <v>12.5</v>
      </c>
      <c r="J6210" s="3">
        <v>12.5</v>
      </c>
      <c r="K6210" s="9" t="s">
        <v>160</v>
      </c>
      <c r="L6210" s="9" t="s">
        <v>160</v>
      </c>
      <c r="M6210" s="9" t="s">
        <v>160</v>
      </c>
      <c r="N6210" s="9" t="s">
        <v>160</v>
      </c>
      <c r="O6210" s="9" t="s">
        <v>160</v>
      </c>
      <c r="P6210" s="9" t="s">
        <v>160</v>
      </c>
      <c r="Q6210" s="9" t="s">
        <v>160</v>
      </c>
      <c r="R6210" s="9" t="s">
        <v>160</v>
      </c>
      <c r="S6210" s="9" t="s">
        <v>160</v>
      </c>
      <c r="T6210" s="3">
        <v>25</v>
      </c>
      <c r="U6210" s="3">
        <v>25</v>
      </c>
      <c r="V6210" s="3">
        <v>37.5</v>
      </c>
      <c r="W6210" s="9" t="s">
        <v>160</v>
      </c>
      <c r="X6210" s="3">
        <v>37.5</v>
      </c>
      <c r="Y6210" s="13">
        <v>112.5</v>
      </c>
    </row>
    <row r="6211" spans="4:25" ht="26" x14ac:dyDescent="0.2">
      <c r="D6211" s="59"/>
      <c r="E6211" s="5" t="s">
        <v>58</v>
      </c>
      <c r="F6211" s="51" t="s">
        <v>623</v>
      </c>
      <c r="G6211" s="4">
        <v>61</v>
      </c>
      <c r="H6211" s="10">
        <v>3.2786885245900002</v>
      </c>
      <c r="I6211" s="1">
        <v>8.1967213114750006</v>
      </c>
      <c r="J6211" s="1">
        <v>4.918032786885</v>
      </c>
      <c r="K6211" s="2" t="s">
        <v>160</v>
      </c>
      <c r="L6211" s="1">
        <v>1.6393442622950001</v>
      </c>
      <c r="M6211" s="1">
        <v>4.918032786885</v>
      </c>
      <c r="N6211" s="1">
        <v>6.5573770491800003</v>
      </c>
      <c r="O6211" s="1">
        <v>1.6393442622950001</v>
      </c>
      <c r="P6211" s="1">
        <v>3.2786885245900002</v>
      </c>
      <c r="Q6211" s="2" t="s">
        <v>160</v>
      </c>
      <c r="R6211" s="1">
        <v>9.83606557377</v>
      </c>
      <c r="S6211" s="1">
        <v>13.114754098361001</v>
      </c>
      <c r="T6211" s="1">
        <v>6.5573770491800003</v>
      </c>
      <c r="U6211" s="1">
        <v>22.950819672131001</v>
      </c>
      <c r="V6211" s="1">
        <v>34.426229508196997</v>
      </c>
      <c r="W6211" s="2" t="s">
        <v>160</v>
      </c>
      <c r="X6211" s="1">
        <v>42.622950819671999</v>
      </c>
      <c r="Y6211" s="8">
        <v>121.31147540983601</v>
      </c>
    </row>
    <row r="6212" spans="4:25" x14ac:dyDescent="0.2">
      <c r="D6212" s="59"/>
      <c r="E6212" s="5" t="s">
        <v>59</v>
      </c>
      <c r="F6212" s="51" t="s">
        <v>624</v>
      </c>
      <c r="G6212" s="4">
        <v>18</v>
      </c>
      <c r="H6212" s="17" t="s">
        <v>160</v>
      </c>
      <c r="I6212" s="1">
        <v>11.111111111111001</v>
      </c>
      <c r="J6212" s="1">
        <v>16.666666666666998</v>
      </c>
      <c r="K6212" s="1">
        <v>5.5555555555560003</v>
      </c>
      <c r="L6212" s="1">
        <v>5.5555555555560003</v>
      </c>
      <c r="M6212" s="1">
        <v>16.666666666666998</v>
      </c>
      <c r="N6212" s="2" t="s">
        <v>160</v>
      </c>
      <c r="O6212" s="2" t="s">
        <v>160</v>
      </c>
      <c r="P6212" s="2" t="s">
        <v>160</v>
      </c>
      <c r="Q6212" s="1">
        <v>5.5555555555560003</v>
      </c>
      <c r="R6212" s="1">
        <v>5.5555555555560003</v>
      </c>
      <c r="S6212" s="1">
        <v>11.111111111111001</v>
      </c>
      <c r="T6212" s="1">
        <v>22.222222222222001</v>
      </c>
      <c r="U6212" s="1">
        <v>5.5555555555560003</v>
      </c>
      <c r="V6212" s="1">
        <v>38.888888888888999</v>
      </c>
      <c r="W6212" s="2" t="s">
        <v>160</v>
      </c>
      <c r="X6212" s="1">
        <v>55.555555555555998</v>
      </c>
      <c r="Y6212" s="8">
        <v>144.444444444444</v>
      </c>
    </row>
    <row r="6213" spans="4:25" x14ac:dyDescent="0.2">
      <c r="D6213" s="59"/>
      <c r="E6213" s="5" t="s">
        <v>60</v>
      </c>
      <c r="F6213" s="51" t="s">
        <v>623</v>
      </c>
      <c r="G6213" s="4">
        <v>147</v>
      </c>
      <c r="H6213" s="10">
        <v>5.4421768707479998</v>
      </c>
      <c r="I6213" s="1">
        <v>4.7619047619049999</v>
      </c>
      <c r="J6213" s="1">
        <v>10.204081632653001</v>
      </c>
      <c r="K6213" s="1">
        <v>1.360544217687</v>
      </c>
      <c r="L6213" s="1">
        <v>8.1632653061219997</v>
      </c>
      <c r="M6213" s="1">
        <v>6.1224489795919999</v>
      </c>
      <c r="N6213" s="1">
        <v>2.7210884353739999</v>
      </c>
      <c r="O6213" s="1">
        <v>1.360544217687</v>
      </c>
      <c r="P6213" s="1">
        <v>0.68027210884400002</v>
      </c>
      <c r="Q6213" s="1">
        <v>0.68027210884400002</v>
      </c>
      <c r="R6213" s="1">
        <v>3.4013605442179999</v>
      </c>
      <c r="S6213" s="1">
        <v>12.244897959184</v>
      </c>
      <c r="T6213" s="1">
        <v>7.4829931972789998</v>
      </c>
      <c r="U6213" s="1">
        <v>19.047619047619001</v>
      </c>
      <c r="V6213" s="1">
        <v>42.857142857143003</v>
      </c>
      <c r="W6213" s="1">
        <v>0.68027210884400002</v>
      </c>
      <c r="X6213" s="1">
        <v>37.414965986395003</v>
      </c>
      <c r="Y6213" s="8">
        <v>127.21088435374099</v>
      </c>
    </row>
    <row r="6214" spans="4:25" ht="26" x14ac:dyDescent="0.2">
      <c r="D6214" s="59"/>
      <c r="E6214" s="5" t="s">
        <v>61</v>
      </c>
      <c r="F6214" s="51" t="s">
        <v>623</v>
      </c>
      <c r="G6214" s="4">
        <v>85</v>
      </c>
      <c r="H6214" s="10">
        <v>3.5294117647059999</v>
      </c>
      <c r="I6214" s="1">
        <v>5.8823529411760003</v>
      </c>
      <c r="J6214" s="1">
        <v>15.294117647059</v>
      </c>
      <c r="K6214" s="1">
        <v>2.352941176471</v>
      </c>
      <c r="L6214" s="1">
        <v>3.5294117647059999</v>
      </c>
      <c r="M6214" s="1">
        <v>8.2352941176469994</v>
      </c>
      <c r="N6214" s="1">
        <v>11.764705882353001</v>
      </c>
      <c r="O6214" s="1">
        <v>3.5294117647059999</v>
      </c>
      <c r="P6214" s="1">
        <v>1.1764705882349999</v>
      </c>
      <c r="Q6214" s="2" t="s">
        <v>160</v>
      </c>
      <c r="R6214" s="1">
        <v>11.764705882353001</v>
      </c>
      <c r="S6214" s="1">
        <v>21.176470588234999</v>
      </c>
      <c r="T6214" s="1">
        <v>1.1764705882349999</v>
      </c>
      <c r="U6214" s="1">
        <v>16.470588235293999</v>
      </c>
      <c r="V6214" s="1">
        <v>40</v>
      </c>
      <c r="W6214" s="2" t="s">
        <v>160</v>
      </c>
      <c r="X6214" s="1">
        <v>43.529411764705998</v>
      </c>
      <c r="Y6214" s="8">
        <v>145.88235294117601</v>
      </c>
    </row>
    <row r="6215" spans="4:25" x14ac:dyDescent="0.2">
      <c r="D6215" s="59"/>
      <c r="E6215" s="5" t="s">
        <v>62</v>
      </c>
      <c r="F6215" s="51" t="s">
        <v>623</v>
      </c>
      <c r="G6215" s="4">
        <v>722</v>
      </c>
      <c r="H6215" s="10">
        <v>2.6315789473679998</v>
      </c>
      <c r="I6215" s="1">
        <v>5.5401662049859999</v>
      </c>
      <c r="J6215" s="1">
        <v>6.5096952908589998</v>
      </c>
      <c r="K6215" s="1">
        <v>0.83102493074799999</v>
      </c>
      <c r="L6215" s="1">
        <v>2.4930747922440002</v>
      </c>
      <c r="M6215" s="1">
        <v>3.6011080332410002</v>
      </c>
      <c r="N6215" s="1">
        <v>2.9085872576180001</v>
      </c>
      <c r="O6215" s="1">
        <v>0.83102493074799999</v>
      </c>
      <c r="P6215" s="1">
        <v>1.5235457063710001</v>
      </c>
      <c r="Q6215" s="1">
        <v>0.415512465374</v>
      </c>
      <c r="R6215" s="1">
        <v>8.8642659279779998</v>
      </c>
      <c r="S6215" s="1">
        <v>9.9722991689750007</v>
      </c>
      <c r="T6215" s="1">
        <v>3.462603878116</v>
      </c>
      <c r="U6215" s="1">
        <v>27.146814404432</v>
      </c>
      <c r="V6215" s="1">
        <v>42.243767313018999</v>
      </c>
      <c r="W6215" s="1">
        <v>1.108033240997</v>
      </c>
      <c r="X6215" s="1">
        <v>29.501385041551</v>
      </c>
      <c r="Y6215" s="8">
        <v>120.083102493075</v>
      </c>
    </row>
    <row r="6216" spans="4:25" x14ac:dyDescent="0.2">
      <c r="D6216" s="59"/>
      <c r="E6216" s="5" t="s">
        <v>23</v>
      </c>
      <c r="F6216" s="51" t="s">
        <v>624</v>
      </c>
      <c r="G6216" s="4">
        <v>2</v>
      </c>
      <c r="H6216" s="17" t="s">
        <v>160</v>
      </c>
      <c r="I6216" s="2" t="s">
        <v>160</v>
      </c>
      <c r="J6216" s="2" t="s">
        <v>160</v>
      </c>
      <c r="K6216" s="2" t="s">
        <v>160</v>
      </c>
      <c r="L6216" s="2" t="s">
        <v>160</v>
      </c>
      <c r="M6216" s="2" t="s">
        <v>160</v>
      </c>
      <c r="N6216" s="2" t="s">
        <v>160</v>
      </c>
      <c r="O6216" s="2" t="s">
        <v>160</v>
      </c>
      <c r="P6216" s="2" t="s">
        <v>160</v>
      </c>
      <c r="Q6216" s="2" t="s">
        <v>160</v>
      </c>
      <c r="R6216" s="1">
        <v>50</v>
      </c>
      <c r="S6216" s="2" t="s">
        <v>160</v>
      </c>
      <c r="T6216" s="2" t="s">
        <v>160</v>
      </c>
      <c r="U6216" s="2" t="s">
        <v>160</v>
      </c>
      <c r="V6216" s="1">
        <v>50</v>
      </c>
      <c r="W6216" s="2" t="s">
        <v>160</v>
      </c>
      <c r="X6216" s="1">
        <v>50</v>
      </c>
      <c r="Y6216" s="8">
        <v>100</v>
      </c>
    </row>
    <row r="6217" spans="4:25" ht="26" x14ac:dyDescent="0.2">
      <c r="D6217" s="59"/>
      <c r="E6217" s="5" t="s">
        <v>63</v>
      </c>
      <c r="F6217" s="51" t="s">
        <v>623</v>
      </c>
      <c r="G6217" s="4">
        <v>319</v>
      </c>
      <c r="H6217" s="10">
        <v>4.0752351097180002</v>
      </c>
      <c r="I6217" s="1">
        <v>6.2695924764889996</v>
      </c>
      <c r="J6217" s="1">
        <v>10.971786833855999</v>
      </c>
      <c r="K6217" s="1">
        <v>1.5673981191220001</v>
      </c>
      <c r="L6217" s="1">
        <v>5.3291536050159998</v>
      </c>
      <c r="M6217" s="1">
        <v>6.8965517241379999</v>
      </c>
      <c r="N6217" s="1">
        <v>5.6426332288400003</v>
      </c>
      <c r="O6217" s="1">
        <v>1.8808777429470001</v>
      </c>
      <c r="P6217" s="1">
        <v>1.253918495298</v>
      </c>
      <c r="Q6217" s="1">
        <v>0.62695924764900002</v>
      </c>
      <c r="R6217" s="1">
        <v>6.8965517241379999</v>
      </c>
      <c r="S6217" s="1">
        <v>14.420062695924999</v>
      </c>
      <c r="T6217" s="1">
        <v>6.8965517241379999</v>
      </c>
      <c r="U6217" s="1">
        <v>18.495297805642998</v>
      </c>
      <c r="V6217" s="1">
        <v>40.125391849529997</v>
      </c>
      <c r="W6217" s="1">
        <v>0.31347962382400002</v>
      </c>
      <c r="X6217" s="1">
        <v>41.065830721003003</v>
      </c>
      <c r="Y6217" s="8">
        <v>131.66144200626999</v>
      </c>
    </row>
    <row r="6218" spans="4:25" ht="26" x14ac:dyDescent="0.2">
      <c r="D6218" s="58" t="s">
        <v>64</v>
      </c>
      <c r="E6218" s="7" t="s">
        <v>57</v>
      </c>
      <c r="F6218" s="50" t="s">
        <v>624</v>
      </c>
      <c r="G6218" s="6">
        <v>21</v>
      </c>
      <c r="H6218" s="32" t="s">
        <v>160</v>
      </c>
      <c r="I6218" s="3">
        <v>9.5238095238099998</v>
      </c>
      <c r="J6218" s="3">
        <v>4.7619047619049999</v>
      </c>
      <c r="K6218" s="9" t="s">
        <v>160</v>
      </c>
      <c r="L6218" s="9" t="s">
        <v>160</v>
      </c>
      <c r="M6218" s="9" t="s">
        <v>160</v>
      </c>
      <c r="N6218" s="3">
        <v>4.7619047619049999</v>
      </c>
      <c r="O6218" s="9" t="s">
        <v>160</v>
      </c>
      <c r="P6218" s="9" t="s">
        <v>160</v>
      </c>
      <c r="Q6218" s="9" t="s">
        <v>160</v>
      </c>
      <c r="R6218" s="3">
        <v>4.7619047619049999</v>
      </c>
      <c r="S6218" s="3">
        <v>4.7619047619049999</v>
      </c>
      <c r="T6218" s="3">
        <v>14.285714285714</v>
      </c>
      <c r="U6218" s="3">
        <v>33.333333333333002</v>
      </c>
      <c r="V6218" s="3">
        <v>28.571428571428999</v>
      </c>
      <c r="W6218" s="3">
        <v>9.5238095238099998</v>
      </c>
      <c r="X6218" s="3">
        <v>28.571428571428999</v>
      </c>
      <c r="Y6218" s="13">
        <v>114.28571428571399</v>
      </c>
    </row>
    <row r="6219" spans="4:25" ht="26" x14ac:dyDescent="0.2">
      <c r="D6219" s="59"/>
      <c r="E6219" s="5" t="s">
        <v>58</v>
      </c>
      <c r="F6219" s="51" t="s">
        <v>623</v>
      </c>
      <c r="G6219" s="4">
        <v>103</v>
      </c>
      <c r="H6219" s="17" t="s">
        <v>160</v>
      </c>
      <c r="I6219" s="1">
        <v>7.7669902912620001</v>
      </c>
      <c r="J6219" s="1">
        <v>3.8834951456310001</v>
      </c>
      <c r="K6219" s="1">
        <v>0.97087378640800004</v>
      </c>
      <c r="L6219" s="1">
        <v>2.9126213592229999</v>
      </c>
      <c r="M6219" s="1">
        <v>6.796116504854</v>
      </c>
      <c r="N6219" s="1">
        <v>2.9126213592229999</v>
      </c>
      <c r="O6219" s="1">
        <v>1.9417475728160001</v>
      </c>
      <c r="P6219" s="1">
        <v>2.9126213592229999</v>
      </c>
      <c r="Q6219" s="2" t="s">
        <v>160</v>
      </c>
      <c r="R6219" s="1">
        <v>8.7378640776700003</v>
      </c>
      <c r="S6219" s="1">
        <v>10.679611650485</v>
      </c>
      <c r="T6219" s="1">
        <v>2.9126213592229999</v>
      </c>
      <c r="U6219" s="1">
        <v>27.184466019416998</v>
      </c>
      <c r="V6219" s="1">
        <v>40.776699029126</v>
      </c>
      <c r="W6219" s="2" t="s">
        <v>160</v>
      </c>
      <c r="X6219" s="1">
        <v>32.038834951456003</v>
      </c>
      <c r="Y6219" s="8">
        <v>120.388349514563</v>
      </c>
    </row>
    <row r="6220" spans="4:25" x14ac:dyDescent="0.2">
      <c r="D6220" s="59"/>
      <c r="E6220" s="5" t="s">
        <v>59</v>
      </c>
      <c r="F6220" s="51" t="s">
        <v>624</v>
      </c>
      <c r="G6220" s="4">
        <v>43</v>
      </c>
      <c r="H6220" s="10">
        <v>2.3255813953489999</v>
      </c>
      <c r="I6220" s="1">
        <v>9.3023255813949994</v>
      </c>
      <c r="J6220" s="1">
        <v>9.3023255813949994</v>
      </c>
      <c r="K6220" s="2" t="s">
        <v>160</v>
      </c>
      <c r="L6220" s="1">
        <v>4.6511627906979998</v>
      </c>
      <c r="M6220" s="1">
        <v>4.6511627906979998</v>
      </c>
      <c r="N6220" s="2" t="s">
        <v>160</v>
      </c>
      <c r="O6220" s="1">
        <v>2.3255813953489999</v>
      </c>
      <c r="P6220" s="2" t="s">
        <v>160</v>
      </c>
      <c r="Q6220" s="1">
        <v>2.3255813953489999</v>
      </c>
      <c r="R6220" s="1">
        <v>4.6511627906979998</v>
      </c>
      <c r="S6220" s="1">
        <v>16.279069767442</v>
      </c>
      <c r="T6220" s="1">
        <v>13.953488372093</v>
      </c>
      <c r="U6220" s="1">
        <v>18.604651162791001</v>
      </c>
      <c r="V6220" s="1">
        <v>37.209302325581</v>
      </c>
      <c r="W6220" s="2" t="s">
        <v>160</v>
      </c>
      <c r="X6220" s="1">
        <v>44.186046511628</v>
      </c>
      <c r="Y6220" s="8">
        <v>125.58139534883701</v>
      </c>
    </row>
    <row r="6221" spans="4:25" x14ac:dyDescent="0.2">
      <c r="D6221" s="59"/>
      <c r="E6221" s="5" t="s">
        <v>60</v>
      </c>
      <c r="F6221" s="51" t="s">
        <v>623</v>
      </c>
      <c r="G6221" s="4">
        <v>697</v>
      </c>
      <c r="H6221" s="10">
        <v>3.4433285509329998</v>
      </c>
      <c r="I6221" s="1">
        <v>6.0258249641320001</v>
      </c>
      <c r="J6221" s="1">
        <v>8.8952654232419999</v>
      </c>
      <c r="K6221" s="1">
        <v>0.86083213773300005</v>
      </c>
      <c r="L6221" s="1">
        <v>3.4433285509329998</v>
      </c>
      <c r="M6221" s="1">
        <v>4.7345767575320004</v>
      </c>
      <c r="N6221" s="1">
        <v>3.873744619799</v>
      </c>
      <c r="O6221" s="1">
        <v>1.004304160689</v>
      </c>
      <c r="P6221" s="1">
        <v>1.4347202295549999</v>
      </c>
      <c r="Q6221" s="1">
        <v>0.43041606886700001</v>
      </c>
      <c r="R6221" s="1">
        <v>8.0344332855089995</v>
      </c>
      <c r="S6221" s="1">
        <v>11.477761836441999</v>
      </c>
      <c r="T6221" s="1">
        <v>4.1606886657100004</v>
      </c>
      <c r="U6221" s="1">
        <v>24.964131994260999</v>
      </c>
      <c r="V6221" s="1">
        <v>41.750358680056998</v>
      </c>
      <c r="W6221" s="1">
        <v>0.57388809182199996</v>
      </c>
      <c r="X6221" s="1">
        <v>32.711621233858999</v>
      </c>
      <c r="Y6221" s="8">
        <v>125.107604017217</v>
      </c>
    </row>
    <row r="6222" spans="4:25" ht="26" x14ac:dyDescent="0.2">
      <c r="D6222" s="59"/>
      <c r="E6222" s="5" t="s">
        <v>61</v>
      </c>
      <c r="F6222" s="51" t="s">
        <v>623</v>
      </c>
      <c r="G6222" s="4">
        <v>160</v>
      </c>
      <c r="H6222" s="10">
        <v>3.75</v>
      </c>
      <c r="I6222" s="1">
        <v>1.875</v>
      </c>
      <c r="J6222" s="1">
        <v>6.25</v>
      </c>
      <c r="K6222" s="1">
        <v>1.875</v>
      </c>
      <c r="L6222" s="1">
        <v>3.75</v>
      </c>
      <c r="M6222" s="1">
        <v>3.75</v>
      </c>
      <c r="N6222" s="1">
        <v>4.375</v>
      </c>
      <c r="O6222" s="1">
        <v>0.625</v>
      </c>
      <c r="P6222" s="1">
        <v>1.25</v>
      </c>
      <c r="Q6222" s="2" t="s">
        <v>160</v>
      </c>
      <c r="R6222" s="1">
        <v>10.625</v>
      </c>
      <c r="S6222" s="1">
        <v>10.625</v>
      </c>
      <c r="T6222" s="1">
        <v>2.5</v>
      </c>
      <c r="U6222" s="1">
        <v>23.125</v>
      </c>
      <c r="V6222" s="1">
        <v>41.875</v>
      </c>
      <c r="W6222" s="1">
        <v>1.875</v>
      </c>
      <c r="X6222" s="1">
        <v>33.125</v>
      </c>
      <c r="Y6222" s="8">
        <v>118.125</v>
      </c>
    </row>
    <row r="6223" spans="4:25" ht="26" x14ac:dyDescent="0.2">
      <c r="D6223" s="59"/>
      <c r="E6223" s="5" t="s">
        <v>65</v>
      </c>
      <c r="F6223" s="51" t="s">
        <v>624</v>
      </c>
      <c r="G6223" s="4">
        <v>16</v>
      </c>
      <c r="H6223" s="10">
        <v>6.25</v>
      </c>
      <c r="I6223" s="2" t="s">
        <v>160</v>
      </c>
      <c r="J6223" s="1">
        <v>6.25</v>
      </c>
      <c r="K6223" s="1">
        <v>6.25</v>
      </c>
      <c r="L6223" s="2" t="s">
        <v>160</v>
      </c>
      <c r="M6223" s="2" t="s">
        <v>160</v>
      </c>
      <c r="N6223" s="1">
        <v>6.25</v>
      </c>
      <c r="O6223" s="1">
        <v>6.25</v>
      </c>
      <c r="P6223" s="2" t="s">
        <v>160</v>
      </c>
      <c r="Q6223" s="1">
        <v>6.25</v>
      </c>
      <c r="R6223" s="1">
        <v>12.5</v>
      </c>
      <c r="S6223" s="1">
        <v>12.5</v>
      </c>
      <c r="T6223" s="1">
        <v>6.25</v>
      </c>
      <c r="U6223" s="1">
        <v>6.25</v>
      </c>
      <c r="V6223" s="1">
        <v>68.75</v>
      </c>
      <c r="W6223" s="2" t="s">
        <v>160</v>
      </c>
      <c r="X6223" s="1">
        <v>25</v>
      </c>
      <c r="Y6223" s="8">
        <v>143.75</v>
      </c>
    </row>
    <row r="6224" spans="4:25" x14ac:dyDescent="0.2">
      <c r="D6224" s="59"/>
      <c r="E6224" s="5" t="s">
        <v>23</v>
      </c>
      <c r="F6224" s="51" t="s">
        <v>624</v>
      </c>
      <c r="G6224" s="4">
        <v>3</v>
      </c>
      <c r="H6224" s="17" t="s">
        <v>160</v>
      </c>
      <c r="I6224" s="1">
        <v>33.333333333333002</v>
      </c>
      <c r="J6224" s="2" t="s">
        <v>160</v>
      </c>
      <c r="K6224" s="2" t="s">
        <v>160</v>
      </c>
      <c r="L6224" s="2" t="s">
        <v>160</v>
      </c>
      <c r="M6224" s="2" t="s">
        <v>160</v>
      </c>
      <c r="N6224" s="2" t="s">
        <v>160</v>
      </c>
      <c r="O6224" s="2" t="s">
        <v>160</v>
      </c>
      <c r="P6224" s="2" t="s">
        <v>160</v>
      </c>
      <c r="Q6224" s="2" t="s">
        <v>160</v>
      </c>
      <c r="R6224" s="2" t="s">
        <v>160</v>
      </c>
      <c r="S6224" s="2" t="s">
        <v>160</v>
      </c>
      <c r="T6224" s="1">
        <v>33.333333333333002</v>
      </c>
      <c r="U6224" s="2" t="s">
        <v>160</v>
      </c>
      <c r="V6224" s="1">
        <v>33.333333333333002</v>
      </c>
      <c r="W6224" s="2" t="s">
        <v>160</v>
      </c>
      <c r="X6224" s="1">
        <v>66.666666666666998</v>
      </c>
      <c r="Y6224" s="8">
        <v>100</v>
      </c>
    </row>
    <row r="6225" spans="4:25" ht="26" x14ac:dyDescent="0.2">
      <c r="D6225" s="59"/>
      <c r="E6225" s="5" t="s">
        <v>66</v>
      </c>
      <c r="F6225" s="51" t="s">
        <v>623</v>
      </c>
      <c r="G6225" s="4">
        <v>1024</v>
      </c>
      <c r="H6225" s="10">
        <v>3.02734375</v>
      </c>
      <c r="I6225" s="1">
        <v>5.76171875</v>
      </c>
      <c r="J6225" s="1">
        <v>7.91015625</v>
      </c>
      <c r="K6225" s="1">
        <v>0.9765625</v>
      </c>
      <c r="L6225" s="1">
        <v>3.41796875</v>
      </c>
      <c r="M6225" s="1">
        <v>4.6875</v>
      </c>
      <c r="N6225" s="1">
        <v>3.7109375</v>
      </c>
      <c r="O6225" s="1">
        <v>1.07421875</v>
      </c>
      <c r="P6225" s="1">
        <v>1.46484375</v>
      </c>
      <c r="Q6225" s="1">
        <v>0.390625</v>
      </c>
      <c r="R6225" s="1">
        <v>8.30078125</v>
      </c>
      <c r="S6225" s="1">
        <v>11.328125</v>
      </c>
      <c r="T6225" s="1">
        <v>4.39453125</v>
      </c>
      <c r="U6225" s="1">
        <v>24.8046875</v>
      </c>
      <c r="V6225" s="1">
        <v>41.2109375</v>
      </c>
      <c r="W6225" s="1">
        <v>0.87890625</v>
      </c>
      <c r="X6225" s="1">
        <v>33.10546875</v>
      </c>
      <c r="Y6225" s="8">
        <v>123.33984375</v>
      </c>
    </row>
    <row r="6226" spans="4:25" x14ac:dyDescent="0.2">
      <c r="D6226" s="58" t="s">
        <v>67</v>
      </c>
      <c r="E6226" s="7" t="s">
        <v>68</v>
      </c>
      <c r="F6226" s="50" t="s">
        <v>623</v>
      </c>
      <c r="G6226" s="6">
        <v>483</v>
      </c>
      <c r="H6226" s="14">
        <v>3.933747412008</v>
      </c>
      <c r="I6226" s="3">
        <v>6.8322981366460001</v>
      </c>
      <c r="J6226" s="3">
        <v>8.9026915113869993</v>
      </c>
      <c r="K6226" s="3">
        <v>1.6563146997930001</v>
      </c>
      <c r="L6226" s="3">
        <v>3.5196687370599999</v>
      </c>
      <c r="M6226" s="3">
        <v>4.5548654244310001</v>
      </c>
      <c r="N6226" s="3">
        <v>5.1759834368530004</v>
      </c>
      <c r="O6226" s="3">
        <v>2.0703933747410002</v>
      </c>
      <c r="P6226" s="3">
        <v>1.242236024845</v>
      </c>
      <c r="Q6226" s="3">
        <v>0.82815734989599998</v>
      </c>
      <c r="R6226" s="3">
        <v>7.6604554865420003</v>
      </c>
      <c r="S6226" s="3">
        <v>11.387163561076999</v>
      </c>
      <c r="T6226" s="3">
        <v>4.7619047619049999</v>
      </c>
      <c r="U6226" s="3">
        <v>25.672877846791</v>
      </c>
      <c r="V6226" s="3">
        <v>38.923395445135</v>
      </c>
      <c r="W6226" s="3">
        <v>0.207039337474</v>
      </c>
      <c r="X6226" s="3">
        <v>35.196687370600003</v>
      </c>
      <c r="Y6226" s="13">
        <v>127.329192546584</v>
      </c>
    </row>
    <row r="6227" spans="4:25" x14ac:dyDescent="0.2">
      <c r="D6227" s="59"/>
      <c r="E6227" s="5" t="s">
        <v>69</v>
      </c>
      <c r="F6227" s="51" t="s">
        <v>623</v>
      </c>
      <c r="G6227" s="4">
        <v>168</v>
      </c>
      <c r="H6227" s="10">
        <v>3.5714285714290002</v>
      </c>
      <c r="I6227" s="1">
        <v>10.119047619048001</v>
      </c>
      <c r="J6227" s="1">
        <v>14.285714285714</v>
      </c>
      <c r="K6227" s="1">
        <v>2.3809523809519999</v>
      </c>
      <c r="L6227" s="1">
        <v>7.1428571428570002</v>
      </c>
      <c r="M6227" s="1">
        <v>10.714285714286</v>
      </c>
      <c r="N6227" s="1">
        <v>7.1428571428570002</v>
      </c>
      <c r="O6227" s="1">
        <v>1.190476190476</v>
      </c>
      <c r="P6227" s="1">
        <v>1.190476190476</v>
      </c>
      <c r="Q6227" s="1">
        <v>0.59523809523799998</v>
      </c>
      <c r="R6227" s="1">
        <v>9.5238095238099998</v>
      </c>
      <c r="S6227" s="1">
        <v>22.023809523810002</v>
      </c>
      <c r="T6227" s="1">
        <v>7.7380952380950001</v>
      </c>
      <c r="U6227" s="1">
        <v>22.619047619048001</v>
      </c>
      <c r="V6227" s="1">
        <v>23.214285714286</v>
      </c>
      <c r="W6227" s="1">
        <v>1.190476190476</v>
      </c>
      <c r="X6227" s="1">
        <v>52.976190476189998</v>
      </c>
      <c r="Y6227" s="8">
        <v>144.642857142857</v>
      </c>
    </row>
    <row r="6228" spans="4:25" ht="26" x14ac:dyDescent="0.2">
      <c r="D6228" s="59"/>
      <c r="E6228" s="5" t="s">
        <v>70</v>
      </c>
      <c r="F6228" s="51" t="s">
        <v>623</v>
      </c>
      <c r="G6228" s="4">
        <v>470</v>
      </c>
      <c r="H6228" s="10">
        <v>3.4042553191490001</v>
      </c>
      <c r="I6228" s="1">
        <v>8.0851063829789993</v>
      </c>
      <c r="J6228" s="1">
        <v>9.574468085106</v>
      </c>
      <c r="K6228" s="1">
        <v>1.4893617021279999</v>
      </c>
      <c r="L6228" s="1">
        <v>4.6808510638299996</v>
      </c>
      <c r="M6228" s="1">
        <v>6.1702127659570003</v>
      </c>
      <c r="N6228" s="1">
        <v>6.3829787234040003</v>
      </c>
      <c r="O6228" s="1">
        <v>1.702127659574</v>
      </c>
      <c r="P6228" s="1">
        <v>1.2765957446809999</v>
      </c>
      <c r="Q6228" s="1">
        <v>0.63829787234000002</v>
      </c>
      <c r="R6228" s="1">
        <v>7.4468085106380002</v>
      </c>
      <c r="S6228" s="1">
        <v>15.957446808511</v>
      </c>
      <c r="T6228" s="1">
        <v>5.1063829787230004</v>
      </c>
      <c r="U6228" s="1">
        <v>24.893617021276999</v>
      </c>
      <c r="V6228" s="1">
        <v>33.829787234043003</v>
      </c>
      <c r="W6228" s="1">
        <v>0.425531914894</v>
      </c>
      <c r="X6228" s="1">
        <v>40.851063829787002</v>
      </c>
      <c r="Y6228" s="8">
        <v>131.063829787234</v>
      </c>
    </row>
    <row r="6229" spans="4:25" ht="26" x14ac:dyDescent="0.2">
      <c r="D6229" s="59"/>
      <c r="E6229" s="5" t="s">
        <v>71</v>
      </c>
      <c r="F6229" s="51" t="s">
        <v>623</v>
      </c>
      <c r="G6229" s="4">
        <v>67</v>
      </c>
      <c r="H6229" s="10">
        <v>5.9701492537309999</v>
      </c>
      <c r="I6229" s="1">
        <v>8.9552238805969999</v>
      </c>
      <c r="J6229" s="1">
        <v>13.432835820896001</v>
      </c>
      <c r="K6229" s="1">
        <v>2.985074626866</v>
      </c>
      <c r="L6229" s="1">
        <v>4.477611940299</v>
      </c>
      <c r="M6229" s="1">
        <v>5.9701492537309999</v>
      </c>
      <c r="N6229" s="1">
        <v>5.9701492537309999</v>
      </c>
      <c r="O6229" s="1">
        <v>4.477611940299</v>
      </c>
      <c r="P6229" s="2" t="s">
        <v>160</v>
      </c>
      <c r="Q6229" s="1">
        <v>1.492537313433</v>
      </c>
      <c r="R6229" s="1">
        <v>5.9701492537309999</v>
      </c>
      <c r="S6229" s="1">
        <v>16.417910447760999</v>
      </c>
      <c r="T6229" s="1">
        <v>7.4626865671639999</v>
      </c>
      <c r="U6229" s="1">
        <v>25.373134328357999</v>
      </c>
      <c r="V6229" s="1">
        <v>34.328358208955002</v>
      </c>
      <c r="W6229" s="1">
        <v>1.492537313433</v>
      </c>
      <c r="X6229" s="1">
        <v>38.805970149254001</v>
      </c>
      <c r="Y6229" s="8">
        <v>144.77611940298499</v>
      </c>
    </row>
    <row r="6230" spans="4:25" x14ac:dyDescent="0.2">
      <c r="D6230" s="59"/>
      <c r="E6230" s="5" t="s">
        <v>72</v>
      </c>
      <c r="F6230" s="51" t="s">
        <v>623</v>
      </c>
      <c r="G6230" s="4">
        <v>314</v>
      </c>
      <c r="H6230" s="10">
        <v>5.0955414012739997</v>
      </c>
      <c r="I6230" s="1">
        <v>9.2356687898090009</v>
      </c>
      <c r="J6230" s="1">
        <v>11.464968152866</v>
      </c>
      <c r="K6230" s="1">
        <v>1.592356687898</v>
      </c>
      <c r="L6230" s="1">
        <v>4.1401273885350003</v>
      </c>
      <c r="M6230" s="1">
        <v>5.7324840764329998</v>
      </c>
      <c r="N6230" s="1">
        <v>7.6433121019110004</v>
      </c>
      <c r="O6230" s="1">
        <v>1.9108280254779999</v>
      </c>
      <c r="P6230" s="1">
        <v>1.592356687898</v>
      </c>
      <c r="Q6230" s="1">
        <v>0.63694267515900005</v>
      </c>
      <c r="R6230" s="1">
        <v>10.509554140126999</v>
      </c>
      <c r="S6230" s="1">
        <v>13.057324840764</v>
      </c>
      <c r="T6230" s="1">
        <v>5.0955414012739997</v>
      </c>
      <c r="U6230" s="1">
        <v>21.974522292993999</v>
      </c>
      <c r="V6230" s="1">
        <v>36.942675159236003</v>
      </c>
      <c r="W6230" s="1">
        <v>0.95541401273899995</v>
      </c>
      <c r="X6230" s="1">
        <v>40.127388535031997</v>
      </c>
      <c r="Y6230" s="8">
        <v>137.57961783439501</v>
      </c>
    </row>
    <row r="6231" spans="4:25" x14ac:dyDescent="0.2">
      <c r="D6231" s="59"/>
      <c r="E6231" s="5" t="s">
        <v>73</v>
      </c>
      <c r="F6231" s="51" t="s">
        <v>623</v>
      </c>
      <c r="G6231" s="4">
        <v>187</v>
      </c>
      <c r="H6231" s="10">
        <v>5.8823529411760003</v>
      </c>
      <c r="I6231" s="1">
        <v>8.5561497326199998</v>
      </c>
      <c r="J6231" s="1">
        <v>12.83422459893</v>
      </c>
      <c r="K6231" s="1">
        <v>1.6042780748659999</v>
      </c>
      <c r="L6231" s="1">
        <v>5.3475935828879999</v>
      </c>
      <c r="M6231" s="1">
        <v>6.9518716577540003</v>
      </c>
      <c r="N6231" s="1">
        <v>5.8823529411760003</v>
      </c>
      <c r="O6231" s="1">
        <v>3.208556149733</v>
      </c>
      <c r="P6231" s="1">
        <v>2.673796791444</v>
      </c>
      <c r="Q6231" s="1">
        <v>0.53475935828900001</v>
      </c>
      <c r="R6231" s="1">
        <v>9.0909090909089993</v>
      </c>
      <c r="S6231" s="1">
        <v>16.042780748662999</v>
      </c>
      <c r="T6231" s="1">
        <v>5.8823529411760003</v>
      </c>
      <c r="U6231" s="1">
        <v>30.481283422459999</v>
      </c>
      <c r="V6231" s="1">
        <v>28.342245989304999</v>
      </c>
      <c r="W6231" s="2" t="s">
        <v>160</v>
      </c>
      <c r="X6231" s="1">
        <v>41.176470588234999</v>
      </c>
      <c r="Y6231" s="8">
        <v>143.31550802139</v>
      </c>
    </row>
    <row r="6232" spans="4:25" ht="26" x14ac:dyDescent="0.2">
      <c r="D6232" s="59"/>
      <c r="E6232" s="5" t="s">
        <v>74</v>
      </c>
      <c r="F6232" s="51" t="s">
        <v>623</v>
      </c>
      <c r="G6232" s="4">
        <v>472</v>
      </c>
      <c r="H6232" s="10">
        <v>1.906779661017</v>
      </c>
      <c r="I6232" s="1">
        <v>4.4491525423729996</v>
      </c>
      <c r="J6232" s="1">
        <v>6.1440677966099999</v>
      </c>
      <c r="K6232" s="1">
        <v>0.42372881355899999</v>
      </c>
      <c r="L6232" s="1">
        <v>2.7542372881360002</v>
      </c>
      <c r="M6232" s="1">
        <v>5.0847457627120001</v>
      </c>
      <c r="N6232" s="1">
        <v>1.6949152542370001</v>
      </c>
      <c r="O6232" s="1">
        <v>0.63559322033900001</v>
      </c>
      <c r="P6232" s="1">
        <v>1.483050847458</v>
      </c>
      <c r="Q6232" s="1">
        <v>0.21186440677999999</v>
      </c>
      <c r="R6232" s="1">
        <v>8.0508474576270004</v>
      </c>
      <c r="S6232" s="1">
        <v>10.381355932203</v>
      </c>
      <c r="T6232" s="1">
        <v>3.8135593220340001</v>
      </c>
      <c r="U6232" s="1">
        <v>24.788135593220002</v>
      </c>
      <c r="V6232" s="1">
        <v>45.974576271186002</v>
      </c>
      <c r="W6232" s="1">
        <v>0.63559322033900001</v>
      </c>
      <c r="X6232" s="1">
        <v>28.601694915254001</v>
      </c>
      <c r="Y6232" s="8">
        <v>118.432203389831</v>
      </c>
    </row>
    <row r="6233" spans="4:25" x14ac:dyDescent="0.2">
      <c r="D6233" s="59"/>
      <c r="E6233" s="5" t="s">
        <v>36</v>
      </c>
      <c r="F6233" s="51" t="s">
        <v>624</v>
      </c>
      <c r="G6233" s="4">
        <v>28</v>
      </c>
      <c r="H6233" s="10">
        <v>3.5714285714290002</v>
      </c>
      <c r="I6233" s="2" t="s">
        <v>160</v>
      </c>
      <c r="J6233" s="1">
        <v>14.285714285714</v>
      </c>
      <c r="K6233" s="2" t="s">
        <v>160</v>
      </c>
      <c r="L6233" s="1">
        <v>3.5714285714290002</v>
      </c>
      <c r="M6233" s="1">
        <v>3.5714285714290002</v>
      </c>
      <c r="N6233" s="2" t="s">
        <v>160</v>
      </c>
      <c r="O6233" s="1">
        <v>3.5714285714290002</v>
      </c>
      <c r="P6233" s="2" t="s">
        <v>160</v>
      </c>
      <c r="Q6233" s="2" t="s">
        <v>160</v>
      </c>
      <c r="R6233" s="1">
        <v>7.1428571428570002</v>
      </c>
      <c r="S6233" s="1">
        <v>17.857142857143</v>
      </c>
      <c r="T6233" s="1">
        <v>14.285714285714</v>
      </c>
      <c r="U6233" s="1">
        <v>14.285714285714</v>
      </c>
      <c r="V6233" s="1">
        <v>46.428571428570997</v>
      </c>
      <c r="W6233" s="2" t="s">
        <v>160</v>
      </c>
      <c r="X6233" s="1">
        <v>39.285714285714</v>
      </c>
      <c r="Y6233" s="8">
        <v>128.57142857142901</v>
      </c>
    </row>
    <row r="6234" spans="4:25" x14ac:dyDescent="0.2">
      <c r="D6234" s="59"/>
      <c r="E6234" s="5" t="s">
        <v>23</v>
      </c>
      <c r="F6234" s="51" t="s">
        <v>624</v>
      </c>
      <c r="G6234" s="4">
        <v>6</v>
      </c>
      <c r="H6234" s="17" t="s">
        <v>160</v>
      </c>
      <c r="I6234" s="2" t="s">
        <v>160</v>
      </c>
      <c r="J6234" s="2" t="s">
        <v>160</v>
      </c>
      <c r="K6234" s="2" t="s">
        <v>160</v>
      </c>
      <c r="L6234" s="2" t="s">
        <v>160</v>
      </c>
      <c r="M6234" s="2" t="s">
        <v>160</v>
      </c>
      <c r="N6234" s="2" t="s">
        <v>160</v>
      </c>
      <c r="O6234" s="2" t="s">
        <v>160</v>
      </c>
      <c r="P6234" s="2" t="s">
        <v>160</v>
      </c>
      <c r="Q6234" s="2" t="s">
        <v>160</v>
      </c>
      <c r="R6234" s="1">
        <v>16.666666666666998</v>
      </c>
      <c r="S6234" s="2" t="s">
        <v>160</v>
      </c>
      <c r="T6234" s="2" t="s">
        <v>160</v>
      </c>
      <c r="U6234" s="1">
        <v>33.333333333333002</v>
      </c>
      <c r="V6234" s="1">
        <v>16.666666666666998</v>
      </c>
      <c r="W6234" s="1">
        <v>33.333333333333002</v>
      </c>
      <c r="X6234" s="1">
        <v>16.666666666666998</v>
      </c>
      <c r="Y6234" s="8">
        <v>100</v>
      </c>
    </row>
    <row r="6235" spans="4:25" ht="26" x14ac:dyDescent="0.2">
      <c r="D6235" s="58" t="s">
        <v>75</v>
      </c>
      <c r="E6235" s="7" t="s">
        <v>76</v>
      </c>
      <c r="F6235" s="50" t="s">
        <v>624</v>
      </c>
      <c r="G6235" s="6">
        <v>32</v>
      </c>
      <c r="H6235" s="14">
        <v>100</v>
      </c>
      <c r="I6235" s="3">
        <v>31.25</v>
      </c>
      <c r="J6235" s="3">
        <v>59.375</v>
      </c>
      <c r="K6235" s="3">
        <v>9.375</v>
      </c>
      <c r="L6235" s="3">
        <v>9.375</v>
      </c>
      <c r="M6235" s="9" t="s">
        <v>160</v>
      </c>
      <c r="N6235" s="3">
        <v>6.25</v>
      </c>
      <c r="O6235" s="3">
        <v>3.125</v>
      </c>
      <c r="P6235" s="3">
        <v>6.25</v>
      </c>
      <c r="Q6235" s="3">
        <v>6.25</v>
      </c>
      <c r="R6235" s="3">
        <v>15.625</v>
      </c>
      <c r="S6235" s="3">
        <v>12.5</v>
      </c>
      <c r="T6235" s="3">
        <v>9.375</v>
      </c>
      <c r="U6235" s="9" t="s">
        <v>160</v>
      </c>
      <c r="V6235" s="9" t="s">
        <v>160</v>
      </c>
      <c r="W6235" s="9" t="s">
        <v>160</v>
      </c>
      <c r="X6235" s="3">
        <v>100</v>
      </c>
      <c r="Y6235" s="13">
        <v>268.75</v>
      </c>
    </row>
    <row r="6236" spans="4:25" x14ac:dyDescent="0.2">
      <c r="D6236" s="59"/>
      <c r="E6236" s="5" t="s">
        <v>77</v>
      </c>
      <c r="F6236" s="51" t="s">
        <v>623</v>
      </c>
      <c r="G6236" s="4">
        <v>60</v>
      </c>
      <c r="H6236" s="10">
        <v>16.666666666666998</v>
      </c>
      <c r="I6236" s="1">
        <v>100</v>
      </c>
      <c r="J6236" s="1">
        <v>38.333333333333002</v>
      </c>
      <c r="K6236" s="1">
        <v>10</v>
      </c>
      <c r="L6236" s="1">
        <v>6.666666666667</v>
      </c>
      <c r="M6236" s="1">
        <v>5</v>
      </c>
      <c r="N6236" s="1">
        <v>13.333333333333</v>
      </c>
      <c r="O6236" s="1">
        <v>1.666666666667</v>
      </c>
      <c r="P6236" s="1">
        <v>1.666666666667</v>
      </c>
      <c r="Q6236" s="1">
        <v>1.666666666667</v>
      </c>
      <c r="R6236" s="1">
        <v>28.333333333333002</v>
      </c>
      <c r="S6236" s="1">
        <v>28.333333333333002</v>
      </c>
      <c r="T6236" s="1">
        <v>6.666666666667</v>
      </c>
      <c r="U6236" s="2" t="s">
        <v>160</v>
      </c>
      <c r="V6236" s="2" t="s">
        <v>160</v>
      </c>
      <c r="W6236" s="2" t="s">
        <v>160</v>
      </c>
      <c r="X6236" s="1">
        <v>100</v>
      </c>
      <c r="Y6236" s="8">
        <v>258.33333333333297</v>
      </c>
    </row>
    <row r="6237" spans="4:25" x14ac:dyDescent="0.2">
      <c r="D6237" s="59"/>
      <c r="E6237" s="5" t="s">
        <v>78</v>
      </c>
      <c r="F6237" s="51" t="s">
        <v>623</v>
      </c>
      <c r="G6237" s="4">
        <v>82</v>
      </c>
      <c r="H6237" s="10">
        <v>23.170731707317</v>
      </c>
      <c r="I6237" s="1">
        <v>28.048780487805001</v>
      </c>
      <c r="J6237" s="1">
        <v>100</v>
      </c>
      <c r="K6237" s="1">
        <v>6.0975609756100004</v>
      </c>
      <c r="L6237" s="1">
        <v>10.975609756098001</v>
      </c>
      <c r="M6237" s="1">
        <v>9.7560975609760003</v>
      </c>
      <c r="N6237" s="1">
        <v>8.5365853658540001</v>
      </c>
      <c r="O6237" s="1">
        <v>1.219512195122</v>
      </c>
      <c r="P6237" s="1">
        <v>1.219512195122</v>
      </c>
      <c r="Q6237" s="1">
        <v>4.8780487804880002</v>
      </c>
      <c r="R6237" s="1">
        <v>18.292682926828999</v>
      </c>
      <c r="S6237" s="1">
        <v>32.926829268292998</v>
      </c>
      <c r="T6237" s="1">
        <v>7.3170731707319998</v>
      </c>
      <c r="U6237" s="2" t="s">
        <v>160</v>
      </c>
      <c r="V6237" s="2" t="s">
        <v>160</v>
      </c>
      <c r="W6237" s="2" t="s">
        <v>160</v>
      </c>
      <c r="X6237" s="1">
        <v>100</v>
      </c>
      <c r="Y6237" s="8">
        <v>252.43902439024399</v>
      </c>
    </row>
    <row r="6238" spans="4:25" ht="26" x14ac:dyDescent="0.2">
      <c r="D6238" s="59"/>
      <c r="E6238" s="5" t="s">
        <v>79</v>
      </c>
      <c r="F6238" s="51" t="s">
        <v>624</v>
      </c>
      <c r="G6238" s="4">
        <v>11</v>
      </c>
      <c r="H6238" s="10">
        <v>27.272727272727</v>
      </c>
      <c r="I6238" s="1">
        <v>54.545454545455001</v>
      </c>
      <c r="J6238" s="1">
        <v>45.454545454544999</v>
      </c>
      <c r="K6238" s="1">
        <v>100</v>
      </c>
      <c r="L6238" s="1">
        <v>9.0909090909089993</v>
      </c>
      <c r="M6238" s="1">
        <v>9.0909090909089993</v>
      </c>
      <c r="N6238" s="1">
        <v>18.181818181817999</v>
      </c>
      <c r="O6238" s="1">
        <v>9.0909090909089993</v>
      </c>
      <c r="P6238" s="2" t="s">
        <v>160</v>
      </c>
      <c r="Q6238" s="1">
        <v>18.181818181817999</v>
      </c>
      <c r="R6238" s="1">
        <v>18.181818181817999</v>
      </c>
      <c r="S6238" s="1">
        <v>36.363636363635997</v>
      </c>
      <c r="T6238" s="2" t="s">
        <v>160</v>
      </c>
      <c r="U6238" s="2" t="s">
        <v>160</v>
      </c>
      <c r="V6238" s="2" t="s">
        <v>160</v>
      </c>
      <c r="W6238" s="2" t="s">
        <v>160</v>
      </c>
      <c r="X6238" s="1">
        <v>100</v>
      </c>
      <c r="Y6238" s="8">
        <v>345.45454545454498</v>
      </c>
    </row>
    <row r="6239" spans="4:25" ht="26" x14ac:dyDescent="0.2">
      <c r="D6239" s="59"/>
      <c r="E6239" s="5" t="s">
        <v>80</v>
      </c>
      <c r="F6239" s="51" t="s">
        <v>624</v>
      </c>
      <c r="G6239" s="4">
        <v>35</v>
      </c>
      <c r="H6239" s="10">
        <v>8.5714285714289993</v>
      </c>
      <c r="I6239" s="1">
        <v>11.428571428571001</v>
      </c>
      <c r="J6239" s="1">
        <v>25.714285714286</v>
      </c>
      <c r="K6239" s="1">
        <v>2.8571428571430002</v>
      </c>
      <c r="L6239" s="1">
        <v>100</v>
      </c>
      <c r="M6239" s="1">
        <v>31.428571428571001</v>
      </c>
      <c r="N6239" s="1">
        <v>5.7142857142860004</v>
      </c>
      <c r="O6239" s="1">
        <v>2.8571428571430002</v>
      </c>
      <c r="P6239" s="1">
        <v>8.5714285714289993</v>
      </c>
      <c r="Q6239" s="2" t="s">
        <v>160</v>
      </c>
      <c r="R6239" s="1">
        <v>17.142857142857</v>
      </c>
      <c r="S6239" s="1">
        <v>22.857142857143</v>
      </c>
      <c r="T6239" s="1">
        <v>8.5714285714289993</v>
      </c>
      <c r="U6239" s="2" t="s">
        <v>160</v>
      </c>
      <c r="V6239" s="2" t="s">
        <v>160</v>
      </c>
      <c r="W6239" s="2" t="s">
        <v>160</v>
      </c>
      <c r="X6239" s="1">
        <v>100</v>
      </c>
      <c r="Y6239" s="8">
        <v>245.71428571428601</v>
      </c>
    </row>
    <row r="6240" spans="4:25" ht="26" x14ac:dyDescent="0.2">
      <c r="D6240" s="59"/>
      <c r="E6240" s="5" t="s">
        <v>81</v>
      </c>
      <c r="F6240" s="51" t="s">
        <v>624</v>
      </c>
      <c r="G6240" s="4">
        <v>48</v>
      </c>
      <c r="H6240" s="17" t="s">
        <v>160</v>
      </c>
      <c r="I6240" s="1">
        <v>6.25</v>
      </c>
      <c r="J6240" s="1">
        <v>16.666666666666998</v>
      </c>
      <c r="K6240" s="1">
        <v>2.083333333333</v>
      </c>
      <c r="L6240" s="1">
        <v>22.916666666666998</v>
      </c>
      <c r="M6240" s="1">
        <v>100</v>
      </c>
      <c r="N6240" s="1">
        <v>8.333333333333</v>
      </c>
      <c r="O6240" s="1">
        <v>2.083333333333</v>
      </c>
      <c r="P6240" s="1">
        <v>10.416666666667</v>
      </c>
      <c r="Q6240" s="2" t="s">
        <v>160</v>
      </c>
      <c r="R6240" s="1">
        <v>10.416666666667</v>
      </c>
      <c r="S6240" s="1">
        <v>39.583333333333002</v>
      </c>
      <c r="T6240" s="1">
        <v>8.333333333333</v>
      </c>
      <c r="U6240" s="2" t="s">
        <v>160</v>
      </c>
      <c r="V6240" s="2" t="s">
        <v>160</v>
      </c>
      <c r="W6240" s="2" t="s">
        <v>160</v>
      </c>
      <c r="X6240" s="1">
        <v>100</v>
      </c>
      <c r="Y6240" s="8">
        <v>227.083333333333</v>
      </c>
    </row>
    <row r="6241" spans="4:25" ht="26" x14ac:dyDescent="0.2">
      <c r="D6241" s="59"/>
      <c r="E6241" s="5" t="s">
        <v>82</v>
      </c>
      <c r="F6241" s="51" t="s">
        <v>624</v>
      </c>
      <c r="G6241" s="4">
        <v>39</v>
      </c>
      <c r="H6241" s="10">
        <v>5.1282051282049999</v>
      </c>
      <c r="I6241" s="1">
        <v>20.512820512821001</v>
      </c>
      <c r="J6241" s="1">
        <v>17.948717948717999</v>
      </c>
      <c r="K6241" s="1">
        <v>5.1282051282049999</v>
      </c>
      <c r="L6241" s="1">
        <v>5.1282051282049999</v>
      </c>
      <c r="M6241" s="1">
        <v>10.25641025641</v>
      </c>
      <c r="N6241" s="1">
        <v>100</v>
      </c>
      <c r="O6241" s="1">
        <v>10.25641025641</v>
      </c>
      <c r="P6241" s="1">
        <v>2.564102564103</v>
      </c>
      <c r="Q6241" s="1">
        <v>2.564102564103</v>
      </c>
      <c r="R6241" s="1">
        <v>17.948717948717999</v>
      </c>
      <c r="S6241" s="1">
        <v>28.205128205127998</v>
      </c>
      <c r="T6241" s="1">
        <v>2.564102564103</v>
      </c>
      <c r="U6241" s="2" t="s">
        <v>160</v>
      </c>
      <c r="V6241" s="2" t="s">
        <v>160</v>
      </c>
      <c r="W6241" s="2" t="s">
        <v>160</v>
      </c>
      <c r="X6241" s="1">
        <v>100</v>
      </c>
      <c r="Y6241" s="8">
        <v>228.20512820512801</v>
      </c>
    </row>
    <row r="6242" spans="4:25" ht="26" x14ac:dyDescent="0.2">
      <c r="D6242" s="59"/>
      <c r="E6242" s="5" t="s">
        <v>83</v>
      </c>
      <c r="F6242" s="51" t="s">
        <v>624</v>
      </c>
      <c r="G6242" s="4">
        <v>12</v>
      </c>
      <c r="H6242" s="10">
        <v>8.333333333333</v>
      </c>
      <c r="I6242" s="1">
        <v>8.333333333333</v>
      </c>
      <c r="J6242" s="1">
        <v>8.333333333333</v>
      </c>
      <c r="K6242" s="1">
        <v>8.333333333333</v>
      </c>
      <c r="L6242" s="1">
        <v>8.333333333333</v>
      </c>
      <c r="M6242" s="1">
        <v>8.333333333333</v>
      </c>
      <c r="N6242" s="1">
        <v>33.333333333333002</v>
      </c>
      <c r="O6242" s="1">
        <v>100</v>
      </c>
      <c r="P6242" s="1">
        <v>8.333333333333</v>
      </c>
      <c r="Q6242" s="1">
        <v>8.333333333333</v>
      </c>
      <c r="R6242" s="1">
        <v>33.333333333333002</v>
      </c>
      <c r="S6242" s="1">
        <v>41.666666666666998</v>
      </c>
      <c r="T6242" s="2" t="s">
        <v>160</v>
      </c>
      <c r="U6242" s="2" t="s">
        <v>160</v>
      </c>
      <c r="V6242" s="2" t="s">
        <v>160</v>
      </c>
      <c r="W6242" s="2" t="s">
        <v>160</v>
      </c>
      <c r="X6242" s="1">
        <v>100</v>
      </c>
      <c r="Y6242" s="8">
        <v>275</v>
      </c>
    </row>
    <row r="6243" spans="4:25" x14ac:dyDescent="0.2">
      <c r="D6243" s="59"/>
      <c r="E6243" s="5" t="s">
        <v>84</v>
      </c>
      <c r="F6243" s="51" t="s">
        <v>624</v>
      </c>
      <c r="G6243" s="4">
        <v>15</v>
      </c>
      <c r="H6243" s="10">
        <v>13.333333333333</v>
      </c>
      <c r="I6243" s="1">
        <v>6.666666666667</v>
      </c>
      <c r="J6243" s="1">
        <v>6.666666666667</v>
      </c>
      <c r="K6243" s="2" t="s">
        <v>160</v>
      </c>
      <c r="L6243" s="1">
        <v>20</v>
      </c>
      <c r="M6243" s="1">
        <v>33.333333333333002</v>
      </c>
      <c r="N6243" s="1">
        <v>6.666666666667</v>
      </c>
      <c r="O6243" s="1">
        <v>6.666666666667</v>
      </c>
      <c r="P6243" s="1">
        <v>100</v>
      </c>
      <c r="Q6243" s="2" t="s">
        <v>160</v>
      </c>
      <c r="R6243" s="1">
        <v>40</v>
      </c>
      <c r="S6243" s="1">
        <v>20</v>
      </c>
      <c r="T6243" s="2" t="s">
        <v>160</v>
      </c>
      <c r="U6243" s="2" t="s">
        <v>160</v>
      </c>
      <c r="V6243" s="2" t="s">
        <v>160</v>
      </c>
      <c r="W6243" s="2" t="s">
        <v>160</v>
      </c>
      <c r="X6243" s="1">
        <v>100</v>
      </c>
      <c r="Y6243" s="8">
        <v>253.333333333333</v>
      </c>
    </row>
    <row r="6244" spans="4:25" x14ac:dyDescent="0.2">
      <c r="D6244" s="59"/>
      <c r="E6244" s="5" t="s">
        <v>85</v>
      </c>
      <c r="F6244" s="51" t="s">
        <v>624</v>
      </c>
      <c r="G6244" s="4">
        <v>5</v>
      </c>
      <c r="H6244" s="10">
        <v>40</v>
      </c>
      <c r="I6244" s="1">
        <v>20</v>
      </c>
      <c r="J6244" s="1">
        <v>80</v>
      </c>
      <c r="K6244" s="1">
        <v>40</v>
      </c>
      <c r="L6244" s="2" t="s">
        <v>160</v>
      </c>
      <c r="M6244" s="2" t="s">
        <v>160</v>
      </c>
      <c r="N6244" s="1">
        <v>20</v>
      </c>
      <c r="O6244" s="1">
        <v>20</v>
      </c>
      <c r="P6244" s="2" t="s">
        <v>160</v>
      </c>
      <c r="Q6244" s="1">
        <v>100</v>
      </c>
      <c r="R6244" s="1">
        <v>20</v>
      </c>
      <c r="S6244" s="1">
        <v>20</v>
      </c>
      <c r="T6244" s="2" t="s">
        <v>160</v>
      </c>
      <c r="U6244" s="2" t="s">
        <v>160</v>
      </c>
      <c r="V6244" s="2" t="s">
        <v>160</v>
      </c>
      <c r="W6244" s="2" t="s">
        <v>160</v>
      </c>
      <c r="X6244" s="1">
        <v>100</v>
      </c>
      <c r="Y6244" s="8">
        <v>360</v>
      </c>
    </row>
    <row r="6245" spans="4:25" x14ac:dyDescent="0.2">
      <c r="D6245" s="59"/>
      <c r="E6245" s="5" t="s">
        <v>86</v>
      </c>
      <c r="F6245" s="51" t="s">
        <v>623</v>
      </c>
      <c r="G6245" s="4">
        <v>87</v>
      </c>
      <c r="H6245" s="10">
        <v>5.7471264367819996</v>
      </c>
      <c r="I6245" s="1">
        <v>19.540229885056998</v>
      </c>
      <c r="J6245" s="1">
        <v>17.241379310345</v>
      </c>
      <c r="K6245" s="1">
        <v>2.2988505747130001</v>
      </c>
      <c r="L6245" s="1">
        <v>6.8965517241379999</v>
      </c>
      <c r="M6245" s="1">
        <v>5.7471264367819996</v>
      </c>
      <c r="N6245" s="1">
        <v>8.0459770114939992</v>
      </c>
      <c r="O6245" s="1">
        <v>4.5977011494250002</v>
      </c>
      <c r="P6245" s="1">
        <v>6.8965517241379999</v>
      </c>
      <c r="Q6245" s="1">
        <v>1.149425287356</v>
      </c>
      <c r="R6245" s="1">
        <v>100</v>
      </c>
      <c r="S6245" s="1">
        <v>20.689655172414</v>
      </c>
      <c r="T6245" s="1">
        <v>2.2988505747130001</v>
      </c>
      <c r="U6245" s="2" t="s">
        <v>160</v>
      </c>
      <c r="V6245" s="2" t="s">
        <v>160</v>
      </c>
      <c r="W6245" s="2" t="s">
        <v>160</v>
      </c>
      <c r="X6245" s="1">
        <v>100</v>
      </c>
      <c r="Y6245" s="8">
        <v>201.149425287356</v>
      </c>
    </row>
    <row r="6246" spans="4:25" ht="26" x14ac:dyDescent="0.2">
      <c r="D6246" s="59"/>
      <c r="E6246" s="5" t="s">
        <v>87</v>
      </c>
      <c r="F6246" s="51" t="s">
        <v>623</v>
      </c>
      <c r="G6246" s="4">
        <v>118</v>
      </c>
      <c r="H6246" s="10">
        <v>3.3898305084749998</v>
      </c>
      <c r="I6246" s="1">
        <v>14.406779661017</v>
      </c>
      <c r="J6246" s="1">
        <v>22.881355932203</v>
      </c>
      <c r="K6246" s="1">
        <v>3.3898305084749998</v>
      </c>
      <c r="L6246" s="1">
        <v>6.7796610169490004</v>
      </c>
      <c r="M6246" s="1">
        <v>16.101694915254001</v>
      </c>
      <c r="N6246" s="1">
        <v>9.3220338983049995</v>
      </c>
      <c r="O6246" s="1">
        <v>4.2372881355930003</v>
      </c>
      <c r="P6246" s="1">
        <v>2.542372881356</v>
      </c>
      <c r="Q6246" s="1">
        <v>0.84745762711899997</v>
      </c>
      <c r="R6246" s="1">
        <v>15.254237288136</v>
      </c>
      <c r="S6246" s="1">
        <v>100</v>
      </c>
      <c r="T6246" s="1">
        <v>2.542372881356</v>
      </c>
      <c r="U6246" s="2" t="s">
        <v>160</v>
      </c>
      <c r="V6246" s="2" t="s">
        <v>160</v>
      </c>
      <c r="W6246" s="2" t="s">
        <v>160</v>
      </c>
      <c r="X6246" s="1">
        <v>100</v>
      </c>
      <c r="Y6246" s="8">
        <v>201.694915254237</v>
      </c>
    </row>
    <row r="6247" spans="4:25" x14ac:dyDescent="0.2">
      <c r="D6247" s="59"/>
      <c r="E6247" s="5" t="s">
        <v>36</v>
      </c>
      <c r="F6247" s="51" t="s">
        <v>624</v>
      </c>
      <c r="G6247" s="4">
        <v>47</v>
      </c>
      <c r="H6247" s="10">
        <v>6.3829787234040003</v>
      </c>
      <c r="I6247" s="1">
        <v>8.5106382978719992</v>
      </c>
      <c r="J6247" s="1">
        <v>12.765957446809001</v>
      </c>
      <c r="K6247" s="2" t="s">
        <v>160</v>
      </c>
      <c r="L6247" s="1">
        <v>6.3829787234040003</v>
      </c>
      <c r="M6247" s="1">
        <v>8.5106382978719992</v>
      </c>
      <c r="N6247" s="1">
        <v>2.1276595744679998</v>
      </c>
      <c r="O6247" s="2" t="s">
        <v>160</v>
      </c>
      <c r="P6247" s="2" t="s">
        <v>160</v>
      </c>
      <c r="Q6247" s="2" t="s">
        <v>160</v>
      </c>
      <c r="R6247" s="1">
        <v>4.2553191489359996</v>
      </c>
      <c r="S6247" s="1">
        <v>6.3829787234040003</v>
      </c>
      <c r="T6247" s="1">
        <v>100</v>
      </c>
      <c r="U6247" s="2" t="s">
        <v>160</v>
      </c>
      <c r="V6247" s="2" t="s">
        <v>160</v>
      </c>
      <c r="W6247" s="2" t="s">
        <v>160</v>
      </c>
      <c r="X6247" s="1">
        <v>100</v>
      </c>
      <c r="Y6247" s="8">
        <v>155.31914893617</v>
      </c>
    </row>
    <row r="6248" spans="4:25" ht="26" x14ac:dyDescent="0.2">
      <c r="D6248" s="59"/>
      <c r="E6248" s="5" t="s">
        <v>88</v>
      </c>
      <c r="F6248" s="51" t="s">
        <v>623</v>
      </c>
      <c r="G6248" s="4">
        <v>255</v>
      </c>
      <c r="H6248" s="17" t="s">
        <v>160</v>
      </c>
      <c r="I6248" s="2" t="s">
        <v>160</v>
      </c>
      <c r="J6248" s="2" t="s">
        <v>160</v>
      </c>
      <c r="K6248" s="2" t="s">
        <v>160</v>
      </c>
      <c r="L6248" s="2" t="s">
        <v>160</v>
      </c>
      <c r="M6248" s="2" t="s">
        <v>160</v>
      </c>
      <c r="N6248" s="2" t="s">
        <v>160</v>
      </c>
      <c r="O6248" s="2" t="s">
        <v>160</v>
      </c>
      <c r="P6248" s="2" t="s">
        <v>160</v>
      </c>
      <c r="Q6248" s="2" t="s">
        <v>160</v>
      </c>
      <c r="R6248" s="2" t="s">
        <v>160</v>
      </c>
      <c r="S6248" s="2" t="s">
        <v>160</v>
      </c>
      <c r="T6248" s="2" t="s">
        <v>160</v>
      </c>
      <c r="U6248" s="1">
        <v>100</v>
      </c>
      <c r="V6248" s="2" t="s">
        <v>160</v>
      </c>
      <c r="W6248" s="2" t="s">
        <v>160</v>
      </c>
      <c r="X6248" s="2" t="s">
        <v>160</v>
      </c>
      <c r="Y6248" s="8">
        <v>100</v>
      </c>
    </row>
    <row r="6249" spans="4:25" x14ac:dyDescent="0.2">
      <c r="D6249" s="59"/>
      <c r="E6249" s="5" t="s">
        <v>89</v>
      </c>
      <c r="F6249" s="51" t="s">
        <v>623</v>
      </c>
      <c r="G6249" s="4">
        <v>434</v>
      </c>
      <c r="H6249" s="17" t="s">
        <v>160</v>
      </c>
      <c r="I6249" s="2" t="s">
        <v>160</v>
      </c>
      <c r="J6249" s="2" t="s">
        <v>160</v>
      </c>
      <c r="K6249" s="2" t="s">
        <v>160</v>
      </c>
      <c r="L6249" s="2" t="s">
        <v>160</v>
      </c>
      <c r="M6249" s="2" t="s">
        <v>160</v>
      </c>
      <c r="N6249" s="2" t="s">
        <v>160</v>
      </c>
      <c r="O6249" s="2" t="s">
        <v>160</v>
      </c>
      <c r="P6249" s="2" t="s">
        <v>160</v>
      </c>
      <c r="Q6249" s="2" t="s">
        <v>160</v>
      </c>
      <c r="R6249" s="2" t="s">
        <v>160</v>
      </c>
      <c r="S6249" s="2" t="s">
        <v>160</v>
      </c>
      <c r="T6249" s="2" t="s">
        <v>160</v>
      </c>
      <c r="U6249" s="2" t="s">
        <v>160</v>
      </c>
      <c r="V6249" s="1">
        <v>100</v>
      </c>
      <c r="W6249" s="2" t="s">
        <v>160</v>
      </c>
      <c r="X6249" s="2" t="s">
        <v>160</v>
      </c>
      <c r="Y6249" s="8">
        <v>100</v>
      </c>
    </row>
    <row r="6250" spans="4:25" x14ac:dyDescent="0.2">
      <c r="D6250" s="59"/>
      <c r="E6250" s="5" t="s">
        <v>23</v>
      </c>
      <c r="F6250" s="51" t="s">
        <v>624</v>
      </c>
      <c r="G6250" s="4">
        <v>9</v>
      </c>
      <c r="H6250" s="17" t="s">
        <v>160</v>
      </c>
      <c r="I6250" s="2" t="s">
        <v>160</v>
      </c>
      <c r="J6250" s="2" t="s">
        <v>160</v>
      </c>
      <c r="K6250" s="2" t="s">
        <v>160</v>
      </c>
      <c r="L6250" s="2" t="s">
        <v>160</v>
      </c>
      <c r="M6250" s="2" t="s">
        <v>160</v>
      </c>
      <c r="N6250" s="2" t="s">
        <v>160</v>
      </c>
      <c r="O6250" s="2" t="s">
        <v>160</v>
      </c>
      <c r="P6250" s="2" t="s">
        <v>160</v>
      </c>
      <c r="Q6250" s="2" t="s">
        <v>160</v>
      </c>
      <c r="R6250" s="2" t="s">
        <v>160</v>
      </c>
      <c r="S6250" s="2" t="s">
        <v>160</v>
      </c>
      <c r="T6250" s="2" t="s">
        <v>160</v>
      </c>
      <c r="U6250" s="2" t="s">
        <v>160</v>
      </c>
      <c r="V6250" s="2" t="s">
        <v>160</v>
      </c>
      <c r="W6250" s="1">
        <v>100</v>
      </c>
      <c r="X6250" s="2" t="s">
        <v>160</v>
      </c>
      <c r="Y6250" s="8">
        <v>100</v>
      </c>
    </row>
    <row r="6251" spans="4:25" ht="26" x14ac:dyDescent="0.2">
      <c r="D6251" s="59"/>
      <c r="E6251" s="5" t="s">
        <v>90</v>
      </c>
      <c r="F6251" s="51" t="s">
        <v>623</v>
      </c>
      <c r="G6251" s="4">
        <v>345</v>
      </c>
      <c r="H6251" s="10">
        <v>9.2753623188409993</v>
      </c>
      <c r="I6251" s="1">
        <v>17.391304347826001</v>
      </c>
      <c r="J6251" s="1">
        <v>23.768115942028999</v>
      </c>
      <c r="K6251" s="1">
        <v>3.1884057971009998</v>
      </c>
      <c r="L6251" s="1">
        <v>10.144927536232</v>
      </c>
      <c r="M6251" s="1">
        <v>13.913043478261001</v>
      </c>
      <c r="N6251" s="1">
        <v>11.304347826087</v>
      </c>
      <c r="O6251" s="1">
        <v>3.4782608695650001</v>
      </c>
      <c r="P6251" s="1">
        <v>4.3478260869570002</v>
      </c>
      <c r="Q6251" s="1">
        <v>1.449275362319</v>
      </c>
      <c r="R6251" s="1">
        <v>25.217391304347998</v>
      </c>
      <c r="S6251" s="1">
        <v>34.202898550725003</v>
      </c>
      <c r="T6251" s="1">
        <v>13.623188405797</v>
      </c>
      <c r="U6251" s="2" t="s">
        <v>160</v>
      </c>
      <c r="V6251" s="2" t="s">
        <v>160</v>
      </c>
      <c r="W6251" s="2" t="s">
        <v>160</v>
      </c>
      <c r="X6251" s="1">
        <v>100</v>
      </c>
      <c r="Y6251" s="8">
        <v>171.304347826087</v>
      </c>
    </row>
    <row r="6252" spans="4:25" ht="26" x14ac:dyDescent="0.2">
      <c r="D6252" s="58" t="s">
        <v>91</v>
      </c>
      <c r="E6252" s="7" t="s">
        <v>92</v>
      </c>
      <c r="F6252" s="50" t="s">
        <v>623</v>
      </c>
      <c r="G6252" s="6">
        <v>70</v>
      </c>
      <c r="H6252" s="14">
        <v>2.8571428571430002</v>
      </c>
      <c r="I6252" s="3">
        <v>7.1428571428570002</v>
      </c>
      <c r="J6252" s="3">
        <v>7.1428571428570002</v>
      </c>
      <c r="K6252" s="9" t="s">
        <v>160</v>
      </c>
      <c r="L6252" s="3">
        <v>5.7142857142860004</v>
      </c>
      <c r="M6252" s="3">
        <v>7.1428571428570002</v>
      </c>
      <c r="N6252" s="3">
        <v>5.7142857142860004</v>
      </c>
      <c r="O6252" s="3">
        <v>2.8571428571430002</v>
      </c>
      <c r="P6252" s="3">
        <v>2.8571428571430002</v>
      </c>
      <c r="Q6252" s="9" t="s">
        <v>160</v>
      </c>
      <c r="R6252" s="3">
        <v>11.428571428571001</v>
      </c>
      <c r="S6252" s="3">
        <v>17.142857142857</v>
      </c>
      <c r="T6252" s="3">
        <v>7.1428571428570002</v>
      </c>
      <c r="U6252" s="3">
        <v>22.857142857143</v>
      </c>
      <c r="V6252" s="3">
        <v>28.571428571428999</v>
      </c>
      <c r="W6252" s="9" t="s">
        <v>160</v>
      </c>
      <c r="X6252" s="3">
        <v>48.571428571429003</v>
      </c>
      <c r="Y6252" s="13">
        <v>128.57142857142901</v>
      </c>
    </row>
    <row r="6253" spans="4:25" ht="39" x14ac:dyDescent="0.2">
      <c r="D6253" s="59"/>
      <c r="E6253" s="5" t="s">
        <v>93</v>
      </c>
      <c r="F6253" s="51" t="s">
        <v>623</v>
      </c>
      <c r="G6253" s="4">
        <v>430</v>
      </c>
      <c r="H6253" s="10">
        <v>3.9534883720930001</v>
      </c>
      <c r="I6253" s="1">
        <v>8.3720930232559994</v>
      </c>
      <c r="J6253" s="1">
        <v>9.7674418604650004</v>
      </c>
      <c r="K6253" s="1">
        <v>1.860465116279</v>
      </c>
      <c r="L6253" s="1">
        <v>4.6511627906979998</v>
      </c>
      <c r="M6253" s="1">
        <v>6.9767441860470001</v>
      </c>
      <c r="N6253" s="1">
        <v>4.1860465116279997</v>
      </c>
      <c r="O6253" s="1">
        <v>1.627906976744</v>
      </c>
      <c r="P6253" s="1">
        <v>2.3255813953489999</v>
      </c>
      <c r="Q6253" s="1">
        <v>0.69767441860500001</v>
      </c>
      <c r="R6253" s="1">
        <v>11.162790697674</v>
      </c>
      <c r="S6253" s="1">
        <v>13.720930232558</v>
      </c>
      <c r="T6253" s="1">
        <v>5.8139534883720003</v>
      </c>
      <c r="U6253" s="1">
        <v>23.720930232558</v>
      </c>
      <c r="V6253" s="1">
        <v>33.720930232557997</v>
      </c>
      <c r="W6253" s="1">
        <v>0.46511627907000003</v>
      </c>
      <c r="X6253" s="1">
        <v>42.093023255814003</v>
      </c>
      <c r="Y6253" s="8">
        <v>133.023255813953</v>
      </c>
    </row>
    <row r="6254" spans="4:25" ht="39" x14ac:dyDescent="0.2">
      <c r="D6254" s="59"/>
      <c r="E6254" s="5" t="s">
        <v>94</v>
      </c>
      <c r="F6254" s="51" t="s">
        <v>623</v>
      </c>
      <c r="G6254" s="4">
        <v>824</v>
      </c>
      <c r="H6254" s="10">
        <v>3.5194174757279999</v>
      </c>
      <c r="I6254" s="1">
        <v>6.6747572815530001</v>
      </c>
      <c r="J6254" s="1">
        <v>8.8592233009709993</v>
      </c>
      <c r="K6254" s="1">
        <v>1.21359223301</v>
      </c>
      <c r="L6254" s="1">
        <v>4.0048543689320004</v>
      </c>
      <c r="M6254" s="1">
        <v>5.3398058252430003</v>
      </c>
      <c r="N6254" s="1">
        <v>4.1262135922330003</v>
      </c>
      <c r="O6254" s="1">
        <v>1.21359223301</v>
      </c>
      <c r="P6254" s="1">
        <v>1.5776699029129999</v>
      </c>
      <c r="Q6254" s="1">
        <v>0.48543689320400002</v>
      </c>
      <c r="R6254" s="1">
        <v>8.4951456310680005</v>
      </c>
      <c r="S6254" s="1">
        <v>13.349514563107</v>
      </c>
      <c r="T6254" s="1">
        <v>4.611650485437</v>
      </c>
      <c r="U6254" s="1">
        <v>23.786407766989999</v>
      </c>
      <c r="V6254" s="1">
        <v>39.320388349515</v>
      </c>
      <c r="W6254" s="1">
        <v>0.60679611650499998</v>
      </c>
      <c r="X6254" s="1">
        <v>36.286407766990003</v>
      </c>
      <c r="Y6254" s="8">
        <v>127.184466019417</v>
      </c>
    </row>
    <row r="6255" spans="4:25" ht="39" x14ac:dyDescent="0.2">
      <c r="D6255" s="59"/>
      <c r="E6255" s="5" t="s">
        <v>95</v>
      </c>
      <c r="F6255" s="51" t="s">
        <v>623</v>
      </c>
      <c r="G6255" s="4">
        <v>593</v>
      </c>
      <c r="H6255" s="10">
        <v>3.7099494097810002</v>
      </c>
      <c r="I6255" s="1">
        <v>7.2512647554810004</v>
      </c>
      <c r="J6255" s="1">
        <v>10.455311973019001</v>
      </c>
      <c r="K6255" s="1">
        <v>1.1804384485670001</v>
      </c>
      <c r="L6255" s="1">
        <v>4.7217537942660002</v>
      </c>
      <c r="M6255" s="1">
        <v>6.4080944350760003</v>
      </c>
      <c r="N6255" s="1">
        <v>4.3844856661050002</v>
      </c>
      <c r="O6255" s="1">
        <v>1.517706576728</v>
      </c>
      <c r="P6255" s="1">
        <v>1.517706576728</v>
      </c>
      <c r="Q6255" s="1">
        <v>0.67453625632400005</v>
      </c>
      <c r="R6255" s="1">
        <v>8.9376053962899995</v>
      </c>
      <c r="S6255" s="1">
        <v>14.671163575042</v>
      </c>
      <c r="T6255" s="1">
        <v>5.5649241146710002</v>
      </c>
      <c r="U6255" s="1">
        <v>23.777403035412998</v>
      </c>
      <c r="V6255" s="1">
        <v>36.930860033727001</v>
      </c>
      <c r="W6255" s="1">
        <v>0.50590219224300004</v>
      </c>
      <c r="X6255" s="1">
        <v>38.785834738616998</v>
      </c>
      <c r="Y6255" s="8">
        <v>132.20910623946</v>
      </c>
    </row>
    <row r="6256" spans="4:25" ht="39" x14ac:dyDescent="0.2">
      <c r="D6256" s="59"/>
      <c r="E6256" s="5" t="s">
        <v>96</v>
      </c>
      <c r="F6256" s="51" t="s">
        <v>623</v>
      </c>
      <c r="G6256" s="4">
        <v>261</v>
      </c>
      <c r="H6256" s="10">
        <v>4.2145593869729998</v>
      </c>
      <c r="I6256" s="1">
        <v>8.812260536398</v>
      </c>
      <c r="J6256" s="1">
        <v>13.793103448276</v>
      </c>
      <c r="K6256" s="1">
        <v>1.149425287356</v>
      </c>
      <c r="L6256" s="1">
        <v>3.8314176245209999</v>
      </c>
      <c r="M6256" s="1">
        <v>7.2796934865900003</v>
      </c>
      <c r="N6256" s="1">
        <v>4.2145593869729998</v>
      </c>
      <c r="O6256" s="1">
        <v>1.149425287356</v>
      </c>
      <c r="P6256" s="1">
        <v>1.915708812261</v>
      </c>
      <c r="Q6256" s="1">
        <v>1.149425287356</v>
      </c>
      <c r="R6256" s="1">
        <v>9.1954022988510005</v>
      </c>
      <c r="S6256" s="1">
        <v>16.858237547893001</v>
      </c>
      <c r="T6256" s="1">
        <v>5.3639846743300001</v>
      </c>
      <c r="U6256" s="1">
        <v>20.306513409962001</v>
      </c>
      <c r="V6256" s="1">
        <v>36.781609195401998</v>
      </c>
      <c r="W6256" s="1">
        <v>0.38314176245199999</v>
      </c>
      <c r="X6256" s="1">
        <v>42.528735632184002</v>
      </c>
      <c r="Y6256" s="8">
        <v>136.39846743295001</v>
      </c>
    </row>
    <row r="6257" spans="4:25" ht="39" x14ac:dyDescent="0.2">
      <c r="D6257" s="59"/>
      <c r="E6257" s="5" t="s">
        <v>97</v>
      </c>
      <c r="F6257" s="51" t="s">
        <v>623</v>
      </c>
      <c r="G6257" s="4">
        <v>63</v>
      </c>
      <c r="H6257" s="10">
        <v>4.7619047619049999</v>
      </c>
      <c r="I6257" s="1">
        <v>20.634920634920999</v>
      </c>
      <c r="J6257" s="1">
        <v>19.047619047619001</v>
      </c>
      <c r="K6257" s="1">
        <v>1.587301587302</v>
      </c>
      <c r="L6257" s="1">
        <v>9.5238095238099998</v>
      </c>
      <c r="M6257" s="1">
        <v>12.698412698413</v>
      </c>
      <c r="N6257" s="1">
        <v>4.7619047619049999</v>
      </c>
      <c r="O6257" s="2" t="s">
        <v>160</v>
      </c>
      <c r="P6257" s="1">
        <v>4.7619047619049999</v>
      </c>
      <c r="Q6257" s="2" t="s">
        <v>160</v>
      </c>
      <c r="R6257" s="1">
        <v>14.285714285714</v>
      </c>
      <c r="S6257" s="1">
        <v>20.634920634920999</v>
      </c>
      <c r="T6257" s="1">
        <v>3.1746031746029999</v>
      </c>
      <c r="U6257" s="1">
        <v>11.111111111111001</v>
      </c>
      <c r="V6257" s="1">
        <v>34.920634920635003</v>
      </c>
      <c r="W6257" s="1">
        <v>1.587301587302</v>
      </c>
      <c r="X6257" s="1">
        <v>52.380952380952003</v>
      </c>
      <c r="Y6257" s="8">
        <v>163.49206349206301</v>
      </c>
    </row>
    <row r="6258" spans="4:25" ht="39" x14ac:dyDescent="0.2">
      <c r="D6258" s="59"/>
      <c r="E6258" s="5" t="s">
        <v>98</v>
      </c>
      <c r="F6258" s="51" t="s">
        <v>623</v>
      </c>
      <c r="G6258" s="4">
        <v>345</v>
      </c>
      <c r="H6258" s="10">
        <v>4.9275362318839999</v>
      </c>
      <c r="I6258" s="1">
        <v>6.3768115942029997</v>
      </c>
      <c r="J6258" s="1">
        <v>10.434782608696</v>
      </c>
      <c r="K6258" s="1">
        <v>0.86956521739100001</v>
      </c>
      <c r="L6258" s="1">
        <v>5.5072463768119997</v>
      </c>
      <c r="M6258" s="1">
        <v>7.536231884058</v>
      </c>
      <c r="N6258" s="1">
        <v>3.768115942029</v>
      </c>
      <c r="O6258" s="1">
        <v>1.7391304347829999</v>
      </c>
      <c r="P6258" s="1">
        <v>1.7391304347829999</v>
      </c>
      <c r="Q6258" s="1">
        <v>0.289855072464</v>
      </c>
      <c r="R6258" s="1">
        <v>8.6956521739130004</v>
      </c>
      <c r="S6258" s="1">
        <v>13.913043478261001</v>
      </c>
      <c r="T6258" s="1">
        <v>4.9275362318839999</v>
      </c>
      <c r="U6258" s="1">
        <v>24.637681159420001</v>
      </c>
      <c r="V6258" s="1">
        <v>35.362318840580002</v>
      </c>
      <c r="W6258" s="1">
        <v>0.57971014492799999</v>
      </c>
      <c r="X6258" s="1">
        <v>39.420289855071999</v>
      </c>
      <c r="Y6258" s="8">
        <v>131.304347826087</v>
      </c>
    </row>
    <row r="6259" spans="4:25" ht="39" x14ac:dyDescent="0.2">
      <c r="D6259" s="59"/>
      <c r="E6259" s="5" t="s">
        <v>99</v>
      </c>
      <c r="F6259" s="51" t="s">
        <v>623</v>
      </c>
      <c r="G6259" s="4">
        <v>202</v>
      </c>
      <c r="H6259" s="10">
        <v>3.4653465346529999</v>
      </c>
      <c r="I6259" s="1">
        <v>10.891089108911</v>
      </c>
      <c r="J6259" s="1">
        <v>12.871287128713</v>
      </c>
      <c r="K6259" s="1">
        <v>1.9801980198019999</v>
      </c>
      <c r="L6259" s="1">
        <v>5.940594059406</v>
      </c>
      <c r="M6259" s="1">
        <v>8.9108910891090005</v>
      </c>
      <c r="N6259" s="1">
        <v>5.940594059406</v>
      </c>
      <c r="O6259" s="1">
        <v>1.9801980198019999</v>
      </c>
      <c r="P6259" s="1">
        <v>2.970297029703</v>
      </c>
      <c r="Q6259" s="1">
        <v>0.99009900990099997</v>
      </c>
      <c r="R6259" s="1">
        <v>12.376237623762</v>
      </c>
      <c r="S6259" s="1">
        <v>16.831683168316999</v>
      </c>
      <c r="T6259" s="1">
        <v>4.9504950495050002</v>
      </c>
      <c r="U6259" s="1">
        <v>22.772277227722999</v>
      </c>
      <c r="V6259" s="1">
        <v>33.168316831683001</v>
      </c>
      <c r="W6259" s="1">
        <v>0.99009900990099997</v>
      </c>
      <c r="X6259" s="1">
        <v>43.069306930693003</v>
      </c>
      <c r="Y6259" s="8">
        <v>147.029702970297</v>
      </c>
    </row>
    <row r="6260" spans="4:25" x14ac:dyDescent="0.2">
      <c r="D6260" s="59"/>
      <c r="E6260" s="5" t="s">
        <v>100</v>
      </c>
      <c r="F6260" s="51" t="s">
        <v>623</v>
      </c>
      <c r="G6260" s="4">
        <v>143</v>
      </c>
      <c r="H6260" s="10">
        <v>0.69930069930100003</v>
      </c>
      <c r="I6260" s="1">
        <v>2.797202797203</v>
      </c>
      <c r="J6260" s="1">
        <v>3.4965034965030002</v>
      </c>
      <c r="K6260" s="1">
        <v>0.69930069930100003</v>
      </c>
      <c r="L6260" s="2" t="s">
        <v>160</v>
      </c>
      <c r="M6260" s="2" t="s">
        <v>160</v>
      </c>
      <c r="N6260" s="1">
        <v>1.398601398601</v>
      </c>
      <c r="O6260" s="1">
        <v>1.398601398601</v>
      </c>
      <c r="P6260" s="1">
        <v>0.69930069930100003</v>
      </c>
      <c r="Q6260" s="1">
        <v>0.69930069930100003</v>
      </c>
      <c r="R6260" s="1">
        <v>7.6923076923079998</v>
      </c>
      <c r="S6260" s="1">
        <v>3.4965034965030002</v>
      </c>
      <c r="T6260" s="1">
        <v>3.4965034965030002</v>
      </c>
      <c r="U6260" s="1">
        <v>26.573426573427</v>
      </c>
      <c r="V6260" s="1">
        <v>55.244755244754998</v>
      </c>
      <c r="W6260" s="1">
        <v>1.398601398601</v>
      </c>
      <c r="X6260" s="1">
        <v>16.783216783217</v>
      </c>
      <c r="Y6260" s="8">
        <v>109.79020979021</v>
      </c>
    </row>
    <row r="6261" spans="4:25" x14ac:dyDescent="0.2">
      <c r="D6261" s="59"/>
      <c r="E6261" s="5" t="s">
        <v>23</v>
      </c>
      <c r="F6261" s="51" t="s">
        <v>624</v>
      </c>
      <c r="G6261" s="4">
        <v>5</v>
      </c>
      <c r="H6261" s="17" t="s">
        <v>160</v>
      </c>
      <c r="I6261" s="2" t="s">
        <v>160</v>
      </c>
      <c r="J6261" s="2" t="s">
        <v>160</v>
      </c>
      <c r="K6261" s="2" t="s">
        <v>160</v>
      </c>
      <c r="L6261" s="2" t="s">
        <v>160</v>
      </c>
      <c r="M6261" s="2" t="s">
        <v>160</v>
      </c>
      <c r="N6261" s="2" t="s">
        <v>160</v>
      </c>
      <c r="O6261" s="2" t="s">
        <v>160</v>
      </c>
      <c r="P6261" s="2" t="s">
        <v>160</v>
      </c>
      <c r="Q6261" s="2" t="s">
        <v>160</v>
      </c>
      <c r="R6261" s="1">
        <v>20</v>
      </c>
      <c r="S6261" s="2" t="s">
        <v>160</v>
      </c>
      <c r="T6261" s="1">
        <v>20</v>
      </c>
      <c r="U6261" s="1">
        <v>40</v>
      </c>
      <c r="V6261" s="1">
        <v>20</v>
      </c>
      <c r="W6261" s="2" t="s">
        <v>160</v>
      </c>
      <c r="X6261" s="1">
        <v>40</v>
      </c>
      <c r="Y6261" s="8">
        <v>100</v>
      </c>
    </row>
    <row r="6262" spans="4:25" ht="26" x14ac:dyDescent="0.2">
      <c r="D6262" s="59"/>
      <c r="E6262" s="5" t="s">
        <v>101</v>
      </c>
      <c r="F6262" s="51" t="s">
        <v>623</v>
      </c>
      <c r="G6262" s="4">
        <v>883</v>
      </c>
      <c r="H6262" s="10">
        <v>3.5107587768970001</v>
      </c>
      <c r="I6262" s="1">
        <v>6.2287655719139998</v>
      </c>
      <c r="J6262" s="1">
        <v>8.7202718006800009</v>
      </c>
      <c r="K6262" s="1">
        <v>1.132502831257</v>
      </c>
      <c r="L6262" s="1">
        <v>3.9637599093999998</v>
      </c>
      <c r="M6262" s="1">
        <v>5.3227633069079996</v>
      </c>
      <c r="N6262" s="1">
        <v>4.077010192525</v>
      </c>
      <c r="O6262" s="1">
        <v>1.132502831257</v>
      </c>
      <c r="P6262" s="1">
        <v>1.5855039637599999</v>
      </c>
      <c r="Q6262" s="1">
        <v>0.453001132503</v>
      </c>
      <c r="R6262" s="1">
        <v>8.3805209513019996</v>
      </c>
      <c r="S6262" s="1">
        <v>12.797281993205001</v>
      </c>
      <c r="T6262" s="1">
        <v>4.6432616081539999</v>
      </c>
      <c r="U6262" s="1">
        <v>24.122310305776001</v>
      </c>
      <c r="V6262" s="1">
        <v>39.524348810871999</v>
      </c>
      <c r="W6262" s="1">
        <v>0.67950169875400002</v>
      </c>
      <c r="X6262" s="1">
        <v>35.673839184598002</v>
      </c>
      <c r="Y6262" s="8">
        <v>126.274065685164</v>
      </c>
    </row>
    <row r="6263" spans="4:25" ht="26" x14ac:dyDescent="0.2">
      <c r="D6263" s="59"/>
      <c r="E6263" s="5" t="s">
        <v>102</v>
      </c>
      <c r="F6263" s="51" t="s">
        <v>623</v>
      </c>
      <c r="G6263" s="4">
        <v>453</v>
      </c>
      <c r="H6263" s="10">
        <v>4.8565121412799996</v>
      </c>
      <c r="I6263" s="1">
        <v>7.2847682119210004</v>
      </c>
      <c r="J6263" s="1">
        <v>10.816777041943</v>
      </c>
      <c r="K6263" s="1">
        <v>1.103752759382</v>
      </c>
      <c r="L6263" s="1">
        <v>4.6357615894039998</v>
      </c>
      <c r="M6263" s="1">
        <v>6.1810154525390004</v>
      </c>
      <c r="N6263" s="1">
        <v>3.7527593818980001</v>
      </c>
      <c r="O6263" s="1">
        <v>1.5452538631349999</v>
      </c>
      <c r="P6263" s="1">
        <v>1.7660044150109999</v>
      </c>
      <c r="Q6263" s="1">
        <v>0.66225165562900001</v>
      </c>
      <c r="R6263" s="1">
        <v>9.2715231788079997</v>
      </c>
      <c r="S6263" s="1">
        <v>14.569536423841001</v>
      </c>
      <c r="T6263" s="1">
        <v>5.2980132450330002</v>
      </c>
      <c r="U6263" s="1">
        <v>22.958057395143001</v>
      </c>
      <c r="V6263" s="1">
        <v>36.423841059602999</v>
      </c>
      <c r="W6263" s="1">
        <v>0.66225165562900001</v>
      </c>
      <c r="X6263" s="1">
        <v>39.955849889625</v>
      </c>
      <c r="Y6263" s="8">
        <v>131.78807947019899</v>
      </c>
    </row>
    <row r="6264" spans="4:25" x14ac:dyDescent="0.2">
      <c r="D6264" s="58" t="s">
        <v>103</v>
      </c>
      <c r="E6264" s="7" t="s">
        <v>104</v>
      </c>
      <c r="F6264" s="50" t="s">
        <v>623</v>
      </c>
      <c r="G6264" s="6">
        <v>265</v>
      </c>
      <c r="H6264" s="14">
        <v>3.396226415094</v>
      </c>
      <c r="I6264" s="3">
        <v>8.6792452830190001</v>
      </c>
      <c r="J6264" s="3">
        <v>12.452830188679</v>
      </c>
      <c r="K6264" s="3">
        <v>1.88679245283</v>
      </c>
      <c r="L6264" s="3">
        <v>4.9056603773580001</v>
      </c>
      <c r="M6264" s="3">
        <v>8.3018867924530007</v>
      </c>
      <c r="N6264" s="3">
        <v>3.0188679245280001</v>
      </c>
      <c r="O6264" s="3">
        <v>1.5094339622640001</v>
      </c>
      <c r="P6264" s="3">
        <v>1.5094339622640001</v>
      </c>
      <c r="Q6264" s="3">
        <v>0.37735849056600002</v>
      </c>
      <c r="R6264" s="3">
        <v>12.452830188679</v>
      </c>
      <c r="S6264" s="3">
        <v>12.452830188679</v>
      </c>
      <c r="T6264" s="3">
        <v>5.660377358491</v>
      </c>
      <c r="U6264" s="3">
        <v>23.018867924527999</v>
      </c>
      <c r="V6264" s="3">
        <v>33.207547169811001</v>
      </c>
      <c r="W6264" s="3">
        <v>1.1320754716979999</v>
      </c>
      <c r="X6264" s="3">
        <v>42.641509433962</v>
      </c>
      <c r="Y6264" s="13">
        <v>133.96226415094301</v>
      </c>
    </row>
    <row r="6265" spans="4:25" x14ac:dyDescent="0.2">
      <c r="D6265" s="59"/>
      <c r="E6265" s="5" t="s">
        <v>105</v>
      </c>
      <c r="F6265" s="51" t="s">
        <v>623</v>
      </c>
      <c r="G6265" s="4">
        <v>314</v>
      </c>
      <c r="H6265" s="10">
        <v>3.5031847133760001</v>
      </c>
      <c r="I6265" s="1">
        <v>5.0955414012739997</v>
      </c>
      <c r="J6265" s="1">
        <v>7.6433121019110004</v>
      </c>
      <c r="K6265" s="1">
        <v>0.95541401273899995</v>
      </c>
      <c r="L6265" s="1">
        <v>3.5031847133760001</v>
      </c>
      <c r="M6265" s="1">
        <v>3.8216560509550002</v>
      </c>
      <c r="N6265" s="1">
        <v>3.8216560509550002</v>
      </c>
      <c r="O6265" s="1">
        <v>1.2738853503180001</v>
      </c>
      <c r="P6265" s="1">
        <v>1.9108280254779999</v>
      </c>
      <c r="Q6265" s="1">
        <v>0.31847133758000001</v>
      </c>
      <c r="R6265" s="1">
        <v>8.5987261146500007</v>
      </c>
      <c r="S6265" s="1">
        <v>14.649681528662001</v>
      </c>
      <c r="T6265" s="1">
        <v>2.2292993630570002</v>
      </c>
      <c r="U6265" s="1">
        <v>26.114649681528999</v>
      </c>
      <c r="V6265" s="1">
        <v>38.853503184712999</v>
      </c>
      <c r="W6265" s="1">
        <v>0.63694267515900005</v>
      </c>
      <c r="X6265" s="1">
        <v>34.394904458599001</v>
      </c>
      <c r="Y6265" s="8">
        <v>122.929936305732</v>
      </c>
    </row>
    <row r="6266" spans="4:25" x14ac:dyDescent="0.2">
      <c r="D6266" s="59"/>
      <c r="E6266" s="5" t="s">
        <v>106</v>
      </c>
      <c r="F6266" s="51" t="s">
        <v>623</v>
      </c>
      <c r="G6266" s="4">
        <v>333</v>
      </c>
      <c r="H6266" s="10">
        <v>2.7027027027030002</v>
      </c>
      <c r="I6266" s="1">
        <v>4.2042042042040002</v>
      </c>
      <c r="J6266" s="1">
        <v>4.5045045045050003</v>
      </c>
      <c r="K6266" s="1">
        <v>0.60060060060099996</v>
      </c>
      <c r="L6266" s="1">
        <v>2.7027027027030002</v>
      </c>
      <c r="M6266" s="1">
        <v>3.9039039039040002</v>
      </c>
      <c r="N6266" s="1">
        <v>4.5045045045050003</v>
      </c>
      <c r="O6266" s="1">
        <v>0.60060060060099996</v>
      </c>
      <c r="P6266" s="1">
        <v>1.201201201201</v>
      </c>
      <c r="Q6266" s="1">
        <v>0.60060060060099996</v>
      </c>
      <c r="R6266" s="1">
        <v>6.6066066066070004</v>
      </c>
      <c r="S6266" s="1">
        <v>8.1081081081080004</v>
      </c>
      <c r="T6266" s="1">
        <v>5.7057057057060003</v>
      </c>
      <c r="U6266" s="1">
        <v>24.024024024024001</v>
      </c>
      <c r="V6266" s="1">
        <v>46.846846846847001</v>
      </c>
      <c r="W6266" s="1">
        <v>0.90090090090099995</v>
      </c>
      <c r="X6266" s="1">
        <v>28.228228228228001</v>
      </c>
      <c r="Y6266" s="8">
        <v>117.717717717718</v>
      </c>
    </row>
    <row r="6267" spans="4:25" x14ac:dyDescent="0.2">
      <c r="D6267" s="59"/>
      <c r="E6267" s="5" t="s">
        <v>107</v>
      </c>
      <c r="F6267" s="51" t="s">
        <v>623</v>
      </c>
      <c r="G6267" s="4">
        <v>108</v>
      </c>
      <c r="H6267" s="10">
        <v>2.7777777777780002</v>
      </c>
      <c r="I6267" s="1">
        <v>4.6296296296300001</v>
      </c>
      <c r="J6267" s="1">
        <v>8.333333333333</v>
      </c>
      <c r="K6267" s="1">
        <v>0.92592592592599998</v>
      </c>
      <c r="L6267" s="1">
        <v>0.92592592592599998</v>
      </c>
      <c r="M6267" s="1">
        <v>0.92592592592599998</v>
      </c>
      <c r="N6267" s="1">
        <v>3.7037037037039999</v>
      </c>
      <c r="O6267" s="1">
        <v>1.851851851852</v>
      </c>
      <c r="P6267" s="1">
        <v>0.92592592592599998</v>
      </c>
      <c r="Q6267" s="1">
        <v>0.92592592592599998</v>
      </c>
      <c r="R6267" s="1">
        <v>3.7037037037039999</v>
      </c>
      <c r="S6267" s="1">
        <v>10.185185185185</v>
      </c>
      <c r="T6267" s="1">
        <v>4.6296296296300001</v>
      </c>
      <c r="U6267" s="1">
        <v>24.074074074074002</v>
      </c>
      <c r="V6267" s="1">
        <v>50.925925925926002</v>
      </c>
      <c r="W6267" s="1">
        <v>0.92592592592599998</v>
      </c>
      <c r="X6267" s="1">
        <v>24.074074074074002</v>
      </c>
      <c r="Y6267" s="8">
        <v>120.37037037037</v>
      </c>
    </row>
    <row r="6268" spans="4:25" x14ac:dyDescent="0.2">
      <c r="D6268" s="59"/>
      <c r="E6268" s="5" t="s">
        <v>108</v>
      </c>
      <c r="F6268" s="51" t="s">
        <v>624</v>
      </c>
      <c r="G6268" s="4">
        <v>21</v>
      </c>
      <c r="H6268" s="17" t="s">
        <v>160</v>
      </c>
      <c r="I6268" s="1">
        <v>9.5238095238099998</v>
      </c>
      <c r="J6268" s="1">
        <v>4.7619047619049999</v>
      </c>
      <c r="K6268" s="2" t="s">
        <v>160</v>
      </c>
      <c r="L6268" s="1">
        <v>4.7619047619049999</v>
      </c>
      <c r="M6268" s="2" t="s">
        <v>160</v>
      </c>
      <c r="N6268" s="2" t="s">
        <v>160</v>
      </c>
      <c r="O6268" s="2" t="s">
        <v>160</v>
      </c>
      <c r="P6268" s="2" t="s">
        <v>160</v>
      </c>
      <c r="Q6268" s="2" t="s">
        <v>160</v>
      </c>
      <c r="R6268" s="1">
        <v>4.7619047619049999</v>
      </c>
      <c r="S6268" s="1">
        <v>4.7619047619049999</v>
      </c>
      <c r="T6268" s="2" t="s">
        <v>160</v>
      </c>
      <c r="U6268" s="1">
        <v>28.571428571428999</v>
      </c>
      <c r="V6268" s="1">
        <v>57.142857142856997</v>
      </c>
      <c r="W6268" s="2" t="s">
        <v>160</v>
      </c>
      <c r="X6268" s="1">
        <v>14.285714285714</v>
      </c>
      <c r="Y6268" s="8">
        <v>114.28571428571399</v>
      </c>
    </row>
    <row r="6269" spans="4:25" x14ac:dyDescent="0.2">
      <c r="D6269" s="59"/>
      <c r="E6269" s="5" t="s">
        <v>23</v>
      </c>
      <c r="F6269" s="51" t="s">
        <v>624</v>
      </c>
      <c r="G6269" s="4">
        <v>2</v>
      </c>
      <c r="H6269" s="17" t="s">
        <v>160</v>
      </c>
      <c r="I6269" s="2" t="s">
        <v>160</v>
      </c>
      <c r="J6269" s="2" t="s">
        <v>160</v>
      </c>
      <c r="K6269" s="2" t="s">
        <v>160</v>
      </c>
      <c r="L6269" s="2" t="s">
        <v>160</v>
      </c>
      <c r="M6269" s="2" t="s">
        <v>160</v>
      </c>
      <c r="N6269" s="2" t="s">
        <v>160</v>
      </c>
      <c r="O6269" s="2" t="s">
        <v>160</v>
      </c>
      <c r="P6269" s="2" t="s">
        <v>160</v>
      </c>
      <c r="Q6269" s="2" t="s">
        <v>160</v>
      </c>
      <c r="R6269" s="2" t="s">
        <v>160</v>
      </c>
      <c r="S6269" s="2" t="s">
        <v>160</v>
      </c>
      <c r="T6269" s="1">
        <v>50</v>
      </c>
      <c r="U6269" s="2" t="s">
        <v>160</v>
      </c>
      <c r="V6269" s="1">
        <v>50</v>
      </c>
      <c r="W6269" s="2" t="s">
        <v>160</v>
      </c>
      <c r="X6269" s="1">
        <v>50</v>
      </c>
      <c r="Y6269" s="8">
        <v>100</v>
      </c>
    </row>
    <row r="6270" spans="4:25" x14ac:dyDescent="0.2">
      <c r="D6270" s="59"/>
      <c r="E6270" s="5" t="s">
        <v>109</v>
      </c>
      <c r="F6270" s="51" t="s">
        <v>623</v>
      </c>
      <c r="G6270" s="4">
        <v>579</v>
      </c>
      <c r="H6270" s="10">
        <v>3.454231433506</v>
      </c>
      <c r="I6270" s="1">
        <v>6.7357512953369998</v>
      </c>
      <c r="J6270" s="1">
        <v>9.8445595854920001</v>
      </c>
      <c r="K6270" s="1">
        <v>1.381692573402</v>
      </c>
      <c r="L6270" s="1">
        <v>4.1450777202070004</v>
      </c>
      <c r="M6270" s="1">
        <v>5.87219343696</v>
      </c>
      <c r="N6270" s="1">
        <v>3.454231433506</v>
      </c>
      <c r="O6270" s="1">
        <v>1.381692573402</v>
      </c>
      <c r="P6270" s="1">
        <v>1.727115716753</v>
      </c>
      <c r="Q6270" s="1">
        <v>0.34542314335099999</v>
      </c>
      <c r="R6270" s="1">
        <v>10.362694300517999</v>
      </c>
      <c r="S6270" s="1">
        <v>13.644214162349</v>
      </c>
      <c r="T6270" s="1">
        <v>3.7996545768569998</v>
      </c>
      <c r="U6270" s="1">
        <v>24.697754749567999</v>
      </c>
      <c r="V6270" s="1">
        <v>36.269430051813004</v>
      </c>
      <c r="W6270" s="1">
        <v>0.86355785837700005</v>
      </c>
      <c r="X6270" s="1">
        <v>38.169257340241998</v>
      </c>
      <c r="Y6270" s="8">
        <v>127.97927461139901</v>
      </c>
    </row>
    <row r="6271" spans="4:25" x14ac:dyDescent="0.2">
      <c r="D6271" s="59"/>
      <c r="E6271" s="5" t="s">
        <v>110</v>
      </c>
      <c r="F6271" s="51" t="s">
        <v>623</v>
      </c>
      <c r="G6271" s="4">
        <v>129</v>
      </c>
      <c r="H6271" s="10">
        <v>2.3255813953489999</v>
      </c>
      <c r="I6271" s="1">
        <v>5.4263565891469998</v>
      </c>
      <c r="J6271" s="1">
        <v>7.7519379844960001</v>
      </c>
      <c r="K6271" s="1">
        <v>0.77519379845000003</v>
      </c>
      <c r="L6271" s="1">
        <v>1.550387596899</v>
      </c>
      <c r="M6271" s="1">
        <v>0.77519379845000003</v>
      </c>
      <c r="N6271" s="1">
        <v>3.1007751937979999</v>
      </c>
      <c r="O6271" s="1">
        <v>1.550387596899</v>
      </c>
      <c r="P6271" s="1">
        <v>0.77519379845000003</v>
      </c>
      <c r="Q6271" s="1">
        <v>0.77519379845000003</v>
      </c>
      <c r="R6271" s="1">
        <v>3.8759689922480001</v>
      </c>
      <c r="S6271" s="1">
        <v>9.3023255813949994</v>
      </c>
      <c r="T6271" s="1">
        <v>3.8759689922480001</v>
      </c>
      <c r="U6271" s="1">
        <v>24.806201550388</v>
      </c>
      <c r="V6271" s="1">
        <v>51.937984496124002</v>
      </c>
      <c r="W6271" s="1">
        <v>0.77519379845000003</v>
      </c>
      <c r="X6271" s="1">
        <v>22.480620155038999</v>
      </c>
      <c r="Y6271" s="8">
        <v>119.37984496124</v>
      </c>
    </row>
    <row r="6272" spans="4:25" x14ac:dyDescent="0.2">
      <c r="D6272" s="58" t="s">
        <v>111</v>
      </c>
      <c r="E6272" s="7" t="s">
        <v>112</v>
      </c>
      <c r="F6272" s="50" t="s">
        <v>623</v>
      </c>
      <c r="G6272" s="6">
        <v>192</v>
      </c>
      <c r="H6272" s="14">
        <v>4.166666666667</v>
      </c>
      <c r="I6272" s="3">
        <v>9.895833333333</v>
      </c>
      <c r="J6272" s="3">
        <v>13.020833333333</v>
      </c>
      <c r="K6272" s="3">
        <v>1.5625</v>
      </c>
      <c r="L6272" s="3">
        <v>6.25</v>
      </c>
      <c r="M6272" s="3">
        <v>6.770833333333</v>
      </c>
      <c r="N6272" s="3">
        <v>6.25</v>
      </c>
      <c r="O6272" s="3">
        <v>1.5625</v>
      </c>
      <c r="P6272" s="3">
        <v>2.083333333333</v>
      </c>
      <c r="Q6272" s="3">
        <v>1.041666666667</v>
      </c>
      <c r="R6272" s="3">
        <v>11.458333333333</v>
      </c>
      <c r="S6272" s="3">
        <v>21.875</v>
      </c>
      <c r="T6272" s="3">
        <v>5.729166666667</v>
      </c>
      <c r="U6272" s="3">
        <v>16.666666666666998</v>
      </c>
      <c r="V6272" s="3">
        <v>32.8125</v>
      </c>
      <c r="W6272" s="9" t="s">
        <v>160</v>
      </c>
      <c r="X6272" s="3">
        <v>50.520833333333002</v>
      </c>
      <c r="Y6272" s="13">
        <v>141.145833333333</v>
      </c>
    </row>
    <row r="6273" spans="4:25" ht="26" x14ac:dyDescent="0.2">
      <c r="D6273" s="59"/>
      <c r="E6273" s="5" t="s">
        <v>113</v>
      </c>
      <c r="F6273" s="51" t="s">
        <v>623</v>
      </c>
      <c r="G6273" s="4">
        <v>149</v>
      </c>
      <c r="H6273" s="10">
        <v>3.355704697987</v>
      </c>
      <c r="I6273" s="1">
        <v>6.0402684563760003</v>
      </c>
      <c r="J6273" s="1">
        <v>9.3959731543620002</v>
      </c>
      <c r="K6273" s="1">
        <v>0.67114093959700005</v>
      </c>
      <c r="L6273" s="1">
        <v>4.6979865771810001</v>
      </c>
      <c r="M6273" s="1">
        <v>8.7248322147649997</v>
      </c>
      <c r="N6273" s="1">
        <v>8.7248322147649997</v>
      </c>
      <c r="O6273" s="1">
        <v>2.6845637583889999</v>
      </c>
      <c r="P6273" s="1">
        <v>2.6845637583889999</v>
      </c>
      <c r="Q6273" s="2" t="s">
        <v>160</v>
      </c>
      <c r="R6273" s="1">
        <v>10.738255033557</v>
      </c>
      <c r="S6273" s="1">
        <v>22.818791946308998</v>
      </c>
      <c r="T6273" s="1">
        <v>4.6979865771810001</v>
      </c>
      <c r="U6273" s="1">
        <v>20.134228187919</v>
      </c>
      <c r="V6273" s="1">
        <v>34.228187919462997</v>
      </c>
      <c r="W6273" s="2" t="s">
        <v>160</v>
      </c>
      <c r="X6273" s="1">
        <v>45.637583892617002</v>
      </c>
      <c r="Y6273" s="8">
        <v>139.59731543624201</v>
      </c>
    </row>
    <row r="6274" spans="4:25" x14ac:dyDescent="0.2">
      <c r="D6274" s="59"/>
      <c r="E6274" s="5" t="s">
        <v>114</v>
      </c>
      <c r="F6274" s="51" t="s">
        <v>623</v>
      </c>
      <c r="G6274" s="4">
        <v>530</v>
      </c>
      <c r="H6274" s="10">
        <v>3.7735849056599999</v>
      </c>
      <c r="I6274" s="1">
        <v>7.547169811321</v>
      </c>
      <c r="J6274" s="1">
        <v>11.886792452830001</v>
      </c>
      <c r="K6274" s="1">
        <v>1.698113207547</v>
      </c>
      <c r="L6274" s="1">
        <v>5.0943396226419999</v>
      </c>
      <c r="M6274" s="1">
        <v>6.6037735849060004</v>
      </c>
      <c r="N6274" s="1">
        <v>5.0943396226419999</v>
      </c>
      <c r="O6274" s="1">
        <v>1.5094339622640001</v>
      </c>
      <c r="P6274" s="1">
        <v>1.5094339622640001</v>
      </c>
      <c r="Q6274" s="1">
        <v>0.56603773584899997</v>
      </c>
      <c r="R6274" s="1">
        <v>9.0566037735849996</v>
      </c>
      <c r="S6274" s="1">
        <v>17.547169811321002</v>
      </c>
      <c r="T6274" s="1">
        <v>4.7169811320750004</v>
      </c>
      <c r="U6274" s="1">
        <v>22.452830188678998</v>
      </c>
      <c r="V6274" s="1">
        <v>34.716981132074999</v>
      </c>
      <c r="W6274" s="1">
        <v>0.94339622641499998</v>
      </c>
      <c r="X6274" s="1">
        <v>41.886792452830001</v>
      </c>
      <c r="Y6274" s="8">
        <v>134.71698113207501</v>
      </c>
    </row>
    <row r="6275" spans="4:25" x14ac:dyDescent="0.2">
      <c r="D6275" s="59"/>
      <c r="E6275" s="5" t="s">
        <v>115</v>
      </c>
      <c r="F6275" s="51" t="s">
        <v>623</v>
      </c>
      <c r="G6275" s="4">
        <v>225</v>
      </c>
      <c r="H6275" s="10">
        <v>2.2222222222219998</v>
      </c>
      <c r="I6275" s="1">
        <v>4.8888888888890003</v>
      </c>
      <c r="J6275" s="1">
        <v>8.8888888888889994</v>
      </c>
      <c r="K6275" s="1">
        <v>1.333333333333</v>
      </c>
      <c r="L6275" s="1">
        <v>8.4444444444440006</v>
      </c>
      <c r="M6275" s="1">
        <v>12</v>
      </c>
      <c r="N6275" s="1">
        <v>5.333333333333</v>
      </c>
      <c r="O6275" s="1">
        <v>0.88888888888899997</v>
      </c>
      <c r="P6275" s="1">
        <v>2.666666666667</v>
      </c>
      <c r="Q6275" s="2" t="s">
        <v>160</v>
      </c>
      <c r="R6275" s="1">
        <v>8.8888888888889994</v>
      </c>
      <c r="S6275" s="1">
        <v>17.333333333333002</v>
      </c>
      <c r="T6275" s="1">
        <v>5.7777777777779997</v>
      </c>
      <c r="U6275" s="1">
        <v>24.888888888888999</v>
      </c>
      <c r="V6275" s="1">
        <v>32.444444444444002</v>
      </c>
      <c r="W6275" s="2" t="s">
        <v>160</v>
      </c>
      <c r="X6275" s="1">
        <v>42.666666666666998</v>
      </c>
      <c r="Y6275" s="8">
        <v>136</v>
      </c>
    </row>
    <row r="6276" spans="4:25" x14ac:dyDescent="0.2">
      <c r="D6276" s="59"/>
      <c r="E6276" s="5" t="s">
        <v>116</v>
      </c>
      <c r="F6276" s="51" t="s">
        <v>623</v>
      </c>
      <c r="G6276" s="4">
        <v>467</v>
      </c>
      <c r="H6276" s="10">
        <v>3.6402569593149998</v>
      </c>
      <c r="I6276" s="1">
        <v>7.7087794432549996</v>
      </c>
      <c r="J6276" s="1">
        <v>9.6359743040690002</v>
      </c>
      <c r="K6276" s="1">
        <v>1.7130620985010001</v>
      </c>
      <c r="L6276" s="1">
        <v>3.4261241970020002</v>
      </c>
      <c r="M6276" s="1">
        <v>5.7815845824409999</v>
      </c>
      <c r="N6276" s="1">
        <v>4.2826552462530003</v>
      </c>
      <c r="O6276" s="1">
        <v>1.7130620985010001</v>
      </c>
      <c r="P6276" s="1">
        <v>2.3554603854390002</v>
      </c>
      <c r="Q6276" s="1">
        <v>0.428265524625</v>
      </c>
      <c r="R6276" s="1">
        <v>8.9935760171309997</v>
      </c>
      <c r="S6276" s="1">
        <v>12.419700214133</v>
      </c>
      <c r="T6276" s="1">
        <v>4.2826552462530003</v>
      </c>
      <c r="U6276" s="1">
        <v>25.267665952891001</v>
      </c>
      <c r="V6276" s="1">
        <v>37.259100642398003</v>
      </c>
      <c r="W6276" s="1">
        <v>0.428265524625</v>
      </c>
      <c r="X6276" s="1">
        <v>37.044967880085999</v>
      </c>
      <c r="Y6276" s="8">
        <v>129.33618843683101</v>
      </c>
    </row>
    <row r="6277" spans="4:25" ht="26" x14ac:dyDescent="0.2">
      <c r="D6277" s="59"/>
      <c r="E6277" s="5" t="s">
        <v>117</v>
      </c>
      <c r="F6277" s="51" t="s">
        <v>623</v>
      </c>
      <c r="G6277" s="4">
        <v>732</v>
      </c>
      <c r="H6277" s="10">
        <v>3.0054644808740001</v>
      </c>
      <c r="I6277" s="1">
        <v>5.6010928961750004</v>
      </c>
      <c r="J6277" s="1">
        <v>7.5136612021860003</v>
      </c>
      <c r="K6277" s="1">
        <v>1.0928961748629999</v>
      </c>
      <c r="L6277" s="1">
        <v>3.5519125683060002</v>
      </c>
      <c r="M6277" s="1">
        <v>5.1912568306009996</v>
      </c>
      <c r="N6277" s="1">
        <v>4.2349726775959997</v>
      </c>
      <c r="O6277" s="1">
        <v>1.229508196721</v>
      </c>
      <c r="P6277" s="1">
        <v>1.6393442622950001</v>
      </c>
      <c r="Q6277" s="1">
        <v>0.27322404371600001</v>
      </c>
      <c r="R6277" s="1">
        <v>8.4699453551909993</v>
      </c>
      <c r="S6277" s="1">
        <v>11.202185792350001</v>
      </c>
      <c r="T6277" s="1">
        <v>4.371584699454</v>
      </c>
      <c r="U6277" s="1">
        <v>26.092896174863</v>
      </c>
      <c r="V6277" s="1">
        <v>39.071038251365998</v>
      </c>
      <c r="W6277" s="1">
        <v>0.95628415300500003</v>
      </c>
      <c r="X6277" s="1">
        <v>33.879781420764999</v>
      </c>
      <c r="Y6277" s="8">
        <v>123.497267759563</v>
      </c>
    </row>
    <row r="6278" spans="4:25" ht="26" x14ac:dyDescent="0.2">
      <c r="D6278" s="59"/>
      <c r="E6278" s="5" t="s">
        <v>118</v>
      </c>
      <c r="F6278" s="51" t="s">
        <v>623</v>
      </c>
      <c r="G6278" s="4">
        <v>662</v>
      </c>
      <c r="H6278" s="10">
        <v>3.6253776435049998</v>
      </c>
      <c r="I6278" s="1">
        <v>6.7975830815710001</v>
      </c>
      <c r="J6278" s="1">
        <v>9.2145015105739994</v>
      </c>
      <c r="K6278" s="1">
        <v>1.2084592145019999</v>
      </c>
      <c r="L6278" s="1">
        <v>3.9274924471300001</v>
      </c>
      <c r="M6278" s="1">
        <v>5.4380664652570001</v>
      </c>
      <c r="N6278" s="1">
        <v>5.1359516616310001</v>
      </c>
      <c r="O6278" s="1">
        <v>1.510574018127</v>
      </c>
      <c r="P6278" s="1">
        <v>1.9637462235650001</v>
      </c>
      <c r="Q6278" s="1">
        <v>0.30211480362499998</v>
      </c>
      <c r="R6278" s="1">
        <v>8.9123867069490004</v>
      </c>
      <c r="S6278" s="1">
        <v>14.199395770393</v>
      </c>
      <c r="T6278" s="1">
        <v>4.6827794561929998</v>
      </c>
      <c r="U6278" s="1">
        <v>26.283987915408002</v>
      </c>
      <c r="V6278" s="1">
        <v>35.649546827795</v>
      </c>
      <c r="W6278" s="1">
        <v>0.45317220543800002</v>
      </c>
      <c r="X6278" s="1">
        <v>37.613293051360003</v>
      </c>
      <c r="Y6278" s="8">
        <v>129.30513595166201</v>
      </c>
    </row>
    <row r="6279" spans="4:25" ht="26" x14ac:dyDescent="0.2">
      <c r="D6279" s="59"/>
      <c r="E6279" s="5" t="s">
        <v>119</v>
      </c>
      <c r="F6279" s="51" t="s">
        <v>623</v>
      </c>
      <c r="G6279" s="4">
        <v>471</v>
      </c>
      <c r="H6279" s="10">
        <v>2.7600849256900002</v>
      </c>
      <c r="I6279" s="1">
        <v>5.5201698513800004</v>
      </c>
      <c r="J6279" s="1">
        <v>6.5817409766450004</v>
      </c>
      <c r="K6279" s="1">
        <v>1.2738853503180001</v>
      </c>
      <c r="L6279" s="1">
        <v>2.9723991507430001</v>
      </c>
      <c r="M6279" s="1">
        <v>3.8216560509550002</v>
      </c>
      <c r="N6279" s="1">
        <v>3.8216560509550002</v>
      </c>
      <c r="O6279" s="1">
        <v>1.061571125265</v>
      </c>
      <c r="P6279" s="1">
        <v>1.698513800425</v>
      </c>
      <c r="Q6279" s="1">
        <v>0.21231422505299999</v>
      </c>
      <c r="R6279" s="1">
        <v>9.5541401273889992</v>
      </c>
      <c r="S6279" s="1">
        <v>11.464968152866</v>
      </c>
      <c r="T6279" s="1">
        <v>4.2462845010620001</v>
      </c>
      <c r="U6279" s="1">
        <v>23.779193205944999</v>
      </c>
      <c r="V6279" s="1">
        <v>42.462845010616</v>
      </c>
      <c r="W6279" s="1">
        <v>1.2738853503180001</v>
      </c>
      <c r="X6279" s="1">
        <v>32.484076433120997</v>
      </c>
      <c r="Y6279" s="8">
        <v>122.505307855626</v>
      </c>
    </row>
    <row r="6280" spans="4:25" ht="26" x14ac:dyDescent="0.2">
      <c r="D6280" s="59"/>
      <c r="E6280" s="5" t="s">
        <v>120</v>
      </c>
      <c r="F6280" s="51" t="s">
        <v>623</v>
      </c>
      <c r="G6280" s="4">
        <v>165</v>
      </c>
      <c r="H6280" s="10">
        <v>5.4545454545450003</v>
      </c>
      <c r="I6280" s="1">
        <v>21.212121212121001</v>
      </c>
      <c r="J6280" s="1">
        <v>17.575757575758001</v>
      </c>
      <c r="K6280" s="1">
        <v>3.636363636364</v>
      </c>
      <c r="L6280" s="1">
        <v>12.121212121212</v>
      </c>
      <c r="M6280" s="1">
        <v>16.363636363636001</v>
      </c>
      <c r="N6280" s="1">
        <v>12.121212121212</v>
      </c>
      <c r="O6280" s="1">
        <v>3.636363636364</v>
      </c>
      <c r="P6280" s="1">
        <v>5.4545454545450003</v>
      </c>
      <c r="Q6280" s="1">
        <v>1.2121212121210001</v>
      </c>
      <c r="R6280" s="1">
        <v>27.878787878788</v>
      </c>
      <c r="S6280" s="1">
        <v>32.727272727272997</v>
      </c>
      <c r="T6280" s="1">
        <v>10.909090909091001</v>
      </c>
      <c r="U6280" s="1">
        <v>10.303030303030001</v>
      </c>
      <c r="V6280" s="1">
        <v>3.636363636364</v>
      </c>
      <c r="W6280" s="2" t="s">
        <v>160</v>
      </c>
      <c r="X6280" s="1">
        <v>86.060606060606005</v>
      </c>
      <c r="Y6280" s="8">
        <v>184.24242424242399</v>
      </c>
    </row>
    <row r="6281" spans="4:25" x14ac:dyDescent="0.2">
      <c r="D6281" s="59"/>
      <c r="E6281" s="5" t="s">
        <v>121</v>
      </c>
      <c r="F6281" s="51" t="s">
        <v>623</v>
      </c>
      <c r="G6281" s="4">
        <v>553</v>
      </c>
      <c r="H6281" s="10">
        <v>2.7124773960219999</v>
      </c>
      <c r="I6281" s="1">
        <v>7.4141048824590001</v>
      </c>
      <c r="J6281" s="1">
        <v>9.7649186256779998</v>
      </c>
      <c r="K6281" s="1">
        <v>1.627486437613</v>
      </c>
      <c r="L6281" s="1">
        <v>3.7974683544299999</v>
      </c>
      <c r="M6281" s="1">
        <v>5.7866184448459999</v>
      </c>
      <c r="N6281" s="1">
        <v>4.8824593128389999</v>
      </c>
      <c r="O6281" s="1">
        <v>1.446654611212</v>
      </c>
      <c r="P6281" s="1">
        <v>1.627486437613</v>
      </c>
      <c r="Q6281" s="1">
        <v>0.361663652803</v>
      </c>
      <c r="R6281" s="1">
        <v>8.8607594936710008</v>
      </c>
      <c r="S6281" s="1">
        <v>14.647377938517</v>
      </c>
      <c r="T6281" s="1">
        <v>4.3399638336350002</v>
      </c>
      <c r="U6281" s="1">
        <v>23.327305605787</v>
      </c>
      <c r="V6281" s="1">
        <v>38.336347197107003</v>
      </c>
      <c r="W6281" s="1">
        <v>0.54249547920399999</v>
      </c>
      <c r="X6281" s="1">
        <v>37.793851717902001</v>
      </c>
      <c r="Y6281" s="8">
        <v>129.47558770343599</v>
      </c>
    </row>
    <row r="6282" spans="4:25" x14ac:dyDescent="0.2">
      <c r="D6282" s="59"/>
      <c r="E6282" s="5" t="s">
        <v>122</v>
      </c>
      <c r="F6282" s="51" t="s">
        <v>623</v>
      </c>
      <c r="G6282" s="4">
        <v>471</v>
      </c>
      <c r="H6282" s="10">
        <v>3.3970276008489999</v>
      </c>
      <c r="I6282" s="1">
        <v>8.7048832271759995</v>
      </c>
      <c r="J6282" s="1">
        <v>10.191082802547999</v>
      </c>
      <c r="K6282" s="1">
        <v>1.4861995753720001</v>
      </c>
      <c r="L6282" s="1">
        <v>4.6709129511679999</v>
      </c>
      <c r="M6282" s="1">
        <v>5.9447983014860002</v>
      </c>
      <c r="N6282" s="1">
        <v>6.1571125265389997</v>
      </c>
      <c r="O6282" s="1">
        <v>2.123142250531</v>
      </c>
      <c r="P6282" s="1">
        <v>1.9108280254779999</v>
      </c>
      <c r="Q6282" s="1">
        <v>0.21231422505299999</v>
      </c>
      <c r="R6282" s="1">
        <v>9.9787685774949999</v>
      </c>
      <c r="S6282" s="1">
        <v>15.286624203822001</v>
      </c>
      <c r="T6282" s="1">
        <v>5.0955414012739997</v>
      </c>
      <c r="U6282" s="1">
        <v>25.265392781315999</v>
      </c>
      <c r="V6282" s="1">
        <v>32.908704883227003</v>
      </c>
      <c r="W6282" s="1">
        <v>0.63694267515900005</v>
      </c>
      <c r="X6282" s="1">
        <v>41.188959660297002</v>
      </c>
      <c r="Y6282" s="8">
        <v>133.97027600849299</v>
      </c>
    </row>
    <row r="6283" spans="4:25" x14ac:dyDescent="0.2">
      <c r="D6283" s="59"/>
      <c r="E6283" s="5" t="s">
        <v>123</v>
      </c>
      <c r="F6283" s="51" t="s">
        <v>623</v>
      </c>
      <c r="G6283" s="4">
        <v>275</v>
      </c>
      <c r="H6283" s="10">
        <v>3.636363636364</v>
      </c>
      <c r="I6283" s="1">
        <v>7.2727272727269998</v>
      </c>
      <c r="J6283" s="1">
        <v>9.4545454545450003</v>
      </c>
      <c r="K6283" s="1">
        <v>1.4545454545450001</v>
      </c>
      <c r="L6283" s="1">
        <v>5.4545454545450003</v>
      </c>
      <c r="M6283" s="1">
        <v>6.1818181818179996</v>
      </c>
      <c r="N6283" s="1">
        <v>5.8181818181820004</v>
      </c>
      <c r="O6283" s="1">
        <v>1.4545454545450001</v>
      </c>
      <c r="P6283" s="1">
        <v>2.9090909090910002</v>
      </c>
      <c r="Q6283" s="1">
        <v>0.36363636363599999</v>
      </c>
      <c r="R6283" s="1">
        <v>8.3636363636359992</v>
      </c>
      <c r="S6283" s="1">
        <v>16</v>
      </c>
      <c r="T6283" s="1">
        <v>5.8181818181820004</v>
      </c>
      <c r="U6283" s="1">
        <v>21.090909090909001</v>
      </c>
      <c r="V6283" s="1">
        <v>38.181818181818002</v>
      </c>
      <c r="W6283" s="1">
        <v>1.090909090909</v>
      </c>
      <c r="X6283" s="1">
        <v>39.636363636364003</v>
      </c>
      <c r="Y6283" s="8">
        <v>134.54545454545499</v>
      </c>
    </row>
    <row r="6284" spans="4:25" x14ac:dyDescent="0.2">
      <c r="D6284" s="59"/>
      <c r="E6284" s="5" t="s">
        <v>124</v>
      </c>
      <c r="F6284" s="51" t="s">
        <v>623</v>
      </c>
      <c r="G6284" s="4">
        <v>647</v>
      </c>
      <c r="H6284" s="10">
        <v>3.2457496136009998</v>
      </c>
      <c r="I6284" s="1">
        <v>6.3369397217929997</v>
      </c>
      <c r="J6284" s="1">
        <v>8.3462132921169996</v>
      </c>
      <c r="K6284" s="1">
        <v>1.2364760432769999</v>
      </c>
      <c r="L6284" s="1">
        <v>3.5548686244200001</v>
      </c>
      <c r="M6284" s="1">
        <v>5.2550231839260002</v>
      </c>
      <c r="N6284" s="1">
        <v>3.86398763524</v>
      </c>
      <c r="O6284" s="1">
        <v>1.2364760432769999</v>
      </c>
      <c r="P6284" s="1">
        <v>0.92735703245699996</v>
      </c>
      <c r="Q6284" s="1">
        <v>0.30911901081900001</v>
      </c>
      <c r="R6284" s="1">
        <v>8.3462132921169996</v>
      </c>
      <c r="S6284" s="1">
        <v>12.982998454404999</v>
      </c>
      <c r="T6284" s="1">
        <v>4.9459041731070004</v>
      </c>
      <c r="U6284" s="1">
        <v>25.347758887171999</v>
      </c>
      <c r="V6284" s="1">
        <v>39.876352395672001</v>
      </c>
      <c r="W6284" s="1">
        <v>0.30911901081900001</v>
      </c>
      <c r="X6284" s="1">
        <v>34.466769706336997</v>
      </c>
      <c r="Y6284" s="8">
        <v>126.120556414219</v>
      </c>
    </row>
    <row r="6285" spans="4:25" x14ac:dyDescent="0.2">
      <c r="D6285" s="59"/>
      <c r="E6285" s="5" t="s">
        <v>125</v>
      </c>
      <c r="F6285" s="51" t="s">
        <v>623</v>
      </c>
      <c r="G6285" s="4">
        <v>249</v>
      </c>
      <c r="H6285" s="10">
        <v>3.2128514056220001</v>
      </c>
      <c r="I6285" s="1">
        <v>6.0240963855420002</v>
      </c>
      <c r="J6285" s="1">
        <v>12.449799196787</v>
      </c>
      <c r="K6285" s="1">
        <v>1.6064257028110001</v>
      </c>
      <c r="L6285" s="1">
        <v>8.8353413654619999</v>
      </c>
      <c r="M6285" s="1">
        <v>7.6305220883529996</v>
      </c>
      <c r="N6285" s="1">
        <v>4.4176706827309999</v>
      </c>
      <c r="O6285" s="1">
        <v>1.6064257028110001</v>
      </c>
      <c r="P6285" s="1">
        <v>2.8112449799200001</v>
      </c>
      <c r="Q6285" s="1">
        <v>0.40160642570299998</v>
      </c>
      <c r="R6285" s="1">
        <v>11.646586345382</v>
      </c>
      <c r="S6285" s="1">
        <v>18.875502008032001</v>
      </c>
      <c r="T6285" s="1">
        <v>4.0160642570279999</v>
      </c>
      <c r="U6285" s="1">
        <v>26.907630522087999</v>
      </c>
      <c r="V6285" s="1">
        <v>30.522088353413999</v>
      </c>
      <c r="W6285" s="1">
        <v>0.80321285140599996</v>
      </c>
      <c r="X6285" s="1">
        <v>41.767068273092001</v>
      </c>
      <c r="Y6285" s="8">
        <v>141.76706827309201</v>
      </c>
    </row>
    <row r="6286" spans="4:25" x14ac:dyDescent="0.2">
      <c r="D6286" s="59"/>
      <c r="E6286" s="5" t="s">
        <v>126</v>
      </c>
      <c r="F6286" s="51" t="s">
        <v>623</v>
      </c>
      <c r="G6286" s="4">
        <v>279</v>
      </c>
      <c r="H6286" s="10">
        <v>3.5842293906810001</v>
      </c>
      <c r="I6286" s="1">
        <v>5.73476702509</v>
      </c>
      <c r="J6286" s="1">
        <v>7.5268817204299996</v>
      </c>
      <c r="K6286" s="1">
        <v>1.433691756272</v>
      </c>
      <c r="L6286" s="1">
        <v>2.867383512545</v>
      </c>
      <c r="M6286" s="1">
        <v>5.3763440860219998</v>
      </c>
      <c r="N6286" s="1">
        <v>5.3763440860219998</v>
      </c>
      <c r="O6286" s="1">
        <v>0.71684587813599998</v>
      </c>
      <c r="P6286" s="1">
        <v>2.1505376344089999</v>
      </c>
      <c r="Q6286" s="2" t="s">
        <v>160</v>
      </c>
      <c r="R6286" s="1">
        <v>10.035842293907001</v>
      </c>
      <c r="S6286" s="1">
        <v>12.903225806451999</v>
      </c>
      <c r="T6286" s="1">
        <v>5.3763440860219998</v>
      </c>
      <c r="U6286" s="1">
        <v>24.731182795698999</v>
      </c>
      <c r="V6286" s="1">
        <v>35.483870967742</v>
      </c>
      <c r="W6286" s="1">
        <v>0.71684587813599998</v>
      </c>
      <c r="X6286" s="1">
        <v>39.068100358423003</v>
      </c>
      <c r="Y6286" s="8">
        <v>124.014336917563</v>
      </c>
    </row>
    <row r="6287" spans="4:25" ht="26" x14ac:dyDescent="0.2">
      <c r="D6287" s="59"/>
      <c r="E6287" s="5" t="s">
        <v>127</v>
      </c>
      <c r="F6287" s="51" t="s">
        <v>623</v>
      </c>
      <c r="G6287" s="4">
        <v>195</v>
      </c>
      <c r="H6287" s="10">
        <v>2.051282051282</v>
      </c>
      <c r="I6287" s="1">
        <v>8.2051282051280001</v>
      </c>
      <c r="J6287" s="1">
        <v>10.769230769230999</v>
      </c>
      <c r="K6287" s="1">
        <v>1.538461538462</v>
      </c>
      <c r="L6287" s="1">
        <v>4.1025641025640001</v>
      </c>
      <c r="M6287" s="1">
        <v>3.5897435897440002</v>
      </c>
      <c r="N6287" s="1">
        <v>5.6410256410260002</v>
      </c>
      <c r="O6287" s="1">
        <v>3.0769230769229998</v>
      </c>
      <c r="P6287" s="1">
        <v>1.025641025641</v>
      </c>
      <c r="Q6287" s="1">
        <v>1.025641025641</v>
      </c>
      <c r="R6287" s="1">
        <v>7.6923076923079998</v>
      </c>
      <c r="S6287" s="1">
        <v>13.846153846153999</v>
      </c>
      <c r="T6287" s="1">
        <v>5.1282051282049999</v>
      </c>
      <c r="U6287" s="1">
        <v>23.589743589744</v>
      </c>
      <c r="V6287" s="1">
        <v>41.025641025641001</v>
      </c>
      <c r="W6287" s="1">
        <v>0.51282051282100005</v>
      </c>
      <c r="X6287" s="1">
        <v>34.871794871794997</v>
      </c>
      <c r="Y6287" s="8">
        <v>132.82051282051299</v>
      </c>
    </row>
    <row r="6288" spans="4:25" x14ac:dyDescent="0.2">
      <c r="D6288" s="59"/>
      <c r="E6288" s="5" t="s">
        <v>36</v>
      </c>
      <c r="F6288" s="51" t="s">
        <v>624</v>
      </c>
      <c r="G6288" s="4">
        <v>24</v>
      </c>
      <c r="H6288" s="10">
        <v>8.333333333333</v>
      </c>
      <c r="I6288" s="1">
        <v>4.166666666667</v>
      </c>
      <c r="J6288" s="1">
        <v>16.666666666666998</v>
      </c>
      <c r="K6288" s="1">
        <v>4.166666666667</v>
      </c>
      <c r="L6288" s="1">
        <v>4.166666666667</v>
      </c>
      <c r="M6288" s="1">
        <v>4.166666666667</v>
      </c>
      <c r="N6288" s="1">
        <v>8.333333333333</v>
      </c>
      <c r="O6288" s="1">
        <v>4.166666666667</v>
      </c>
      <c r="P6288" s="2" t="s">
        <v>160</v>
      </c>
      <c r="Q6288" s="1">
        <v>4.166666666667</v>
      </c>
      <c r="R6288" s="1">
        <v>8.333333333333</v>
      </c>
      <c r="S6288" s="1">
        <v>12.5</v>
      </c>
      <c r="T6288" s="1">
        <v>16.666666666666998</v>
      </c>
      <c r="U6288" s="1">
        <v>8.333333333333</v>
      </c>
      <c r="V6288" s="1">
        <v>41.666666666666998</v>
      </c>
      <c r="W6288" s="2" t="s">
        <v>160</v>
      </c>
      <c r="X6288" s="1">
        <v>50</v>
      </c>
      <c r="Y6288" s="8">
        <v>145.833333333333</v>
      </c>
    </row>
    <row r="6289" spans="4:25" x14ac:dyDescent="0.2">
      <c r="D6289" s="59"/>
      <c r="E6289" s="5" t="s">
        <v>128</v>
      </c>
      <c r="F6289" s="51" t="s">
        <v>624</v>
      </c>
      <c r="G6289" s="4">
        <v>14</v>
      </c>
      <c r="H6289" s="17" t="s">
        <v>160</v>
      </c>
      <c r="I6289" s="2" t="s">
        <v>160</v>
      </c>
      <c r="J6289" s="2" t="s">
        <v>160</v>
      </c>
      <c r="K6289" s="2" t="s">
        <v>160</v>
      </c>
      <c r="L6289" s="2" t="s">
        <v>160</v>
      </c>
      <c r="M6289" s="2" t="s">
        <v>160</v>
      </c>
      <c r="N6289" s="2" t="s">
        <v>160</v>
      </c>
      <c r="O6289" s="2" t="s">
        <v>160</v>
      </c>
      <c r="P6289" s="2" t="s">
        <v>160</v>
      </c>
      <c r="Q6289" s="2" t="s">
        <v>160</v>
      </c>
      <c r="R6289" s="1">
        <v>7.1428571428570002</v>
      </c>
      <c r="S6289" s="2" t="s">
        <v>160</v>
      </c>
      <c r="T6289" s="2" t="s">
        <v>160</v>
      </c>
      <c r="U6289" s="1">
        <v>14.285714285714</v>
      </c>
      <c r="V6289" s="1">
        <v>71.428571428571004</v>
      </c>
      <c r="W6289" s="1">
        <v>7.1428571428570002</v>
      </c>
      <c r="X6289" s="1">
        <v>7.1428571428570002</v>
      </c>
      <c r="Y6289" s="8">
        <v>100</v>
      </c>
    </row>
    <row r="6290" spans="4:25" x14ac:dyDescent="0.2">
      <c r="D6290" s="59"/>
      <c r="E6290" s="5" t="s">
        <v>23</v>
      </c>
      <c r="F6290" s="51" t="s">
        <v>624</v>
      </c>
      <c r="G6290" s="4">
        <v>4</v>
      </c>
      <c r="H6290" s="17" t="s">
        <v>160</v>
      </c>
      <c r="I6290" s="2" t="s">
        <v>160</v>
      </c>
      <c r="J6290" s="2" t="s">
        <v>160</v>
      </c>
      <c r="K6290" s="2" t="s">
        <v>160</v>
      </c>
      <c r="L6290" s="2" t="s">
        <v>160</v>
      </c>
      <c r="M6290" s="2" t="s">
        <v>160</v>
      </c>
      <c r="N6290" s="2" t="s">
        <v>160</v>
      </c>
      <c r="O6290" s="2" t="s">
        <v>160</v>
      </c>
      <c r="P6290" s="2" t="s">
        <v>160</v>
      </c>
      <c r="Q6290" s="2" t="s">
        <v>160</v>
      </c>
      <c r="R6290" s="2" t="s">
        <v>160</v>
      </c>
      <c r="S6290" s="2" t="s">
        <v>160</v>
      </c>
      <c r="T6290" s="1">
        <v>25</v>
      </c>
      <c r="U6290" s="1">
        <v>25</v>
      </c>
      <c r="V6290" s="1">
        <v>50</v>
      </c>
      <c r="W6290" s="2" t="s">
        <v>160</v>
      </c>
      <c r="X6290" s="1">
        <v>25</v>
      </c>
      <c r="Y6290" s="8">
        <v>100</v>
      </c>
    </row>
    <row r="6291" spans="4:25" x14ac:dyDescent="0.2">
      <c r="D6291" s="58" t="s">
        <v>129</v>
      </c>
      <c r="E6291" s="7" t="s">
        <v>130</v>
      </c>
      <c r="F6291" s="50" t="s">
        <v>623</v>
      </c>
      <c r="G6291" s="6">
        <v>544</v>
      </c>
      <c r="H6291" s="14">
        <v>4.0441176470590001</v>
      </c>
      <c r="I6291" s="3">
        <v>7.5367647058819998</v>
      </c>
      <c r="J6291" s="3">
        <v>10.294117647059</v>
      </c>
      <c r="K6291" s="3">
        <v>1.286764705882</v>
      </c>
      <c r="L6291" s="3">
        <v>3.6764705882349999</v>
      </c>
      <c r="M6291" s="3">
        <v>6.4338235294119999</v>
      </c>
      <c r="N6291" s="3">
        <v>3.6764705882349999</v>
      </c>
      <c r="O6291" s="3">
        <v>1.4705882352940001</v>
      </c>
      <c r="P6291" s="3">
        <v>1.6544117647059999</v>
      </c>
      <c r="Q6291" s="3">
        <v>0.55147058823499995</v>
      </c>
      <c r="R6291" s="3">
        <v>10.477941176471001</v>
      </c>
      <c r="S6291" s="3">
        <v>12.316176470587999</v>
      </c>
      <c r="T6291" s="3">
        <v>4.7794117647060004</v>
      </c>
      <c r="U6291" s="3">
        <v>22.977941176470999</v>
      </c>
      <c r="V6291" s="3">
        <v>37.316176470587997</v>
      </c>
      <c r="W6291" s="3">
        <v>0.91911764705900001</v>
      </c>
      <c r="X6291" s="3">
        <v>38.786764705882</v>
      </c>
      <c r="Y6291" s="13">
        <v>129.41176470588201</v>
      </c>
    </row>
    <row r="6292" spans="4:25" x14ac:dyDescent="0.2">
      <c r="D6292" s="59"/>
      <c r="E6292" s="5" t="s">
        <v>131</v>
      </c>
      <c r="F6292" s="51" t="s">
        <v>623</v>
      </c>
      <c r="G6292" s="4">
        <v>411</v>
      </c>
      <c r="H6292" s="10">
        <v>1.946472019465</v>
      </c>
      <c r="I6292" s="1">
        <v>3.649635036496</v>
      </c>
      <c r="J6292" s="1">
        <v>5.3527980535279998</v>
      </c>
      <c r="K6292" s="1">
        <v>0.48661800486599999</v>
      </c>
      <c r="L6292" s="1">
        <v>2.9197080291969999</v>
      </c>
      <c r="M6292" s="1">
        <v>2.9197080291969999</v>
      </c>
      <c r="N6292" s="1">
        <v>3.892944038929</v>
      </c>
      <c r="O6292" s="1">
        <v>0.48661800486599999</v>
      </c>
      <c r="P6292" s="1">
        <v>1.2165450121650001</v>
      </c>
      <c r="Q6292" s="2" t="s">
        <v>160</v>
      </c>
      <c r="R6292" s="1">
        <v>6.0827250608270003</v>
      </c>
      <c r="S6292" s="1">
        <v>11.435523114355</v>
      </c>
      <c r="T6292" s="1">
        <v>4.6228710462290001</v>
      </c>
      <c r="U6292" s="1">
        <v>24.817518248174999</v>
      </c>
      <c r="V6292" s="1">
        <v>44.768856447688997</v>
      </c>
      <c r="W6292" s="1">
        <v>0.97323600973199997</v>
      </c>
      <c r="X6292" s="1">
        <v>29.440389294404</v>
      </c>
      <c r="Y6292" s="8">
        <v>115.571776155718</v>
      </c>
    </row>
    <row r="6293" spans="4:25" x14ac:dyDescent="0.2">
      <c r="D6293" s="59"/>
      <c r="E6293" s="5" t="s">
        <v>132</v>
      </c>
      <c r="F6293" s="51" t="s">
        <v>623</v>
      </c>
      <c r="G6293" s="4">
        <v>65</v>
      </c>
      <c r="H6293" s="10">
        <v>1.538461538462</v>
      </c>
      <c r="I6293" s="1">
        <v>4.6153846153850004</v>
      </c>
      <c r="J6293" s="1">
        <v>3.0769230769229998</v>
      </c>
      <c r="K6293" s="1">
        <v>1.538461538462</v>
      </c>
      <c r="L6293" s="1">
        <v>3.0769230769229998</v>
      </c>
      <c r="M6293" s="1">
        <v>1.538461538462</v>
      </c>
      <c r="N6293" s="1">
        <v>3.0769230769229998</v>
      </c>
      <c r="O6293" s="1">
        <v>1.538461538462</v>
      </c>
      <c r="P6293" s="1">
        <v>1.538461538462</v>
      </c>
      <c r="Q6293" s="1">
        <v>1.538461538462</v>
      </c>
      <c r="R6293" s="1">
        <v>6.1538461538459996</v>
      </c>
      <c r="S6293" s="1">
        <v>3.0769230769229998</v>
      </c>
      <c r="T6293" s="1">
        <v>1.538461538462</v>
      </c>
      <c r="U6293" s="1">
        <v>38.461538461537998</v>
      </c>
      <c r="V6293" s="1">
        <v>47.692307692307999</v>
      </c>
      <c r="W6293" s="2" t="s">
        <v>160</v>
      </c>
      <c r="X6293" s="1">
        <v>13.846153846153999</v>
      </c>
      <c r="Y6293" s="8">
        <v>120</v>
      </c>
    </row>
    <row r="6294" spans="4:25" x14ac:dyDescent="0.2">
      <c r="D6294" s="59"/>
      <c r="E6294" s="5" t="s">
        <v>133</v>
      </c>
      <c r="F6294" s="51" t="s">
        <v>624</v>
      </c>
      <c r="G6294" s="4">
        <v>21</v>
      </c>
      <c r="H6294" s="10">
        <v>4.7619047619049999</v>
      </c>
      <c r="I6294" s="1">
        <v>4.7619047619049999</v>
      </c>
      <c r="J6294" s="1">
        <v>9.5238095238099998</v>
      </c>
      <c r="K6294" s="1">
        <v>4.7619047619049999</v>
      </c>
      <c r="L6294" s="1">
        <v>4.7619047619049999</v>
      </c>
      <c r="M6294" s="2" t="s">
        <v>160</v>
      </c>
      <c r="N6294" s="1">
        <v>4.7619047619049999</v>
      </c>
      <c r="O6294" s="1">
        <v>4.7619047619049999</v>
      </c>
      <c r="P6294" s="2" t="s">
        <v>160</v>
      </c>
      <c r="Q6294" s="1">
        <v>4.7619047619049999</v>
      </c>
      <c r="R6294" s="1">
        <v>4.7619047619049999</v>
      </c>
      <c r="S6294" s="1">
        <v>9.5238095238099998</v>
      </c>
      <c r="T6294" s="1">
        <v>4.7619047619049999</v>
      </c>
      <c r="U6294" s="1">
        <v>14.285714285714</v>
      </c>
      <c r="V6294" s="1">
        <v>66.666666666666998</v>
      </c>
      <c r="W6294" s="2" t="s">
        <v>160</v>
      </c>
      <c r="X6294" s="1">
        <v>19.047619047619001</v>
      </c>
      <c r="Y6294" s="8">
        <v>142.857142857143</v>
      </c>
    </row>
    <row r="6295" spans="4:25" x14ac:dyDescent="0.2">
      <c r="D6295" s="59"/>
      <c r="E6295" s="5" t="s">
        <v>23</v>
      </c>
      <c r="F6295" s="51" t="s">
        <v>624</v>
      </c>
      <c r="G6295" s="4">
        <v>2</v>
      </c>
      <c r="H6295" s="17" t="s">
        <v>160</v>
      </c>
      <c r="I6295" s="2" t="s">
        <v>160</v>
      </c>
      <c r="J6295" s="2" t="s">
        <v>160</v>
      </c>
      <c r="K6295" s="2" t="s">
        <v>160</v>
      </c>
      <c r="L6295" s="2" t="s">
        <v>160</v>
      </c>
      <c r="M6295" s="2" t="s">
        <v>160</v>
      </c>
      <c r="N6295" s="2" t="s">
        <v>160</v>
      </c>
      <c r="O6295" s="2" t="s">
        <v>160</v>
      </c>
      <c r="P6295" s="2" t="s">
        <v>160</v>
      </c>
      <c r="Q6295" s="2" t="s">
        <v>160</v>
      </c>
      <c r="R6295" s="2" t="s">
        <v>160</v>
      </c>
      <c r="S6295" s="2" t="s">
        <v>160</v>
      </c>
      <c r="T6295" s="2" t="s">
        <v>160</v>
      </c>
      <c r="U6295" s="2" t="s">
        <v>160</v>
      </c>
      <c r="V6295" s="1">
        <v>100</v>
      </c>
      <c r="W6295" s="2" t="s">
        <v>160</v>
      </c>
      <c r="X6295" s="2" t="s">
        <v>160</v>
      </c>
      <c r="Y6295" s="8">
        <v>100</v>
      </c>
    </row>
    <row r="6296" spans="4:25" x14ac:dyDescent="0.2">
      <c r="D6296" s="59"/>
      <c r="E6296" s="5" t="s">
        <v>134</v>
      </c>
      <c r="F6296" s="51" t="s">
        <v>623</v>
      </c>
      <c r="G6296" s="4">
        <v>955</v>
      </c>
      <c r="H6296" s="10">
        <v>3.1413612565450002</v>
      </c>
      <c r="I6296" s="1">
        <v>5.8638743455500002</v>
      </c>
      <c r="J6296" s="1">
        <v>8.1675392670160001</v>
      </c>
      <c r="K6296" s="1">
        <v>0.94240837696299995</v>
      </c>
      <c r="L6296" s="1">
        <v>3.3507853403140002</v>
      </c>
      <c r="M6296" s="1">
        <v>4.9214659685860003</v>
      </c>
      <c r="N6296" s="1">
        <v>3.7696335078529999</v>
      </c>
      <c r="O6296" s="1">
        <v>1.0471204188479999</v>
      </c>
      <c r="P6296" s="1">
        <v>1.465968586387</v>
      </c>
      <c r="Q6296" s="1">
        <v>0.31413612565400001</v>
      </c>
      <c r="R6296" s="1">
        <v>8.5863874345550002</v>
      </c>
      <c r="S6296" s="1">
        <v>11.937172774869</v>
      </c>
      <c r="T6296" s="1">
        <v>4.7120418848170003</v>
      </c>
      <c r="U6296" s="1">
        <v>23.769633507853001</v>
      </c>
      <c r="V6296" s="1">
        <v>40.523560209423998</v>
      </c>
      <c r="W6296" s="1">
        <v>0.94240837696299995</v>
      </c>
      <c r="X6296" s="1">
        <v>34.764397905758997</v>
      </c>
      <c r="Y6296" s="8">
        <v>123.455497382199</v>
      </c>
    </row>
    <row r="6297" spans="4:25" x14ac:dyDescent="0.2">
      <c r="D6297" s="59"/>
      <c r="E6297" s="5" t="s">
        <v>135</v>
      </c>
      <c r="F6297" s="51" t="s">
        <v>623</v>
      </c>
      <c r="G6297" s="4">
        <v>86</v>
      </c>
      <c r="H6297" s="10">
        <v>2.3255813953489999</v>
      </c>
      <c r="I6297" s="1">
        <v>4.6511627906979998</v>
      </c>
      <c r="J6297" s="1">
        <v>4.6511627906979998</v>
      </c>
      <c r="K6297" s="1">
        <v>2.3255813953489999</v>
      </c>
      <c r="L6297" s="1">
        <v>3.488372093023</v>
      </c>
      <c r="M6297" s="1">
        <v>1.1627906976739999</v>
      </c>
      <c r="N6297" s="1">
        <v>3.488372093023</v>
      </c>
      <c r="O6297" s="1">
        <v>2.3255813953489999</v>
      </c>
      <c r="P6297" s="1">
        <v>1.1627906976739999</v>
      </c>
      <c r="Q6297" s="1">
        <v>2.3255813953489999</v>
      </c>
      <c r="R6297" s="1">
        <v>5.8139534883720003</v>
      </c>
      <c r="S6297" s="1">
        <v>4.6511627906979998</v>
      </c>
      <c r="T6297" s="1">
        <v>2.3255813953489999</v>
      </c>
      <c r="U6297" s="1">
        <v>32.558139534883999</v>
      </c>
      <c r="V6297" s="1">
        <v>52.325581395348998</v>
      </c>
      <c r="W6297" s="2" t="s">
        <v>160</v>
      </c>
      <c r="X6297" s="1">
        <v>15.116279069767</v>
      </c>
      <c r="Y6297" s="8">
        <v>125.58139534883701</v>
      </c>
    </row>
    <row r="6298" spans="4:25" x14ac:dyDescent="0.2">
      <c r="D6298" s="58" t="s">
        <v>136</v>
      </c>
      <c r="E6298" s="7" t="s">
        <v>137</v>
      </c>
      <c r="F6298" s="50" t="s">
        <v>623</v>
      </c>
      <c r="G6298" s="6">
        <v>421</v>
      </c>
      <c r="H6298" s="14">
        <v>2.375296912114</v>
      </c>
      <c r="I6298" s="3">
        <v>4.2755344418050001</v>
      </c>
      <c r="J6298" s="3">
        <v>6.4133016627080002</v>
      </c>
      <c r="K6298" s="3">
        <v>0.475059382423</v>
      </c>
      <c r="L6298" s="3">
        <v>3.3254156769600001</v>
      </c>
      <c r="M6298" s="3">
        <v>3.0878859857480001</v>
      </c>
      <c r="N6298" s="3">
        <v>3.8004750593819998</v>
      </c>
      <c r="O6298" s="3">
        <v>0.950118764846</v>
      </c>
      <c r="P6298" s="3">
        <v>0.475059382423</v>
      </c>
      <c r="Q6298" s="9" t="s">
        <v>160</v>
      </c>
      <c r="R6298" s="3">
        <v>5.9382422802850003</v>
      </c>
      <c r="S6298" s="3">
        <v>9.263657957245</v>
      </c>
      <c r="T6298" s="3">
        <v>3.5629453681709999</v>
      </c>
      <c r="U6298" s="3">
        <v>24.940617577196999</v>
      </c>
      <c r="V6298" s="3">
        <v>46.555819477435001</v>
      </c>
      <c r="W6298" s="3">
        <v>0.950118764846</v>
      </c>
      <c r="X6298" s="3">
        <v>27.553444180523002</v>
      </c>
      <c r="Y6298" s="13">
        <v>116.389548693587</v>
      </c>
    </row>
    <row r="6299" spans="4:25" x14ac:dyDescent="0.2">
      <c r="D6299" s="59"/>
      <c r="E6299" s="5" t="s">
        <v>138</v>
      </c>
      <c r="F6299" s="51" t="s">
        <v>623</v>
      </c>
      <c r="G6299" s="4">
        <v>362</v>
      </c>
      <c r="H6299" s="10">
        <v>3.0386740331489999</v>
      </c>
      <c r="I6299" s="1">
        <v>4.9723756906079997</v>
      </c>
      <c r="J6299" s="1">
        <v>9.3922651933699992</v>
      </c>
      <c r="K6299" s="1">
        <v>1.3812154696129999</v>
      </c>
      <c r="L6299" s="1">
        <v>3.3149171270719999</v>
      </c>
      <c r="M6299" s="1">
        <v>5.2486187845299996</v>
      </c>
      <c r="N6299" s="1">
        <v>3.5911602209939999</v>
      </c>
      <c r="O6299" s="1">
        <v>0.55248618784500003</v>
      </c>
      <c r="P6299" s="1">
        <v>1.657458563536</v>
      </c>
      <c r="Q6299" s="1">
        <v>0.276243093923</v>
      </c>
      <c r="R6299" s="1">
        <v>8.0110497237570009</v>
      </c>
      <c r="S6299" s="1">
        <v>12.430939226519</v>
      </c>
      <c r="T6299" s="1">
        <v>4.9723756906079997</v>
      </c>
      <c r="U6299" s="1">
        <v>25.414364640883999</v>
      </c>
      <c r="V6299" s="1">
        <v>39.502762430939001</v>
      </c>
      <c r="W6299" s="1">
        <v>0.55248618784500003</v>
      </c>
      <c r="X6299" s="1">
        <v>34.530386740330997</v>
      </c>
      <c r="Y6299" s="8">
        <v>124.309392265193</v>
      </c>
    </row>
    <row r="6300" spans="4:25" x14ac:dyDescent="0.2">
      <c r="D6300" s="59"/>
      <c r="E6300" s="5" t="s">
        <v>139</v>
      </c>
      <c r="F6300" s="51" t="s">
        <v>623</v>
      </c>
      <c r="G6300" s="4">
        <v>175</v>
      </c>
      <c r="H6300" s="10">
        <v>4.5714285714290002</v>
      </c>
      <c r="I6300" s="1">
        <v>10.285714285714</v>
      </c>
      <c r="J6300" s="1">
        <v>10.285714285714</v>
      </c>
      <c r="K6300" s="1">
        <v>1.714285714286</v>
      </c>
      <c r="L6300" s="1">
        <v>4.5714285714290002</v>
      </c>
      <c r="M6300" s="1">
        <v>6.2857142857139996</v>
      </c>
      <c r="N6300" s="1">
        <v>4.5714285714290002</v>
      </c>
      <c r="O6300" s="1">
        <v>1.714285714286</v>
      </c>
      <c r="P6300" s="1">
        <v>2.8571428571430002</v>
      </c>
      <c r="Q6300" s="1">
        <v>1.714285714286</v>
      </c>
      <c r="R6300" s="1">
        <v>13.714285714286</v>
      </c>
      <c r="S6300" s="1">
        <v>12</v>
      </c>
      <c r="T6300" s="1">
        <v>4.5714285714290002</v>
      </c>
      <c r="U6300" s="1">
        <v>22.857142857143</v>
      </c>
      <c r="V6300" s="1">
        <v>33.714285714286</v>
      </c>
      <c r="W6300" s="1">
        <v>1.142857142857</v>
      </c>
      <c r="X6300" s="1">
        <v>42.285714285714</v>
      </c>
      <c r="Y6300" s="8">
        <v>136.57142857142901</v>
      </c>
    </row>
    <row r="6301" spans="4:25" x14ac:dyDescent="0.2">
      <c r="D6301" s="59"/>
      <c r="E6301" s="5" t="s">
        <v>128</v>
      </c>
      <c r="F6301" s="51" t="s">
        <v>623</v>
      </c>
      <c r="G6301" s="4">
        <v>60</v>
      </c>
      <c r="H6301" s="10">
        <v>3.333333333333</v>
      </c>
      <c r="I6301" s="1">
        <v>6.666666666667</v>
      </c>
      <c r="J6301" s="1">
        <v>3.333333333333</v>
      </c>
      <c r="K6301" s="1">
        <v>1.666666666667</v>
      </c>
      <c r="L6301" s="1">
        <v>1.666666666667</v>
      </c>
      <c r="M6301" s="1">
        <v>3.333333333333</v>
      </c>
      <c r="N6301" s="1">
        <v>3.333333333333</v>
      </c>
      <c r="O6301" s="1">
        <v>5</v>
      </c>
      <c r="P6301" s="1">
        <v>1.666666666667</v>
      </c>
      <c r="Q6301" s="1">
        <v>1.666666666667</v>
      </c>
      <c r="R6301" s="1">
        <v>11.666666666667</v>
      </c>
      <c r="S6301" s="1">
        <v>15</v>
      </c>
      <c r="T6301" s="1">
        <v>5</v>
      </c>
      <c r="U6301" s="1">
        <v>23.333333333333002</v>
      </c>
      <c r="V6301" s="1">
        <v>41.666666666666998</v>
      </c>
      <c r="W6301" s="1">
        <v>1.666666666667</v>
      </c>
      <c r="X6301" s="1">
        <v>33.333333333333002</v>
      </c>
      <c r="Y6301" s="8">
        <v>130</v>
      </c>
    </row>
    <row r="6302" spans="4:25" x14ac:dyDescent="0.2">
      <c r="D6302" s="59"/>
      <c r="E6302" s="5" t="s">
        <v>23</v>
      </c>
      <c r="F6302" s="51" t="s">
        <v>624</v>
      </c>
      <c r="G6302" s="4">
        <v>25</v>
      </c>
      <c r="H6302" s="10">
        <v>4</v>
      </c>
      <c r="I6302" s="1">
        <v>8</v>
      </c>
      <c r="J6302" s="1">
        <v>4</v>
      </c>
      <c r="K6302" s="2" t="s">
        <v>160</v>
      </c>
      <c r="L6302" s="2" t="s">
        <v>160</v>
      </c>
      <c r="M6302" s="1">
        <v>12</v>
      </c>
      <c r="N6302" s="2" t="s">
        <v>160</v>
      </c>
      <c r="O6302" s="2" t="s">
        <v>160</v>
      </c>
      <c r="P6302" s="1">
        <v>4</v>
      </c>
      <c r="Q6302" s="2" t="s">
        <v>160</v>
      </c>
      <c r="R6302" s="1">
        <v>8</v>
      </c>
      <c r="S6302" s="1">
        <v>16</v>
      </c>
      <c r="T6302" s="1">
        <v>12</v>
      </c>
      <c r="U6302" s="1">
        <v>16</v>
      </c>
      <c r="V6302" s="1">
        <v>44</v>
      </c>
      <c r="W6302" s="2" t="s">
        <v>160</v>
      </c>
      <c r="X6302" s="1">
        <v>40</v>
      </c>
      <c r="Y6302" s="8">
        <v>128</v>
      </c>
    </row>
    <row r="6303" spans="4:25" ht="26" x14ac:dyDescent="0.2">
      <c r="D6303" s="58" t="s">
        <v>140</v>
      </c>
      <c r="E6303" s="7" t="s">
        <v>141</v>
      </c>
      <c r="F6303" s="50" t="s">
        <v>624</v>
      </c>
      <c r="G6303" s="6">
        <v>12</v>
      </c>
      <c r="H6303" s="14">
        <v>16.666666666666998</v>
      </c>
      <c r="I6303" s="9" t="s">
        <v>160</v>
      </c>
      <c r="J6303" s="9" t="s">
        <v>160</v>
      </c>
      <c r="K6303" s="9" t="s">
        <v>160</v>
      </c>
      <c r="L6303" s="9" t="s">
        <v>160</v>
      </c>
      <c r="M6303" s="3">
        <v>8.333333333333</v>
      </c>
      <c r="N6303" s="9" t="s">
        <v>160</v>
      </c>
      <c r="O6303" s="3">
        <v>8.333333333333</v>
      </c>
      <c r="P6303" s="9" t="s">
        <v>160</v>
      </c>
      <c r="Q6303" s="9" t="s">
        <v>160</v>
      </c>
      <c r="R6303" s="9" t="s">
        <v>160</v>
      </c>
      <c r="S6303" s="3">
        <v>8.333333333333</v>
      </c>
      <c r="T6303" s="9" t="s">
        <v>160</v>
      </c>
      <c r="U6303" s="3">
        <v>25</v>
      </c>
      <c r="V6303" s="3">
        <v>50</v>
      </c>
      <c r="W6303" s="9" t="s">
        <v>160</v>
      </c>
      <c r="X6303" s="3">
        <v>25</v>
      </c>
      <c r="Y6303" s="13">
        <v>116.666666666667</v>
      </c>
    </row>
    <row r="6304" spans="4:25" ht="26" x14ac:dyDescent="0.2">
      <c r="D6304" s="59"/>
      <c r="E6304" s="5" t="s">
        <v>142</v>
      </c>
      <c r="F6304" s="51" t="s">
        <v>623</v>
      </c>
      <c r="G6304" s="4">
        <v>87</v>
      </c>
      <c r="H6304" s="10">
        <v>5.7471264367819996</v>
      </c>
      <c r="I6304" s="1">
        <v>8.0459770114939992</v>
      </c>
      <c r="J6304" s="1">
        <v>14.942528735631999</v>
      </c>
      <c r="K6304" s="1">
        <v>2.2988505747130001</v>
      </c>
      <c r="L6304" s="1">
        <v>4.5977011494250002</v>
      </c>
      <c r="M6304" s="1">
        <v>6.8965517241379999</v>
      </c>
      <c r="N6304" s="1">
        <v>8.0459770114939992</v>
      </c>
      <c r="O6304" s="1">
        <v>2.2988505747130001</v>
      </c>
      <c r="P6304" s="1">
        <v>2.2988505747130001</v>
      </c>
      <c r="Q6304" s="1">
        <v>1.149425287356</v>
      </c>
      <c r="R6304" s="1">
        <v>4.5977011494250002</v>
      </c>
      <c r="S6304" s="1">
        <v>22.988505747125998</v>
      </c>
      <c r="T6304" s="1">
        <v>4.5977011494250002</v>
      </c>
      <c r="U6304" s="1">
        <v>17.241379310345</v>
      </c>
      <c r="V6304" s="1">
        <v>32.183908045976999</v>
      </c>
      <c r="W6304" s="1">
        <v>1.149425287356</v>
      </c>
      <c r="X6304" s="1">
        <v>49.425287356322002</v>
      </c>
      <c r="Y6304" s="8">
        <v>139.080459770115</v>
      </c>
    </row>
    <row r="6305" spans="4:25" ht="26" x14ac:dyDescent="0.2">
      <c r="D6305" s="59"/>
      <c r="E6305" s="5" t="s">
        <v>143</v>
      </c>
      <c r="F6305" s="51" t="s">
        <v>623</v>
      </c>
      <c r="G6305" s="4">
        <v>67</v>
      </c>
      <c r="H6305" s="10">
        <v>5.9701492537309999</v>
      </c>
      <c r="I6305" s="1">
        <v>8.9552238805969999</v>
      </c>
      <c r="J6305" s="1">
        <v>13.432835820896001</v>
      </c>
      <c r="K6305" s="1">
        <v>1.492537313433</v>
      </c>
      <c r="L6305" s="1">
        <v>11.940298507463</v>
      </c>
      <c r="M6305" s="1">
        <v>11.940298507463</v>
      </c>
      <c r="N6305" s="1">
        <v>8.9552238805969999</v>
      </c>
      <c r="O6305" s="1">
        <v>2.985074626866</v>
      </c>
      <c r="P6305" s="1">
        <v>2.985074626866</v>
      </c>
      <c r="Q6305" s="2" t="s">
        <v>160</v>
      </c>
      <c r="R6305" s="1">
        <v>17.910447761194</v>
      </c>
      <c r="S6305" s="1">
        <v>23.880597014925002</v>
      </c>
      <c r="T6305" s="1">
        <v>7.4626865671639999</v>
      </c>
      <c r="U6305" s="1">
        <v>28.358208955224001</v>
      </c>
      <c r="V6305" s="1">
        <v>7.4626865671639999</v>
      </c>
      <c r="W6305" s="2" t="s">
        <v>160</v>
      </c>
      <c r="X6305" s="1">
        <v>64.179104477612</v>
      </c>
      <c r="Y6305" s="8">
        <v>153.73134328358199</v>
      </c>
    </row>
    <row r="6306" spans="4:25" ht="26" x14ac:dyDescent="0.2">
      <c r="D6306" s="59"/>
      <c r="E6306" s="5" t="s">
        <v>144</v>
      </c>
      <c r="F6306" s="51" t="s">
        <v>623</v>
      </c>
      <c r="G6306" s="4">
        <v>78</v>
      </c>
      <c r="H6306" s="10">
        <v>3.8461538461539999</v>
      </c>
      <c r="I6306" s="1">
        <v>15.384615384615</v>
      </c>
      <c r="J6306" s="1">
        <v>19.230769230768999</v>
      </c>
      <c r="K6306" s="2" t="s">
        <v>160</v>
      </c>
      <c r="L6306" s="1">
        <v>14.102564102563999</v>
      </c>
      <c r="M6306" s="1">
        <v>20.512820512821001</v>
      </c>
      <c r="N6306" s="1">
        <v>19.230769230768999</v>
      </c>
      <c r="O6306" s="1">
        <v>5.1282051282049999</v>
      </c>
      <c r="P6306" s="1">
        <v>7.6923076923079998</v>
      </c>
      <c r="Q6306" s="2" t="s">
        <v>160</v>
      </c>
      <c r="R6306" s="1">
        <v>28.205128205127998</v>
      </c>
      <c r="S6306" s="1">
        <v>34.615384615384997</v>
      </c>
      <c r="T6306" s="1">
        <v>11.538461538462</v>
      </c>
      <c r="U6306" s="1">
        <v>6.4102564102560002</v>
      </c>
      <c r="V6306" s="1">
        <v>3.8461538461539999</v>
      </c>
      <c r="W6306" s="2" t="s">
        <v>160</v>
      </c>
      <c r="X6306" s="1">
        <v>89.743589743589993</v>
      </c>
      <c r="Y6306" s="8">
        <v>189.74358974359001</v>
      </c>
    </row>
    <row r="6307" spans="4:25" ht="26" x14ac:dyDescent="0.2">
      <c r="D6307" s="59"/>
      <c r="E6307" s="5" t="s">
        <v>145</v>
      </c>
      <c r="F6307" s="51" t="s">
        <v>623</v>
      </c>
      <c r="G6307" s="4">
        <v>735</v>
      </c>
      <c r="H6307" s="10">
        <v>2.5850340136050001</v>
      </c>
      <c r="I6307" s="1">
        <v>5.1700680272110002</v>
      </c>
      <c r="J6307" s="1">
        <v>7.8911564625850001</v>
      </c>
      <c r="K6307" s="1">
        <v>1.2244897959179999</v>
      </c>
      <c r="L6307" s="1">
        <v>3.4013605442179999</v>
      </c>
      <c r="M6307" s="1">
        <v>5.5782312925169997</v>
      </c>
      <c r="N6307" s="1">
        <v>4.2176870748299997</v>
      </c>
      <c r="O6307" s="1">
        <v>1.2244897959179999</v>
      </c>
      <c r="P6307" s="1">
        <v>1.7687074829930001</v>
      </c>
      <c r="Q6307" s="1">
        <v>0.27210884353699999</v>
      </c>
      <c r="R6307" s="1">
        <v>8.4353741496599994</v>
      </c>
      <c r="S6307" s="1">
        <v>13.197278911565</v>
      </c>
      <c r="T6307" s="1">
        <v>3.673469387755</v>
      </c>
      <c r="U6307" s="1">
        <v>25.850340136054001</v>
      </c>
      <c r="V6307" s="1">
        <v>39.591836734693999</v>
      </c>
      <c r="W6307" s="1">
        <v>0.54421768707499996</v>
      </c>
      <c r="X6307" s="1">
        <v>34.013605442177003</v>
      </c>
      <c r="Y6307" s="8">
        <v>124.625850340136</v>
      </c>
    </row>
    <row r="6308" spans="4:25" ht="26" x14ac:dyDescent="0.2">
      <c r="D6308" s="59"/>
      <c r="E6308" s="5" t="s">
        <v>146</v>
      </c>
      <c r="F6308" s="51" t="s">
        <v>623</v>
      </c>
      <c r="G6308" s="4">
        <v>751</v>
      </c>
      <c r="H6308" s="10">
        <v>2.9294274300929999</v>
      </c>
      <c r="I6308" s="1">
        <v>5.7256990679089999</v>
      </c>
      <c r="J6308" s="1">
        <v>8.6551264980029998</v>
      </c>
      <c r="K6308" s="1">
        <v>1.065246338216</v>
      </c>
      <c r="L6308" s="1">
        <v>3.1957390146470002</v>
      </c>
      <c r="M6308" s="1">
        <v>4.7936085219709996</v>
      </c>
      <c r="N6308" s="1">
        <v>4.127829560586</v>
      </c>
      <c r="O6308" s="1">
        <v>0.79893475366199995</v>
      </c>
      <c r="P6308" s="1">
        <v>1.8641810918770001</v>
      </c>
      <c r="Q6308" s="1">
        <v>0.266311584554</v>
      </c>
      <c r="R6308" s="1">
        <v>7.9893475366180002</v>
      </c>
      <c r="S6308" s="1">
        <v>12.649800266312001</v>
      </c>
      <c r="T6308" s="1">
        <v>3.9946737683090001</v>
      </c>
      <c r="U6308" s="1">
        <v>26.498002663116001</v>
      </c>
      <c r="V6308" s="1">
        <v>39.414114513980998</v>
      </c>
      <c r="W6308" s="1">
        <v>0.53262316910800001</v>
      </c>
      <c r="X6308" s="1">
        <v>33.555259653794998</v>
      </c>
      <c r="Y6308" s="8">
        <v>124.50066577896099</v>
      </c>
    </row>
    <row r="6309" spans="4:25" ht="26" x14ac:dyDescent="0.2">
      <c r="D6309" s="59"/>
      <c r="E6309" s="5" t="s">
        <v>147</v>
      </c>
      <c r="F6309" s="51" t="s">
        <v>623</v>
      </c>
      <c r="G6309" s="4">
        <v>587</v>
      </c>
      <c r="H6309" s="10">
        <v>2.8960817717210001</v>
      </c>
      <c r="I6309" s="1">
        <v>4.9403747870529999</v>
      </c>
      <c r="J6309" s="1">
        <v>8.5178875638840008</v>
      </c>
      <c r="K6309" s="1">
        <v>1.0221465076659999</v>
      </c>
      <c r="L6309" s="1">
        <v>2.8960817717210001</v>
      </c>
      <c r="M6309" s="1">
        <v>4.770017035775</v>
      </c>
      <c r="N6309" s="1">
        <v>4.4293015332200003</v>
      </c>
      <c r="O6309" s="1">
        <v>1.0221465076659999</v>
      </c>
      <c r="P6309" s="1">
        <v>1.7035775127770001</v>
      </c>
      <c r="Q6309" s="1">
        <v>0.17035775127800001</v>
      </c>
      <c r="R6309" s="1">
        <v>7.3253833049399999</v>
      </c>
      <c r="S6309" s="1">
        <v>13.798977853492</v>
      </c>
      <c r="T6309" s="1">
        <v>4.0885860306639996</v>
      </c>
      <c r="U6309" s="1">
        <v>25.553662691652001</v>
      </c>
      <c r="V6309" s="1">
        <v>41.737649063032002</v>
      </c>
      <c r="W6309" s="1">
        <v>0.68143100511099997</v>
      </c>
      <c r="X6309" s="1">
        <v>32.027257240204001</v>
      </c>
      <c r="Y6309" s="8">
        <v>125.55366269165199</v>
      </c>
    </row>
    <row r="6310" spans="4:25" x14ac:dyDescent="0.2">
      <c r="D6310" s="59"/>
      <c r="E6310" s="5" t="s">
        <v>148</v>
      </c>
      <c r="F6310" s="51" t="s">
        <v>623</v>
      </c>
      <c r="G6310" s="4">
        <v>187</v>
      </c>
      <c r="H6310" s="10">
        <v>3.208556149733</v>
      </c>
      <c r="I6310" s="1">
        <v>8.5561497326199998</v>
      </c>
      <c r="J6310" s="1">
        <v>9.6256684491980007</v>
      </c>
      <c r="K6310" s="1">
        <v>2.673796791444</v>
      </c>
      <c r="L6310" s="1">
        <v>5.3475935828879999</v>
      </c>
      <c r="M6310" s="1">
        <v>3.7433155080209999</v>
      </c>
      <c r="N6310" s="1">
        <v>4.8128342245990003</v>
      </c>
      <c r="O6310" s="1">
        <v>1.6042780748659999</v>
      </c>
      <c r="P6310" s="1">
        <v>1.069518716578</v>
      </c>
      <c r="Q6310" s="1">
        <v>0.53475935828900001</v>
      </c>
      <c r="R6310" s="1">
        <v>9.6256684491980007</v>
      </c>
      <c r="S6310" s="1">
        <v>15.508021390373999</v>
      </c>
      <c r="T6310" s="1">
        <v>2.673796791444</v>
      </c>
      <c r="U6310" s="1">
        <v>26.737967914439</v>
      </c>
      <c r="V6310" s="1">
        <v>34.759358288770002</v>
      </c>
      <c r="W6310" s="1">
        <v>0.53475935828900001</v>
      </c>
      <c r="X6310" s="1">
        <v>37.967914438503001</v>
      </c>
      <c r="Y6310" s="8">
        <v>131.01604278074899</v>
      </c>
    </row>
    <row r="6311" spans="4:25" ht="26" x14ac:dyDescent="0.2">
      <c r="D6311" s="59"/>
      <c r="E6311" s="5" t="s">
        <v>149</v>
      </c>
      <c r="F6311" s="51" t="s">
        <v>623</v>
      </c>
      <c r="G6311" s="4">
        <v>75</v>
      </c>
      <c r="H6311" s="10">
        <v>1.333333333333</v>
      </c>
      <c r="I6311" s="1">
        <v>4</v>
      </c>
      <c r="J6311" s="1">
        <v>8</v>
      </c>
      <c r="K6311" s="2" t="s">
        <v>160</v>
      </c>
      <c r="L6311" s="1">
        <v>2.666666666667</v>
      </c>
      <c r="M6311" s="1">
        <v>5.333333333333</v>
      </c>
      <c r="N6311" s="1">
        <v>8</v>
      </c>
      <c r="O6311" s="2" t="s">
        <v>160</v>
      </c>
      <c r="P6311" s="1">
        <v>4</v>
      </c>
      <c r="Q6311" s="2" t="s">
        <v>160</v>
      </c>
      <c r="R6311" s="1">
        <v>4</v>
      </c>
      <c r="S6311" s="1">
        <v>18.666666666666998</v>
      </c>
      <c r="T6311" s="1">
        <v>6.666666666667</v>
      </c>
      <c r="U6311" s="1">
        <v>22.666666666666998</v>
      </c>
      <c r="V6311" s="1">
        <v>40</v>
      </c>
      <c r="W6311" s="1">
        <v>1.333333333333</v>
      </c>
      <c r="X6311" s="1">
        <v>36</v>
      </c>
      <c r="Y6311" s="8">
        <v>126.666666666667</v>
      </c>
    </row>
    <row r="6312" spans="4:25" ht="26" x14ac:dyDescent="0.2">
      <c r="D6312" s="59"/>
      <c r="E6312" s="5" t="s">
        <v>150</v>
      </c>
      <c r="F6312" s="51" t="s">
        <v>623</v>
      </c>
      <c r="G6312" s="4">
        <v>66</v>
      </c>
      <c r="H6312" s="10">
        <v>1.5151515151520001</v>
      </c>
      <c r="I6312" s="1">
        <v>4.5454545454549997</v>
      </c>
      <c r="J6312" s="1">
        <v>13.636363636364001</v>
      </c>
      <c r="K6312" s="2" t="s">
        <v>160</v>
      </c>
      <c r="L6312" s="1">
        <v>3.0303030303030001</v>
      </c>
      <c r="M6312" s="1">
        <v>4.5454545454549997</v>
      </c>
      <c r="N6312" s="1">
        <v>3.0303030303030001</v>
      </c>
      <c r="O6312" s="2" t="s">
        <v>160</v>
      </c>
      <c r="P6312" s="2" t="s">
        <v>160</v>
      </c>
      <c r="Q6312" s="2" t="s">
        <v>160</v>
      </c>
      <c r="R6312" s="1">
        <v>3.0303030303030001</v>
      </c>
      <c r="S6312" s="1">
        <v>7.5757575757579998</v>
      </c>
      <c r="T6312" s="1">
        <v>7.5757575757579998</v>
      </c>
      <c r="U6312" s="1">
        <v>30.303030303029999</v>
      </c>
      <c r="V6312" s="1">
        <v>42.424242424242003</v>
      </c>
      <c r="W6312" s="1">
        <v>1.5151515151520001</v>
      </c>
      <c r="X6312" s="1">
        <v>25.757575757575999</v>
      </c>
      <c r="Y6312" s="8">
        <v>122.727272727273</v>
      </c>
    </row>
    <row r="6313" spans="4:25" ht="26" x14ac:dyDescent="0.2">
      <c r="D6313" s="59"/>
      <c r="E6313" s="5" t="s">
        <v>151</v>
      </c>
      <c r="F6313" s="51" t="s">
        <v>624</v>
      </c>
      <c r="G6313" s="4">
        <v>12</v>
      </c>
      <c r="H6313" s="17" t="s">
        <v>160</v>
      </c>
      <c r="I6313" s="2" t="s">
        <v>160</v>
      </c>
      <c r="J6313" s="2" t="s">
        <v>160</v>
      </c>
      <c r="K6313" s="2" t="s">
        <v>160</v>
      </c>
      <c r="L6313" s="2" t="s">
        <v>160</v>
      </c>
      <c r="M6313" s="2" t="s">
        <v>160</v>
      </c>
      <c r="N6313" s="1">
        <v>8.333333333333</v>
      </c>
      <c r="O6313" s="1">
        <v>8.333333333333</v>
      </c>
      <c r="P6313" s="2" t="s">
        <v>160</v>
      </c>
      <c r="Q6313" s="2" t="s">
        <v>160</v>
      </c>
      <c r="R6313" s="2" t="s">
        <v>160</v>
      </c>
      <c r="S6313" s="2" t="s">
        <v>160</v>
      </c>
      <c r="T6313" s="1">
        <v>8.333333333333</v>
      </c>
      <c r="U6313" s="1">
        <v>41.666666666666998</v>
      </c>
      <c r="V6313" s="1">
        <v>41.666666666666998</v>
      </c>
      <c r="W6313" s="2" t="s">
        <v>160</v>
      </c>
      <c r="X6313" s="1">
        <v>16.666666666666998</v>
      </c>
      <c r="Y6313" s="8">
        <v>108.333333333333</v>
      </c>
    </row>
    <row r="6314" spans="4:25" ht="26" x14ac:dyDescent="0.2">
      <c r="D6314" s="59"/>
      <c r="E6314" s="5" t="s">
        <v>152</v>
      </c>
      <c r="F6314" s="51" t="s">
        <v>623</v>
      </c>
      <c r="G6314" s="4">
        <v>443</v>
      </c>
      <c r="H6314" s="10">
        <v>3.1602708803609998</v>
      </c>
      <c r="I6314" s="1">
        <v>6.5462753950339998</v>
      </c>
      <c r="J6314" s="1">
        <v>9.9322799097070007</v>
      </c>
      <c r="K6314" s="1">
        <v>1.5801354401809999</v>
      </c>
      <c r="L6314" s="1">
        <v>4.0632054176069996</v>
      </c>
      <c r="M6314" s="1">
        <v>6.5462753950339998</v>
      </c>
      <c r="N6314" s="1">
        <v>5.643340857788</v>
      </c>
      <c r="O6314" s="1">
        <v>1.3544018058689999</v>
      </c>
      <c r="P6314" s="1">
        <v>1.5801354401809999</v>
      </c>
      <c r="Q6314" s="1">
        <v>0.225733634312</v>
      </c>
      <c r="R6314" s="1">
        <v>9.0293453724599999</v>
      </c>
      <c r="S6314" s="1">
        <v>16.252821670429</v>
      </c>
      <c r="T6314" s="1">
        <v>4.51467268623</v>
      </c>
      <c r="U6314" s="1">
        <v>24.604966139955</v>
      </c>
      <c r="V6314" s="1">
        <v>34.988713318283999</v>
      </c>
      <c r="W6314" s="1">
        <v>0.45146726862300002</v>
      </c>
      <c r="X6314" s="1">
        <v>39.954853273137999</v>
      </c>
      <c r="Y6314" s="8">
        <v>130.474040632054</v>
      </c>
    </row>
    <row r="6315" spans="4:25" x14ac:dyDescent="0.2">
      <c r="D6315" s="59"/>
      <c r="E6315" s="5" t="s">
        <v>153</v>
      </c>
      <c r="F6315" s="51" t="s">
        <v>623</v>
      </c>
      <c r="G6315" s="4">
        <v>80</v>
      </c>
      <c r="H6315" s="10">
        <v>3.75</v>
      </c>
      <c r="I6315" s="1">
        <v>8.75</v>
      </c>
      <c r="J6315" s="1">
        <v>15</v>
      </c>
      <c r="K6315" s="1">
        <v>1.25</v>
      </c>
      <c r="L6315" s="1">
        <v>6.25</v>
      </c>
      <c r="M6315" s="1">
        <v>10</v>
      </c>
      <c r="N6315" s="1">
        <v>12.5</v>
      </c>
      <c r="O6315" s="1">
        <v>3.75</v>
      </c>
      <c r="P6315" s="1">
        <v>6.25</v>
      </c>
      <c r="Q6315" s="2" t="s">
        <v>160</v>
      </c>
      <c r="R6315" s="1">
        <v>10</v>
      </c>
      <c r="S6315" s="1">
        <v>16.25</v>
      </c>
      <c r="T6315" s="1">
        <v>7.5</v>
      </c>
      <c r="U6315" s="1">
        <v>25</v>
      </c>
      <c r="V6315" s="1">
        <v>26.25</v>
      </c>
      <c r="W6315" s="2" t="s">
        <v>160</v>
      </c>
      <c r="X6315" s="1">
        <v>48.75</v>
      </c>
      <c r="Y6315" s="8">
        <v>152.5</v>
      </c>
    </row>
    <row r="6316" spans="4:25" ht="26" x14ac:dyDescent="0.2">
      <c r="D6316" s="59"/>
      <c r="E6316" s="5" t="s">
        <v>154</v>
      </c>
      <c r="F6316" s="51" t="s">
        <v>623</v>
      </c>
      <c r="G6316" s="4">
        <v>123</v>
      </c>
      <c r="H6316" s="10">
        <v>3.2520325203249998</v>
      </c>
      <c r="I6316" s="1">
        <v>7.3170731707319998</v>
      </c>
      <c r="J6316" s="1">
        <v>5.6910569105690003</v>
      </c>
      <c r="K6316" s="1">
        <v>1.6260162601629999</v>
      </c>
      <c r="L6316" s="1">
        <v>2.4390243902440001</v>
      </c>
      <c r="M6316" s="1">
        <v>1.6260162601629999</v>
      </c>
      <c r="N6316" s="1">
        <v>0.81300813008100004</v>
      </c>
      <c r="O6316" s="1">
        <v>0.81300813008100004</v>
      </c>
      <c r="P6316" s="2" t="s">
        <v>160</v>
      </c>
      <c r="Q6316" s="1">
        <v>2.4390243902440001</v>
      </c>
      <c r="R6316" s="1">
        <v>8.130081300813</v>
      </c>
      <c r="S6316" s="1">
        <v>6.5040650406499996</v>
      </c>
      <c r="T6316" s="1">
        <v>9.7560975609760003</v>
      </c>
      <c r="U6316" s="1">
        <v>22.764227642276001</v>
      </c>
      <c r="V6316" s="1">
        <v>45.528455284552997</v>
      </c>
      <c r="W6316" s="1">
        <v>0.81300813008100004</v>
      </c>
      <c r="X6316" s="1">
        <v>30.894308943089001</v>
      </c>
      <c r="Y6316" s="8">
        <v>119.512195121951</v>
      </c>
    </row>
    <row r="6317" spans="4:25" x14ac:dyDescent="0.2">
      <c r="D6317" s="59"/>
      <c r="E6317" s="5" t="s">
        <v>23</v>
      </c>
      <c r="F6317" s="51" t="s">
        <v>624</v>
      </c>
      <c r="G6317" s="4">
        <v>10</v>
      </c>
      <c r="H6317" s="17" t="s">
        <v>160</v>
      </c>
      <c r="I6317" s="2" t="s">
        <v>160</v>
      </c>
      <c r="J6317" s="2" t="s">
        <v>160</v>
      </c>
      <c r="K6317" s="2" t="s">
        <v>160</v>
      </c>
      <c r="L6317" s="2" t="s">
        <v>160</v>
      </c>
      <c r="M6317" s="2" t="s">
        <v>160</v>
      </c>
      <c r="N6317" s="2" t="s">
        <v>160</v>
      </c>
      <c r="O6317" s="2" t="s">
        <v>160</v>
      </c>
      <c r="P6317" s="2" t="s">
        <v>160</v>
      </c>
      <c r="Q6317" s="2" t="s">
        <v>160</v>
      </c>
      <c r="R6317" s="2" t="s">
        <v>160</v>
      </c>
      <c r="S6317" s="2" t="s">
        <v>160</v>
      </c>
      <c r="T6317" s="2" t="s">
        <v>160</v>
      </c>
      <c r="U6317" s="1">
        <v>20</v>
      </c>
      <c r="V6317" s="1">
        <v>70</v>
      </c>
      <c r="W6317" s="1">
        <v>10</v>
      </c>
      <c r="X6317" s="2" t="s">
        <v>160</v>
      </c>
      <c r="Y6317" s="8">
        <v>100</v>
      </c>
    </row>
    <row r="6318" spans="4:25" ht="26" x14ac:dyDescent="0.2">
      <c r="D6318" s="59"/>
      <c r="E6318" s="5" t="s">
        <v>155</v>
      </c>
      <c r="F6318" s="51" t="s">
        <v>623</v>
      </c>
      <c r="G6318" s="4">
        <v>910</v>
      </c>
      <c r="H6318" s="10">
        <v>3.0769230769229998</v>
      </c>
      <c r="I6318" s="1">
        <v>5.6043956043960002</v>
      </c>
      <c r="J6318" s="1">
        <v>8.2417582417579993</v>
      </c>
      <c r="K6318" s="1">
        <v>0.98901098901100004</v>
      </c>
      <c r="L6318" s="1">
        <v>3.516483516484</v>
      </c>
      <c r="M6318" s="1">
        <v>5.0549450549449997</v>
      </c>
      <c r="N6318" s="1">
        <v>4.1758241758240002</v>
      </c>
      <c r="O6318" s="1">
        <v>1.208791208791</v>
      </c>
      <c r="P6318" s="1">
        <v>1.648351648352</v>
      </c>
      <c r="Q6318" s="1">
        <v>0.21978021978000001</v>
      </c>
      <c r="R6318" s="1">
        <v>8.4615384615379998</v>
      </c>
      <c r="S6318" s="1">
        <v>12.087912087912001</v>
      </c>
      <c r="T6318" s="1">
        <v>3.8461538461539999</v>
      </c>
      <c r="U6318" s="1">
        <v>24.725274725275</v>
      </c>
      <c r="V6318" s="1">
        <v>40.769230769231001</v>
      </c>
      <c r="W6318" s="1">
        <v>0.76923076923099998</v>
      </c>
      <c r="X6318" s="1">
        <v>33.736263736264</v>
      </c>
      <c r="Y6318" s="8">
        <v>124.395604395604</v>
      </c>
    </row>
    <row r="6319" spans="4:25" ht="26" x14ac:dyDescent="0.2">
      <c r="D6319" s="59"/>
      <c r="E6319" s="5" t="s">
        <v>156</v>
      </c>
      <c r="F6319" s="51" t="s">
        <v>623</v>
      </c>
      <c r="G6319" s="4">
        <v>98</v>
      </c>
      <c r="H6319" s="10">
        <v>7.1428571428570002</v>
      </c>
      <c r="I6319" s="1">
        <v>7.1428571428570002</v>
      </c>
      <c r="J6319" s="1">
        <v>13.265306122448999</v>
      </c>
      <c r="K6319" s="1">
        <v>2.040816326531</v>
      </c>
      <c r="L6319" s="1">
        <v>4.0816326530609999</v>
      </c>
      <c r="M6319" s="1">
        <v>7.1428571428570002</v>
      </c>
      <c r="N6319" s="1">
        <v>7.1428571428570002</v>
      </c>
      <c r="O6319" s="1">
        <v>3.0612244897959999</v>
      </c>
      <c r="P6319" s="1">
        <v>2.040816326531</v>
      </c>
      <c r="Q6319" s="1">
        <v>1.0204081632649999</v>
      </c>
      <c r="R6319" s="1">
        <v>4.0816326530609999</v>
      </c>
      <c r="S6319" s="1">
        <v>21.428571428571001</v>
      </c>
      <c r="T6319" s="1">
        <v>4.0816326530609999</v>
      </c>
      <c r="U6319" s="1">
        <v>18.367346938775999</v>
      </c>
      <c r="V6319" s="1">
        <v>33.673469387754999</v>
      </c>
      <c r="W6319" s="1">
        <v>1.0204081632649999</v>
      </c>
      <c r="X6319" s="1">
        <v>46.938775510204003</v>
      </c>
      <c r="Y6319" s="8">
        <v>136.734693877551</v>
      </c>
    </row>
    <row r="6320" spans="4:25" ht="26" x14ac:dyDescent="0.2">
      <c r="D6320" s="59"/>
      <c r="E6320" s="5" t="s">
        <v>157</v>
      </c>
      <c r="F6320" s="51" t="s">
        <v>623</v>
      </c>
      <c r="G6320" s="4">
        <v>134</v>
      </c>
      <c r="H6320" s="10">
        <v>4.477611940299</v>
      </c>
      <c r="I6320" s="1">
        <v>12.686567164178999</v>
      </c>
      <c r="J6320" s="1">
        <v>17.910447761194</v>
      </c>
      <c r="K6320" s="1">
        <v>0.74626865671599996</v>
      </c>
      <c r="L6320" s="1">
        <v>13.432835820896001</v>
      </c>
      <c r="M6320" s="1">
        <v>16.417910447760999</v>
      </c>
      <c r="N6320" s="1">
        <v>14.179104477612</v>
      </c>
      <c r="O6320" s="1">
        <v>3.731343283582</v>
      </c>
      <c r="P6320" s="1">
        <v>4.477611940299</v>
      </c>
      <c r="Q6320" s="2" t="s">
        <v>160</v>
      </c>
      <c r="R6320" s="1">
        <v>22.388059701492999</v>
      </c>
      <c r="S6320" s="1">
        <v>30.597014925372999</v>
      </c>
      <c r="T6320" s="1">
        <v>9.7014925373129994</v>
      </c>
      <c r="U6320" s="1">
        <v>17.164179104477999</v>
      </c>
      <c r="V6320" s="1">
        <v>5.2238805970150004</v>
      </c>
      <c r="W6320" s="2" t="s">
        <v>160</v>
      </c>
      <c r="X6320" s="1">
        <v>77.611940298506994</v>
      </c>
      <c r="Y6320" s="8">
        <v>173.13432835820899</v>
      </c>
    </row>
    <row r="6321" spans="2:25" ht="26" x14ac:dyDescent="0.2">
      <c r="D6321" s="59"/>
      <c r="E6321" s="5" t="s">
        <v>158</v>
      </c>
      <c r="F6321" s="51" t="s">
        <v>623</v>
      </c>
      <c r="G6321" s="4">
        <v>812</v>
      </c>
      <c r="H6321" s="10">
        <v>2.8325123152709999</v>
      </c>
      <c r="I6321" s="1">
        <v>5.5418719211819996</v>
      </c>
      <c r="J6321" s="1">
        <v>8.4975369458129997</v>
      </c>
      <c r="K6321" s="1">
        <v>0.98522167487699996</v>
      </c>
      <c r="L6321" s="1">
        <v>3.0788177339899998</v>
      </c>
      <c r="M6321" s="1">
        <v>4.8029556650250003</v>
      </c>
      <c r="N6321" s="1">
        <v>4.1871921182270002</v>
      </c>
      <c r="O6321" s="1">
        <v>0.98522167487699996</v>
      </c>
      <c r="P6321" s="1">
        <v>1.8472906403939999</v>
      </c>
      <c r="Q6321" s="1">
        <v>0.246305418719</v>
      </c>
      <c r="R6321" s="1">
        <v>8.0049261083740006</v>
      </c>
      <c r="S6321" s="1">
        <v>12.684729064039001</v>
      </c>
      <c r="T6321" s="1">
        <v>3.6945812807879999</v>
      </c>
      <c r="U6321" s="1">
        <v>26.108374384236001</v>
      </c>
      <c r="V6321" s="1">
        <v>40.270935960590997</v>
      </c>
      <c r="W6321" s="1">
        <v>0.61576354679800005</v>
      </c>
      <c r="X6321" s="1">
        <v>33.004926108374001</v>
      </c>
      <c r="Y6321" s="8">
        <v>124.38423645320201</v>
      </c>
    </row>
    <row r="6322" spans="2:25" ht="26" x14ac:dyDescent="0.2">
      <c r="D6322" s="60"/>
      <c r="E6322" s="30" t="s">
        <v>159</v>
      </c>
      <c r="F6322" s="52" t="s">
        <v>623</v>
      </c>
      <c r="G6322" s="21">
        <v>136</v>
      </c>
      <c r="H6322" s="36">
        <v>1.4705882352940001</v>
      </c>
      <c r="I6322" s="18">
        <v>3.6764705882349999</v>
      </c>
      <c r="J6322" s="18">
        <v>8.8235294117649996</v>
      </c>
      <c r="K6322" s="37" t="s">
        <v>160</v>
      </c>
      <c r="L6322" s="18">
        <v>2.9411764705880001</v>
      </c>
      <c r="M6322" s="18">
        <v>4.4117647058819998</v>
      </c>
      <c r="N6322" s="18">
        <v>5.8823529411760003</v>
      </c>
      <c r="O6322" s="18">
        <v>0.73529411764700003</v>
      </c>
      <c r="P6322" s="18">
        <v>2.2058823529409999</v>
      </c>
      <c r="Q6322" s="37" t="s">
        <v>160</v>
      </c>
      <c r="R6322" s="18">
        <v>3.6764705882349999</v>
      </c>
      <c r="S6322" s="18">
        <v>11.029411764705999</v>
      </c>
      <c r="T6322" s="18">
        <v>6.6176470588239997</v>
      </c>
      <c r="U6322" s="18">
        <v>25.735294117647001</v>
      </c>
      <c r="V6322" s="18">
        <v>42.647058823529001</v>
      </c>
      <c r="W6322" s="18">
        <v>1.4705882352940001</v>
      </c>
      <c r="X6322" s="18">
        <v>30.147058823529001</v>
      </c>
      <c r="Y6322" s="35">
        <v>121.32352941176499</v>
      </c>
    </row>
    <row r="6323" spans="2:25" x14ac:dyDescent="0.2">
      <c r="D6323" s="45" t="s">
        <v>625</v>
      </c>
    </row>
    <row r="6324" spans="2:25" x14ac:dyDescent="0.2">
      <c r="B6324" s="24" t="str">
        <f xml:space="preserve"> HYPERLINK("#'目次'!B47", "[41]")</f>
        <v>[41]</v>
      </c>
      <c r="C6324" s="61" t="s">
        <v>511</v>
      </c>
      <c r="D6324" s="62"/>
      <c r="E6324" s="62"/>
      <c r="F6324" s="62"/>
      <c r="G6324" s="62"/>
      <c r="H6324" s="62"/>
      <c r="I6324" s="62"/>
      <c r="J6324" s="62"/>
      <c r="K6324" s="62"/>
      <c r="L6324" s="62"/>
      <c r="M6324" s="62"/>
      <c r="N6324" s="62"/>
      <c r="O6324" s="62"/>
      <c r="P6324" s="62"/>
      <c r="Q6324" s="62"/>
      <c r="R6324" s="62"/>
      <c r="S6324" s="62"/>
      <c r="T6324" s="62"/>
      <c r="U6324" s="62"/>
      <c r="V6324" s="62"/>
    </row>
    <row r="6325" spans="2:25" x14ac:dyDescent="0.2">
      <c r="C6325" s="45" t="s">
        <v>512</v>
      </c>
    </row>
    <row r="6327" spans="2:25" x14ac:dyDescent="0.2">
      <c r="C6327" s="61" t="s">
        <v>13</v>
      </c>
      <c r="D6327" s="62"/>
      <c r="E6327" s="62"/>
      <c r="F6327" s="62"/>
      <c r="G6327" s="62"/>
      <c r="H6327" s="62"/>
      <c r="I6327" s="62"/>
      <c r="J6327" s="62"/>
      <c r="K6327" s="62"/>
      <c r="L6327" s="62"/>
      <c r="M6327" s="62"/>
      <c r="N6327" s="62"/>
      <c r="O6327" s="62"/>
      <c r="P6327" s="62"/>
      <c r="Q6327" s="62"/>
      <c r="R6327" s="62"/>
      <c r="S6327" s="62"/>
      <c r="T6327" s="62"/>
      <c r="U6327" s="62"/>
      <c r="V6327" s="62"/>
    </row>
    <row r="6328" spans="2:25" ht="65" x14ac:dyDescent="0.2">
      <c r="D6328" s="63"/>
      <c r="E6328" s="64"/>
      <c r="F6328" s="64"/>
      <c r="G6328" s="27" t="s">
        <v>14</v>
      </c>
      <c r="H6328" s="26" t="s">
        <v>513</v>
      </c>
      <c r="I6328" s="11" t="s">
        <v>514</v>
      </c>
      <c r="J6328" s="11" t="s">
        <v>515</v>
      </c>
      <c r="K6328" s="11" t="s">
        <v>516</v>
      </c>
      <c r="L6328" s="11" t="s">
        <v>517</v>
      </c>
      <c r="M6328" s="11" t="s">
        <v>518</v>
      </c>
      <c r="N6328" s="11" t="s">
        <v>519</v>
      </c>
      <c r="O6328" s="11" t="s">
        <v>520</v>
      </c>
      <c r="P6328" s="11" t="s">
        <v>521</v>
      </c>
      <c r="Q6328" s="11" t="s">
        <v>522</v>
      </c>
      <c r="R6328" s="11" t="s">
        <v>523</v>
      </c>
      <c r="S6328" s="11" t="s">
        <v>524</v>
      </c>
      <c r="T6328" s="11" t="s">
        <v>36</v>
      </c>
      <c r="U6328" s="11" t="s">
        <v>23</v>
      </c>
      <c r="V6328" s="20" t="s">
        <v>248</v>
      </c>
    </row>
    <row r="6329" spans="2:25" x14ac:dyDescent="0.2">
      <c r="D6329" s="65"/>
      <c r="E6329" s="66"/>
      <c r="F6329" s="66"/>
      <c r="G6329" s="22"/>
      <c r="H6329" s="31"/>
      <c r="I6329" s="12"/>
      <c r="J6329" s="12"/>
      <c r="K6329" s="12"/>
      <c r="L6329" s="12"/>
      <c r="M6329" s="12"/>
      <c r="N6329" s="12"/>
      <c r="O6329" s="12"/>
      <c r="P6329" s="12"/>
      <c r="Q6329" s="12"/>
      <c r="R6329" s="12"/>
      <c r="S6329" s="12"/>
      <c r="T6329" s="12"/>
      <c r="U6329" s="12"/>
      <c r="V6329" s="29"/>
    </row>
    <row r="6330" spans="2:25" x14ac:dyDescent="0.2">
      <c r="D6330" s="23"/>
      <c r="E6330" s="28" t="s">
        <v>14</v>
      </c>
      <c r="F6330" s="49" t="str">
        <f>IF(G6330=0,"",IF(G6330&lt;=49,"*",""))</f>
        <v/>
      </c>
      <c r="G6330" s="25">
        <v>689</v>
      </c>
      <c r="H6330" s="16">
        <v>33.381712626995999</v>
      </c>
      <c r="I6330" s="16">
        <v>17.126269956459002</v>
      </c>
      <c r="J6330" s="16">
        <v>9.2888243831640001</v>
      </c>
      <c r="K6330" s="16">
        <v>4.2089985486210004</v>
      </c>
      <c r="L6330" s="16">
        <v>1.015965166909</v>
      </c>
      <c r="M6330" s="16">
        <v>10.014513788099</v>
      </c>
      <c r="N6330" s="41" t="s">
        <v>160</v>
      </c>
      <c r="O6330" s="16">
        <v>21.625544267054</v>
      </c>
      <c r="P6330" s="16">
        <v>11.611030478955</v>
      </c>
      <c r="Q6330" s="16">
        <v>21.190130624093001</v>
      </c>
      <c r="R6330" s="16">
        <v>3.3381712627</v>
      </c>
      <c r="S6330" s="16">
        <v>3.6284470246730001</v>
      </c>
      <c r="T6330" s="16">
        <v>8.1277213352689994</v>
      </c>
      <c r="U6330" s="16">
        <v>1.88679245283</v>
      </c>
      <c r="V6330" s="34">
        <v>146.44412191582001</v>
      </c>
    </row>
    <row r="6331" spans="2:25" x14ac:dyDescent="0.2">
      <c r="D6331" s="58" t="s">
        <v>18</v>
      </c>
      <c r="E6331" s="7" t="s">
        <v>19</v>
      </c>
      <c r="F6331" s="50" t="str">
        <f t="shared" ref="F6331:F6394" si="15">IF(G6331=0,"",IF(G6331&lt;=49,"*",""))</f>
        <v/>
      </c>
      <c r="G6331" s="6">
        <v>203</v>
      </c>
      <c r="H6331" s="14">
        <v>35.467980295567003</v>
      </c>
      <c r="I6331" s="3">
        <v>20.689655172414</v>
      </c>
      <c r="J6331" s="3">
        <v>10.344827586207</v>
      </c>
      <c r="K6331" s="3">
        <v>4.4334975369459997</v>
      </c>
      <c r="L6331" s="9" t="s">
        <v>160</v>
      </c>
      <c r="M6331" s="3">
        <v>10.344827586207</v>
      </c>
      <c r="N6331" s="9" t="s">
        <v>160</v>
      </c>
      <c r="O6331" s="3">
        <v>25.615763546798</v>
      </c>
      <c r="P6331" s="3">
        <v>15.763546798029999</v>
      </c>
      <c r="Q6331" s="3">
        <v>1.9704433497539999</v>
      </c>
      <c r="R6331" s="3">
        <v>2.9556650246310001</v>
      </c>
      <c r="S6331" s="3">
        <v>1.9704433497539999</v>
      </c>
      <c r="T6331" s="3">
        <v>9.3596059113300001</v>
      </c>
      <c r="U6331" s="3">
        <v>1.9704433497539999</v>
      </c>
      <c r="V6331" s="13">
        <v>140.88669950738901</v>
      </c>
    </row>
    <row r="6332" spans="2:25" ht="26" x14ac:dyDescent="0.2">
      <c r="D6332" s="59"/>
      <c r="E6332" s="5" t="s">
        <v>20</v>
      </c>
      <c r="F6332" s="51" t="str">
        <f t="shared" si="15"/>
        <v/>
      </c>
      <c r="G6332" s="4">
        <v>417</v>
      </c>
      <c r="H6332" s="10">
        <v>33.333333333333002</v>
      </c>
      <c r="I6332" s="1">
        <v>17.505995203836999</v>
      </c>
      <c r="J6332" s="1">
        <v>9.3525179856119998</v>
      </c>
      <c r="K6332" s="1">
        <v>3.3573141486810001</v>
      </c>
      <c r="L6332" s="1">
        <v>1.438848920863</v>
      </c>
      <c r="M6332" s="1">
        <v>10.31175059952</v>
      </c>
      <c r="N6332" s="2" t="s">
        <v>160</v>
      </c>
      <c r="O6332" s="1">
        <v>22.062350119904</v>
      </c>
      <c r="P6332" s="1">
        <v>10.071942446043</v>
      </c>
      <c r="Q6332" s="1">
        <v>24.220623501199</v>
      </c>
      <c r="R6332" s="1">
        <v>3.3573141486810001</v>
      </c>
      <c r="S6332" s="1">
        <v>3.3573141486810001</v>
      </c>
      <c r="T6332" s="1">
        <v>7.6738609112710003</v>
      </c>
      <c r="U6332" s="1">
        <v>1.9184652278180001</v>
      </c>
      <c r="V6332" s="8">
        <v>147.961630695444</v>
      </c>
    </row>
    <row r="6333" spans="2:25" ht="26" x14ac:dyDescent="0.2">
      <c r="D6333" s="59"/>
      <c r="E6333" s="5" t="s">
        <v>21</v>
      </c>
      <c r="F6333" s="51" t="str">
        <f t="shared" si="15"/>
        <v/>
      </c>
      <c r="G6333" s="4">
        <v>65</v>
      </c>
      <c r="H6333" s="10">
        <v>29.230769230768999</v>
      </c>
      <c r="I6333" s="1">
        <v>4.6153846153850004</v>
      </c>
      <c r="J6333" s="1">
        <v>6.1538461538459996</v>
      </c>
      <c r="K6333" s="1">
        <v>9.2307692307690008</v>
      </c>
      <c r="L6333" s="1">
        <v>1.538461538462</v>
      </c>
      <c r="M6333" s="1">
        <v>7.6923076923079998</v>
      </c>
      <c r="N6333" s="2" t="s">
        <v>160</v>
      </c>
      <c r="O6333" s="1">
        <v>7.6923076923079998</v>
      </c>
      <c r="P6333" s="1">
        <v>9.2307692307690008</v>
      </c>
      <c r="Q6333" s="1">
        <v>61.538461538462002</v>
      </c>
      <c r="R6333" s="1">
        <v>1.538461538462</v>
      </c>
      <c r="S6333" s="1">
        <v>10.769230769230999</v>
      </c>
      <c r="T6333" s="1">
        <v>6.1538461538459996</v>
      </c>
      <c r="U6333" s="1">
        <v>1.538461538462</v>
      </c>
      <c r="V6333" s="8">
        <v>156.92307692307699</v>
      </c>
    </row>
    <row r="6334" spans="2:25" x14ac:dyDescent="0.2">
      <c r="D6334" s="59"/>
      <c r="E6334" s="5" t="s">
        <v>22</v>
      </c>
      <c r="F6334" s="51" t="str">
        <f t="shared" si="15"/>
        <v>*</v>
      </c>
      <c r="G6334" s="4">
        <v>2</v>
      </c>
      <c r="H6334" s="17" t="s">
        <v>160</v>
      </c>
      <c r="I6334" s="2" t="s">
        <v>160</v>
      </c>
      <c r="J6334" s="2" t="s">
        <v>160</v>
      </c>
      <c r="K6334" s="2" t="s">
        <v>160</v>
      </c>
      <c r="L6334" s="2" t="s">
        <v>160</v>
      </c>
      <c r="M6334" s="2" t="s">
        <v>160</v>
      </c>
      <c r="N6334" s="2" t="s">
        <v>160</v>
      </c>
      <c r="O6334" s="2" t="s">
        <v>160</v>
      </c>
      <c r="P6334" s="2" t="s">
        <v>160</v>
      </c>
      <c r="Q6334" s="1">
        <v>50</v>
      </c>
      <c r="R6334" s="1">
        <v>50</v>
      </c>
      <c r="S6334" s="2" t="s">
        <v>160</v>
      </c>
      <c r="T6334" s="2" t="s">
        <v>160</v>
      </c>
      <c r="U6334" s="2" t="s">
        <v>160</v>
      </c>
      <c r="V6334" s="8">
        <v>100</v>
      </c>
    </row>
    <row r="6335" spans="2:25" x14ac:dyDescent="0.2">
      <c r="D6335" s="59"/>
      <c r="E6335" s="5" t="s">
        <v>23</v>
      </c>
      <c r="F6335" s="51" t="str">
        <f t="shared" si="15"/>
        <v>*</v>
      </c>
      <c r="G6335" s="4">
        <v>2</v>
      </c>
      <c r="H6335" s="17" t="s">
        <v>160</v>
      </c>
      <c r="I6335" s="2" t="s">
        <v>160</v>
      </c>
      <c r="J6335" s="2" t="s">
        <v>160</v>
      </c>
      <c r="K6335" s="2" t="s">
        <v>160</v>
      </c>
      <c r="L6335" s="2" t="s">
        <v>160</v>
      </c>
      <c r="M6335" s="2" t="s">
        <v>160</v>
      </c>
      <c r="N6335" s="2" t="s">
        <v>160</v>
      </c>
      <c r="O6335" s="2" t="s">
        <v>160</v>
      </c>
      <c r="P6335" s="2" t="s">
        <v>160</v>
      </c>
      <c r="Q6335" s="2" t="s">
        <v>160</v>
      </c>
      <c r="R6335" s="1">
        <v>50</v>
      </c>
      <c r="S6335" s="2" t="s">
        <v>160</v>
      </c>
      <c r="T6335" s="1">
        <v>50</v>
      </c>
      <c r="U6335" s="2" t="s">
        <v>160</v>
      </c>
      <c r="V6335" s="8">
        <v>100</v>
      </c>
    </row>
    <row r="6336" spans="2:25" x14ac:dyDescent="0.2">
      <c r="D6336" s="58" t="s">
        <v>24</v>
      </c>
      <c r="E6336" s="7" t="s">
        <v>25</v>
      </c>
      <c r="F6336" s="50" t="str">
        <f t="shared" si="15"/>
        <v/>
      </c>
      <c r="G6336" s="6">
        <v>512</v>
      </c>
      <c r="H6336" s="14">
        <v>33.0078125</v>
      </c>
      <c r="I6336" s="3">
        <v>15.4296875</v>
      </c>
      <c r="J6336" s="3">
        <v>10.15625</v>
      </c>
      <c r="K6336" s="3">
        <v>4.6875</v>
      </c>
      <c r="L6336" s="3">
        <v>1.3671875</v>
      </c>
      <c r="M6336" s="3">
        <v>10.3515625</v>
      </c>
      <c r="N6336" s="9" t="s">
        <v>160</v>
      </c>
      <c r="O6336" s="3">
        <v>23.4375</v>
      </c>
      <c r="P6336" s="3">
        <v>11.328125</v>
      </c>
      <c r="Q6336" s="3">
        <v>22.265625</v>
      </c>
      <c r="R6336" s="3">
        <v>3.3203125</v>
      </c>
      <c r="S6336" s="3">
        <v>3.7109375</v>
      </c>
      <c r="T6336" s="3">
        <v>8.7890625</v>
      </c>
      <c r="U6336" s="3">
        <v>1.953125</v>
      </c>
      <c r="V6336" s="13">
        <v>149.8046875</v>
      </c>
    </row>
    <row r="6337" spans="4:22" x14ac:dyDescent="0.2">
      <c r="D6337" s="59"/>
      <c r="E6337" s="5" t="s">
        <v>26</v>
      </c>
      <c r="F6337" s="51" t="str">
        <f t="shared" si="15"/>
        <v/>
      </c>
      <c r="G6337" s="4">
        <v>513</v>
      </c>
      <c r="H6337" s="10">
        <v>30.409356725146001</v>
      </c>
      <c r="I6337" s="1">
        <v>16.374269005847999</v>
      </c>
      <c r="J6337" s="1">
        <v>9.9415204678359999</v>
      </c>
      <c r="K6337" s="1">
        <v>4.0935672514619998</v>
      </c>
      <c r="L6337" s="1">
        <v>0.77972709551700004</v>
      </c>
      <c r="M6337" s="1">
        <v>11.695906432749</v>
      </c>
      <c r="N6337" s="2" t="s">
        <v>160</v>
      </c>
      <c r="O6337" s="1">
        <v>23.586744639376001</v>
      </c>
      <c r="P6337" s="1">
        <v>12.475633528265</v>
      </c>
      <c r="Q6337" s="1">
        <v>21.052631578947</v>
      </c>
      <c r="R6337" s="1">
        <v>3.118908382066</v>
      </c>
      <c r="S6337" s="1">
        <v>3.3138401559449999</v>
      </c>
      <c r="T6337" s="1">
        <v>7.9922027290450002</v>
      </c>
      <c r="U6337" s="1">
        <v>2.3391812865500001</v>
      </c>
      <c r="V6337" s="8">
        <v>147.17348927875199</v>
      </c>
    </row>
    <row r="6338" spans="4:22" ht="26" x14ac:dyDescent="0.2">
      <c r="D6338" s="59"/>
      <c r="E6338" s="5" t="s">
        <v>27</v>
      </c>
      <c r="F6338" s="51" t="str">
        <f t="shared" si="15"/>
        <v/>
      </c>
      <c r="G6338" s="4">
        <v>431</v>
      </c>
      <c r="H6338" s="10">
        <v>31.090487238979001</v>
      </c>
      <c r="I6338" s="1">
        <v>16.473317865428999</v>
      </c>
      <c r="J6338" s="1">
        <v>10.440835266821001</v>
      </c>
      <c r="K6338" s="1">
        <v>3.480278422274</v>
      </c>
      <c r="L6338" s="1">
        <v>1.39211136891</v>
      </c>
      <c r="M6338" s="1">
        <v>10.208816705336</v>
      </c>
      <c r="N6338" s="2" t="s">
        <v>160</v>
      </c>
      <c r="O6338" s="1">
        <v>25.522041763341001</v>
      </c>
      <c r="P6338" s="1">
        <v>10.904872389791</v>
      </c>
      <c r="Q6338" s="1">
        <v>22.505800464037002</v>
      </c>
      <c r="R6338" s="1">
        <v>2.552204176334</v>
      </c>
      <c r="S6338" s="1">
        <v>3.0162412993040002</v>
      </c>
      <c r="T6338" s="1">
        <v>8.8167053364270007</v>
      </c>
      <c r="U6338" s="1">
        <v>1.8561484918790001</v>
      </c>
      <c r="V6338" s="8">
        <v>148.25986078886299</v>
      </c>
    </row>
    <row r="6339" spans="4:22" x14ac:dyDescent="0.2">
      <c r="D6339" s="59"/>
      <c r="E6339" s="5" t="s">
        <v>28</v>
      </c>
      <c r="F6339" s="51" t="str">
        <f t="shared" si="15"/>
        <v/>
      </c>
      <c r="G6339" s="4">
        <v>283</v>
      </c>
      <c r="H6339" s="10">
        <v>29.328621908127001</v>
      </c>
      <c r="I6339" s="1">
        <v>13.780918727914999</v>
      </c>
      <c r="J6339" s="1">
        <v>12.720848056536999</v>
      </c>
      <c r="K6339" s="1">
        <v>5.6537102473500003</v>
      </c>
      <c r="L6339" s="1">
        <v>1.766784452297</v>
      </c>
      <c r="M6339" s="1">
        <v>11.307420494700001</v>
      </c>
      <c r="N6339" s="2" t="s">
        <v>160</v>
      </c>
      <c r="O6339" s="1">
        <v>26.501766784451998</v>
      </c>
      <c r="P6339" s="1">
        <v>12.367491166078</v>
      </c>
      <c r="Q6339" s="1">
        <v>25.795053003534001</v>
      </c>
      <c r="R6339" s="1">
        <v>1.766784452297</v>
      </c>
      <c r="S6339" s="1">
        <v>2.8268551236750001</v>
      </c>
      <c r="T6339" s="1">
        <v>8.8339222614840001</v>
      </c>
      <c r="U6339" s="1">
        <v>1.0600706713779999</v>
      </c>
      <c r="V6339" s="8">
        <v>153.71024734982299</v>
      </c>
    </row>
    <row r="6340" spans="4:22" ht="26" x14ac:dyDescent="0.2">
      <c r="D6340" s="59"/>
      <c r="E6340" s="5" t="s">
        <v>29</v>
      </c>
      <c r="F6340" s="51" t="str">
        <f t="shared" si="15"/>
        <v/>
      </c>
      <c r="G6340" s="4">
        <v>432</v>
      </c>
      <c r="H6340" s="10">
        <v>31.944444444443999</v>
      </c>
      <c r="I6340" s="1">
        <v>16.435185185184999</v>
      </c>
      <c r="J6340" s="1">
        <v>10.416666666667</v>
      </c>
      <c r="K6340" s="1">
        <v>3.9351851851849999</v>
      </c>
      <c r="L6340" s="1">
        <v>1.157407407407</v>
      </c>
      <c r="M6340" s="1">
        <v>11.805555555555999</v>
      </c>
      <c r="N6340" s="2" t="s">
        <v>160</v>
      </c>
      <c r="O6340" s="1">
        <v>23.611111111111001</v>
      </c>
      <c r="P6340" s="1">
        <v>12.037037037037001</v>
      </c>
      <c r="Q6340" s="1">
        <v>25.231481481481001</v>
      </c>
      <c r="R6340" s="1">
        <v>3.9351851851849999</v>
      </c>
      <c r="S6340" s="1">
        <v>3.9351851851849999</v>
      </c>
      <c r="T6340" s="1">
        <v>6.4814814814809996</v>
      </c>
      <c r="U6340" s="1">
        <v>2.5462962962960001</v>
      </c>
      <c r="V6340" s="8">
        <v>153.472222222222</v>
      </c>
    </row>
    <row r="6341" spans="4:22" x14ac:dyDescent="0.2">
      <c r="D6341" s="59"/>
      <c r="E6341" s="5" t="s">
        <v>30</v>
      </c>
      <c r="F6341" s="51" t="str">
        <f t="shared" si="15"/>
        <v/>
      </c>
      <c r="G6341" s="4">
        <v>159</v>
      </c>
      <c r="H6341" s="10">
        <v>32.075471698112999</v>
      </c>
      <c r="I6341" s="1">
        <v>13.207547169811001</v>
      </c>
      <c r="J6341" s="1">
        <v>11.320754716981</v>
      </c>
      <c r="K6341" s="1">
        <v>5.0314465408810003</v>
      </c>
      <c r="L6341" s="1">
        <v>1.88679245283</v>
      </c>
      <c r="M6341" s="1">
        <v>9.4339622641510008</v>
      </c>
      <c r="N6341" s="2" t="s">
        <v>160</v>
      </c>
      <c r="O6341" s="1">
        <v>22.012578616351998</v>
      </c>
      <c r="P6341" s="1">
        <v>15.094339622642</v>
      </c>
      <c r="Q6341" s="1">
        <v>23.270440251572001</v>
      </c>
      <c r="R6341" s="1">
        <v>3.7735849056599999</v>
      </c>
      <c r="S6341" s="1">
        <v>4.4025157232699996</v>
      </c>
      <c r="T6341" s="1">
        <v>13.207547169811001</v>
      </c>
      <c r="U6341" s="1">
        <v>0.62893081761000003</v>
      </c>
      <c r="V6341" s="8">
        <v>155.34591194968601</v>
      </c>
    </row>
    <row r="6342" spans="4:22" x14ac:dyDescent="0.2">
      <c r="D6342" s="59"/>
      <c r="E6342" s="5" t="s">
        <v>31</v>
      </c>
      <c r="F6342" s="51" t="str">
        <f t="shared" si="15"/>
        <v/>
      </c>
      <c r="G6342" s="4">
        <v>367</v>
      </c>
      <c r="H6342" s="10">
        <v>31.880108991825999</v>
      </c>
      <c r="I6342" s="1">
        <v>20.435967302451999</v>
      </c>
      <c r="J6342" s="1">
        <v>10.354223433243</v>
      </c>
      <c r="K6342" s="1">
        <v>4.632152588556</v>
      </c>
      <c r="L6342" s="1">
        <v>1.362397820163</v>
      </c>
      <c r="M6342" s="1">
        <v>10.899182561308001</v>
      </c>
      <c r="N6342" s="2" t="s">
        <v>160</v>
      </c>
      <c r="O6342" s="1">
        <v>28.610354223432999</v>
      </c>
      <c r="P6342" s="1">
        <v>13.351498637602001</v>
      </c>
      <c r="Q6342" s="1">
        <v>16.893732970026999</v>
      </c>
      <c r="R6342" s="1">
        <v>3.8147138964580001</v>
      </c>
      <c r="S6342" s="1">
        <v>2.7247956403270002</v>
      </c>
      <c r="T6342" s="1">
        <v>7.9019073569479996</v>
      </c>
      <c r="U6342" s="1">
        <v>2.4523160762940002</v>
      </c>
      <c r="V6342" s="8">
        <v>155.31335149863801</v>
      </c>
    </row>
    <row r="6343" spans="4:22" x14ac:dyDescent="0.2">
      <c r="D6343" s="59"/>
      <c r="E6343" s="5" t="s">
        <v>32</v>
      </c>
      <c r="F6343" s="51" t="str">
        <f t="shared" si="15"/>
        <v/>
      </c>
      <c r="G6343" s="4">
        <v>176</v>
      </c>
      <c r="H6343" s="10">
        <v>26.136363636363999</v>
      </c>
      <c r="I6343" s="1">
        <v>19.886363636363999</v>
      </c>
      <c r="J6343" s="1">
        <v>12.5</v>
      </c>
      <c r="K6343" s="1">
        <v>3.9772727272730002</v>
      </c>
      <c r="L6343" s="1">
        <v>0.56818181818199998</v>
      </c>
      <c r="M6343" s="1">
        <v>11.363636363635999</v>
      </c>
      <c r="N6343" s="2" t="s">
        <v>160</v>
      </c>
      <c r="O6343" s="1">
        <v>28.977272727273</v>
      </c>
      <c r="P6343" s="1">
        <v>11.363636363635999</v>
      </c>
      <c r="Q6343" s="1">
        <v>20.454545454544999</v>
      </c>
      <c r="R6343" s="1">
        <v>2.2727272727269998</v>
      </c>
      <c r="S6343" s="1">
        <v>1.7045454545450001</v>
      </c>
      <c r="T6343" s="1">
        <v>10.227272727273</v>
      </c>
      <c r="U6343" s="1">
        <v>1.136363636364</v>
      </c>
      <c r="V6343" s="8">
        <v>150.56818181818201</v>
      </c>
    </row>
    <row r="6344" spans="4:22" x14ac:dyDescent="0.2">
      <c r="D6344" s="59"/>
      <c r="E6344" s="5" t="s">
        <v>33</v>
      </c>
      <c r="F6344" s="51" t="str">
        <f t="shared" si="15"/>
        <v/>
      </c>
      <c r="G6344" s="4">
        <v>481</v>
      </c>
      <c r="H6344" s="10">
        <v>31.392931392931001</v>
      </c>
      <c r="I6344" s="1">
        <v>17.671517671518</v>
      </c>
      <c r="J6344" s="1">
        <v>10.810810810811001</v>
      </c>
      <c r="K6344" s="1">
        <v>4.1580041580040001</v>
      </c>
      <c r="L6344" s="1">
        <v>0.83160083160099996</v>
      </c>
      <c r="M6344" s="1">
        <v>8.5239085239090002</v>
      </c>
      <c r="N6344" s="2" t="s">
        <v>160</v>
      </c>
      <c r="O6344" s="1">
        <v>23.908523908524</v>
      </c>
      <c r="P6344" s="1">
        <v>11.642411642412</v>
      </c>
      <c r="Q6344" s="1">
        <v>21.829521829522001</v>
      </c>
      <c r="R6344" s="1">
        <v>3.1185031185029999</v>
      </c>
      <c r="S6344" s="1">
        <v>3.1185031185029999</v>
      </c>
      <c r="T6344" s="1">
        <v>8.9397089397089999</v>
      </c>
      <c r="U6344" s="1">
        <v>1.2474012474009999</v>
      </c>
      <c r="V6344" s="8">
        <v>147.19334719334699</v>
      </c>
    </row>
    <row r="6345" spans="4:22" x14ac:dyDescent="0.2">
      <c r="D6345" s="59"/>
      <c r="E6345" s="5" t="s">
        <v>34</v>
      </c>
      <c r="F6345" s="51" t="str">
        <f t="shared" si="15"/>
        <v/>
      </c>
      <c r="G6345" s="4">
        <v>296</v>
      </c>
      <c r="H6345" s="10">
        <v>31.081081081080999</v>
      </c>
      <c r="I6345" s="1">
        <v>18.918918918919001</v>
      </c>
      <c r="J6345" s="1">
        <v>10.810810810811001</v>
      </c>
      <c r="K6345" s="1">
        <v>4.3918918918919996</v>
      </c>
      <c r="L6345" s="1">
        <v>0.67567567567599995</v>
      </c>
      <c r="M6345" s="1">
        <v>9.7972972972969998</v>
      </c>
      <c r="N6345" s="2" t="s">
        <v>160</v>
      </c>
      <c r="O6345" s="1">
        <v>29.391891891892001</v>
      </c>
      <c r="P6345" s="1">
        <v>14.527027027027</v>
      </c>
      <c r="Q6345" s="1">
        <v>17.567567567567998</v>
      </c>
      <c r="R6345" s="1">
        <v>3.3783783783780001</v>
      </c>
      <c r="S6345" s="1">
        <v>2.3648648648649999</v>
      </c>
      <c r="T6345" s="1">
        <v>10.135135135135</v>
      </c>
      <c r="U6345" s="1">
        <v>1.6891891891890001</v>
      </c>
      <c r="V6345" s="8">
        <v>154.72972972973</v>
      </c>
    </row>
    <row r="6346" spans="4:22" x14ac:dyDescent="0.2">
      <c r="D6346" s="59"/>
      <c r="E6346" s="5" t="s">
        <v>35</v>
      </c>
      <c r="F6346" s="51" t="str">
        <f t="shared" si="15"/>
        <v/>
      </c>
      <c r="G6346" s="4">
        <v>86</v>
      </c>
      <c r="H6346" s="10">
        <v>26.744186046511999</v>
      </c>
      <c r="I6346" s="1">
        <v>20.930232558139998</v>
      </c>
      <c r="J6346" s="1">
        <v>15.116279069767</v>
      </c>
      <c r="K6346" s="1">
        <v>5.8139534883720003</v>
      </c>
      <c r="L6346" s="2" t="s">
        <v>160</v>
      </c>
      <c r="M6346" s="1">
        <v>9.3023255813949994</v>
      </c>
      <c r="N6346" s="2" t="s">
        <v>160</v>
      </c>
      <c r="O6346" s="1">
        <v>45.348837209301998</v>
      </c>
      <c r="P6346" s="1">
        <v>11.627906976744001</v>
      </c>
      <c r="Q6346" s="1">
        <v>16.279069767442</v>
      </c>
      <c r="R6346" s="1">
        <v>2.3255813953489999</v>
      </c>
      <c r="S6346" s="1">
        <v>4.6511627906979998</v>
      </c>
      <c r="T6346" s="1">
        <v>9.3023255813949994</v>
      </c>
      <c r="U6346" s="1">
        <v>1.1627906976739999</v>
      </c>
      <c r="V6346" s="8">
        <v>168.60465116279099</v>
      </c>
    </row>
    <row r="6347" spans="4:22" x14ac:dyDescent="0.2">
      <c r="D6347" s="59"/>
      <c r="E6347" s="5" t="s">
        <v>36</v>
      </c>
      <c r="F6347" s="51" t="str">
        <f t="shared" si="15"/>
        <v>*</v>
      </c>
      <c r="G6347" s="4">
        <v>9</v>
      </c>
      <c r="H6347" s="10">
        <v>33.333333333333002</v>
      </c>
      <c r="I6347" s="1">
        <v>11.111111111111001</v>
      </c>
      <c r="J6347" s="1">
        <v>11.111111111111001</v>
      </c>
      <c r="K6347" s="2" t="s">
        <v>160</v>
      </c>
      <c r="L6347" s="2" t="s">
        <v>160</v>
      </c>
      <c r="M6347" s="2" t="s">
        <v>160</v>
      </c>
      <c r="N6347" s="2" t="s">
        <v>160</v>
      </c>
      <c r="O6347" s="1">
        <v>33.333333333333002</v>
      </c>
      <c r="P6347" s="2" t="s">
        <v>160</v>
      </c>
      <c r="Q6347" s="1">
        <v>33.333333333333002</v>
      </c>
      <c r="R6347" s="2" t="s">
        <v>160</v>
      </c>
      <c r="S6347" s="2" t="s">
        <v>160</v>
      </c>
      <c r="T6347" s="1">
        <v>11.111111111111001</v>
      </c>
      <c r="U6347" s="2" t="s">
        <v>160</v>
      </c>
      <c r="V6347" s="8">
        <v>133.333333333333</v>
      </c>
    </row>
    <row r="6348" spans="4:22" x14ac:dyDescent="0.2">
      <c r="D6348" s="59"/>
      <c r="E6348" s="5" t="s">
        <v>37</v>
      </c>
      <c r="F6348" s="51" t="str">
        <f t="shared" si="15"/>
        <v>*</v>
      </c>
      <c r="G6348" s="4">
        <v>32</v>
      </c>
      <c r="H6348" s="10">
        <v>43.75</v>
      </c>
      <c r="I6348" s="1">
        <v>31.25</v>
      </c>
      <c r="J6348" s="1">
        <v>3.125</v>
      </c>
      <c r="K6348" s="1">
        <v>3.125</v>
      </c>
      <c r="L6348" s="2" t="s">
        <v>160</v>
      </c>
      <c r="M6348" s="2" t="s">
        <v>160</v>
      </c>
      <c r="N6348" s="2" t="s">
        <v>160</v>
      </c>
      <c r="O6348" s="1">
        <v>3.125</v>
      </c>
      <c r="P6348" s="1">
        <v>12.5</v>
      </c>
      <c r="Q6348" s="1">
        <v>12.5</v>
      </c>
      <c r="R6348" s="1">
        <v>3.125</v>
      </c>
      <c r="S6348" s="1">
        <v>6.25</v>
      </c>
      <c r="T6348" s="1">
        <v>9.375</v>
      </c>
      <c r="U6348" s="2" t="s">
        <v>160</v>
      </c>
      <c r="V6348" s="8">
        <v>128.125</v>
      </c>
    </row>
    <row r="6349" spans="4:22" x14ac:dyDescent="0.2">
      <c r="D6349" s="59"/>
      <c r="E6349" s="5" t="s">
        <v>23</v>
      </c>
      <c r="F6349" s="51" t="str">
        <f t="shared" si="15"/>
        <v>*</v>
      </c>
      <c r="G6349" s="4">
        <v>2</v>
      </c>
      <c r="H6349" s="10">
        <v>100</v>
      </c>
      <c r="I6349" s="2" t="s">
        <v>160</v>
      </c>
      <c r="J6349" s="2" t="s">
        <v>160</v>
      </c>
      <c r="K6349" s="2" t="s">
        <v>160</v>
      </c>
      <c r="L6349" s="2" t="s">
        <v>160</v>
      </c>
      <c r="M6349" s="2" t="s">
        <v>160</v>
      </c>
      <c r="N6349" s="2" t="s">
        <v>160</v>
      </c>
      <c r="O6349" s="2" t="s">
        <v>160</v>
      </c>
      <c r="P6349" s="2" t="s">
        <v>160</v>
      </c>
      <c r="Q6349" s="2" t="s">
        <v>160</v>
      </c>
      <c r="R6349" s="2" t="s">
        <v>160</v>
      </c>
      <c r="S6349" s="2" t="s">
        <v>160</v>
      </c>
      <c r="T6349" s="2" t="s">
        <v>160</v>
      </c>
      <c r="U6349" s="2" t="s">
        <v>160</v>
      </c>
      <c r="V6349" s="8">
        <v>100</v>
      </c>
    </row>
    <row r="6350" spans="4:22" ht="26" x14ac:dyDescent="0.2">
      <c r="D6350" s="59"/>
      <c r="E6350" s="5" t="s">
        <v>38</v>
      </c>
      <c r="F6350" s="51" t="str">
        <f t="shared" si="15"/>
        <v/>
      </c>
      <c r="G6350" s="4">
        <v>655</v>
      </c>
      <c r="H6350" s="10">
        <v>32.671755725190998</v>
      </c>
      <c r="I6350" s="1">
        <v>16.488549618320999</v>
      </c>
      <c r="J6350" s="1">
        <v>9.6183206106870003</v>
      </c>
      <c r="K6350" s="1">
        <v>4.2748091603049998</v>
      </c>
      <c r="L6350" s="1">
        <v>1.0687022900759999</v>
      </c>
      <c r="M6350" s="1">
        <v>10.534351145038</v>
      </c>
      <c r="N6350" s="2" t="s">
        <v>160</v>
      </c>
      <c r="O6350" s="1">
        <v>22.595419847327999</v>
      </c>
      <c r="P6350" s="1">
        <v>11.603053435114999</v>
      </c>
      <c r="Q6350" s="1">
        <v>21.679389312977001</v>
      </c>
      <c r="R6350" s="1">
        <v>3.3587786259539998</v>
      </c>
      <c r="S6350" s="1">
        <v>3.5114503816789999</v>
      </c>
      <c r="T6350" s="1">
        <v>8.0916030534349996</v>
      </c>
      <c r="U6350" s="1">
        <v>1.9847328244269999</v>
      </c>
      <c r="V6350" s="8">
        <v>147.48091603053399</v>
      </c>
    </row>
    <row r="6351" spans="4:22" ht="26" x14ac:dyDescent="0.2">
      <c r="D6351" s="58" t="s">
        <v>39</v>
      </c>
      <c r="E6351" s="7" t="s">
        <v>40</v>
      </c>
      <c r="F6351" s="50" t="str">
        <f t="shared" si="15"/>
        <v>*</v>
      </c>
      <c r="G6351" s="6">
        <v>2</v>
      </c>
      <c r="H6351" s="14">
        <v>50</v>
      </c>
      <c r="I6351" s="9" t="s">
        <v>160</v>
      </c>
      <c r="J6351" s="9" t="s">
        <v>160</v>
      </c>
      <c r="K6351" s="9" t="s">
        <v>160</v>
      </c>
      <c r="L6351" s="9" t="s">
        <v>160</v>
      </c>
      <c r="M6351" s="3">
        <v>50</v>
      </c>
      <c r="N6351" s="9" t="s">
        <v>160</v>
      </c>
      <c r="O6351" s="9" t="s">
        <v>160</v>
      </c>
      <c r="P6351" s="9" t="s">
        <v>160</v>
      </c>
      <c r="Q6351" s="3">
        <v>100</v>
      </c>
      <c r="R6351" s="9" t="s">
        <v>160</v>
      </c>
      <c r="S6351" s="3">
        <v>50</v>
      </c>
      <c r="T6351" s="9" t="s">
        <v>160</v>
      </c>
      <c r="U6351" s="9" t="s">
        <v>160</v>
      </c>
      <c r="V6351" s="13">
        <v>250</v>
      </c>
    </row>
    <row r="6352" spans="4:22" ht="26" x14ac:dyDescent="0.2">
      <c r="D6352" s="59"/>
      <c r="E6352" s="5" t="s">
        <v>41</v>
      </c>
      <c r="F6352" s="51" t="str">
        <f t="shared" si="15"/>
        <v>*</v>
      </c>
      <c r="G6352" s="4">
        <v>28</v>
      </c>
      <c r="H6352" s="10">
        <v>35.714285714286</v>
      </c>
      <c r="I6352" s="1">
        <v>25</v>
      </c>
      <c r="J6352" s="1">
        <v>10.714285714286</v>
      </c>
      <c r="K6352" s="1">
        <v>3.5714285714290002</v>
      </c>
      <c r="L6352" s="2" t="s">
        <v>160</v>
      </c>
      <c r="M6352" s="1">
        <v>7.1428571428570002</v>
      </c>
      <c r="N6352" s="2" t="s">
        <v>160</v>
      </c>
      <c r="O6352" s="1">
        <v>21.428571428571001</v>
      </c>
      <c r="P6352" s="1">
        <v>14.285714285714</v>
      </c>
      <c r="Q6352" s="1">
        <v>17.857142857143</v>
      </c>
      <c r="R6352" s="1">
        <v>3.5714285714290002</v>
      </c>
      <c r="S6352" s="1">
        <v>14.285714285714</v>
      </c>
      <c r="T6352" s="1">
        <v>10.714285714286</v>
      </c>
      <c r="U6352" s="2" t="s">
        <v>160</v>
      </c>
      <c r="V6352" s="8">
        <v>164.28571428571399</v>
      </c>
    </row>
    <row r="6353" spans="4:22" ht="26" x14ac:dyDescent="0.2">
      <c r="D6353" s="59"/>
      <c r="E6353" s="5" t="s">
        <v>42</v>
      </c>
      <c r="F6353" s="51" t="str">
        <f t="shared" si="15"/>
        <v/>
      </c>
      <c r="G6353" s="4">
        <v>201</v>
      </c>
      <c r="H6353" s="10">
        <v>33.830845771143998</v>
      </c>
      <c r="I6353" s="1">
        <v>14.427860696517</v>
      </c>
      <c r="J6353" s="1">
        <v>9.9502487562190005</v>
      </c>
      <c r="K6353" s="1">
        <v>5.4726368159199996</v>
      </c>
      <c r="L6353" s="1">
        <v>0.99502487562200004</v>
      </c>
      <c r="M6353" s="1">
        <v>6.9651741293529996</v>
      </c>
      <c r="N6353" s="2" t="s">
        <v>160</v>
      </c>
      <c r="O6353" s="1">
        <v>20.895522388060002</v>
      </c>
      <c r="P6353" s="1">
        <v>6.4676616915420002</v>
      </c>
      <c r="Q6353" s="1">
        <v>25.870646766168999</v>
      </c>
      <c r="R6353" s="1">
        <v>1.492537313433</v>
      </c>
      <c r="S6353" s="1">
        <v>5.9701492537309999</v>
      </c>
      <c r="T6353" s="1">
        <v>9.9502487562190005</v>
      </c>
      <c r="U6353" s="1">
        <v>3.4825870646769999</v>
      </c>
      <c r="V6353" s="8">
        <v>145.77114427860701</v>
      </c>
    </row>
    <row r="6354" spans="4:22" ht="26" x14ac:dyDescent="0.2">
      <c r="D6354" s="59"/>
      <c r="E6354" s="5" t="s">
        <v>43</v>
      </c>
      <c r="F6354" s="51" t="str">
        <f t="shared" si="15"/>
        <v/>
      </c>
      <c r="G6354" s="4">
        <v>159</v>
      </c>
      <c r="H6354" s="10">
        <v>35.220125786163997</v>
      </c>
      <c r="I6354" s="1">
        <v>14.465408805031</v>
      </c>
      <c r="J6354" s="1">
        <v>10.062893081761001</v>
      </c>
      <c r="K6354" s="1">
        <v>3.7735849056599999</v>
      </c>
      <c r="L6354" s="1">
        <v>0.62893081761000003</v>
      </c>
      <c r="M6354" s="1">
        <v>7.547169811321</v>
      </c>
      <c r="N6354" s="2" t="s">
        <v>160</v>
      </c>
      <c r="O6354" s="1">
        <v>20.754716981131999</v>
      </c>
      <c r="P6354" s="1">
        <v>10.691823899371</v>
      </c>
      <c r="Q6354" s="1">
        <v>20.754716981131999</v>
      </c>
      <c r="R6354" s="1">
        <v>5.660377358491</v>
      </c>
      <c r="S6354" s="1">
        <v>2.5157232704400001</v>
      </c>
      <c r="T6354" s="1">
        <v>8.1761006289309996</v>
      </c>
      <c r="U6354" s="1">
        <v>1.88679245283</v>
      </c>
      <c r="V6354" s="8">
        <v>142.138364779874</v>
      </c>
    </row>
    <row r="6355" spans="4:22" ht="26" x14ac:dyDescent="0.2">
      <c r="D6355" s="59"/>
      <c r="E6355" s="5" t="s">
        <v>44</v>
      </c>
      <c r="F6355" s="51" t="str">
        <f t="shared" si="15"/>
        <v/>
      </c>
      <c r="G6355" s="4">
        <v>108</v>
      </c>
      <c r="H6355" s="10">
        <v>31.481481481481001</v>
      </c>
      <c r="I6355" s="1">
        <v>24.074074074074002</v>
      </c>
      <c r="J6355" s="1">
        <v>8.333333333333</v>
      </c>
      <c r="K6355" s="1">
        <v>3.7037037037039999</v>
      </c>
      <c r="L6355" s="1">
        <v>1.851851851852</v>
      </c>
      <c r="M6355" s="1">
        <v>9.2592592592590002</v>
      </c>
      <c r="N6355" s="2" t="s">
        <v>160</v>
      </c>
      <c r="O6355" s="1">
        <v>21.296296296295999</v>
      </c>
      <c r="P6355" s="1">
        <v>14.814814814815</v>
      </c>
      <c r="Q6355" s="1">
        <v>23.148148148148</v>
      </c>
      <c r="R6355" s="1">
        <v>2.7777777777780002</v>
      </c>
      <c r="S6355" s="1">
        <v>0.92592592592599998</v>
      </c>
      <c r="T6355" s="1">
        <v>10.185185185185</v>
      </c>
      <c r="U6355" s="1">
        <v>0.92592592592599998</v>
      </c>
      <c r="V6355" s="8">
        <v>152.777777777778</v>
      </c>
    </row>
    <row r="6356" spans="4:22" ht="26" x14ac:dyDescent="0.2">
      <c r="D6356" s="59"/>
      <c r="E6356" s="5" t="s">
        <v>45</v>
      </c>
      <c r="F6356" s="51" t="str">
        <f t="shared" si="15"/>
        <v/>
      </c>
      <c r="G6356" s="4">
        <v>59</v>
      </c>
      <c r="H6356" s="10">
        <v>40.677966101694999</v>
      </c>
      <c r="I6356" s="1">
        <v>20.338983050846998</v>
      </c>
      <c r="J6356" s="1">
        <v>10.169491525424</v>
      </c>
      <c r="K6356" s="1">
        <v>5.0847457627120001</v>
      </c>
      <c r="L6356" s="1">
        <v>1.6949152542370001</v>
      </c>
      <c r="M6356" s="1">
        <v>16.949152542373</v>
      </c>
      <c r="N6356" s="2" t="s">
        <v>160</v>
      </c>
      <c r="O6356" s="1">
        <v>13.559322033898001</v>
      </c>
      <c r="P6356" s="1">
        <v>10.169491525424</v>
      </c>
      <c r="Q6356" s="1">
        <v>16.949152542373</v>
      </c>
      <c r="R6356" s="1">
        <v>6.7796610169490004</v>
      </c>
      <c r="S6356" s="1">
        <v>1.6949152542370001</v>
      </c>
      <c r="T6356" s="1">
        <v>1.6949152542370001</v>
      </c>
      <c r="U6356" s="1">
        <v>1.6949152542370001</v>
      </c>
      <c r="V6356" s="8">
        <v>147.45762711864401</v>
      </c>
    </row>
    <row r="6357" spans="4:22" ht="26" x14ac:dyDescent="0.2">
      <c r="D6357" s="59"/>
      <c r="E6357" s="5" t="s">
        <v>46</v>
      </c>
      <c r="F6357" s="51" t="str">
        <f t="shared" si="15"/>
        <v>*</v>
      </c>
      <c r="G6357" s="4">
        <v>29</v>
      </c>
      <c r="H6357" s="10">
        <v>37.931034482759003</v>
      </c>
      <c r="I6357" s="1">
        <v>17.241379310345</v>
      </c>
      <c r="J6357" s="1">
        <v>6.8965517241379999</v>
      </c>
      <c r="K6357" s="2" t="s">
        <v>160</v>
      </c>
      <c r="L6357" s="2" t="s">
        <v>160</v>
      </c>
      <c r="M6357" s="1">
        <v>17.241379310345</v>
      </c>
      <c r="N6357" s="2" t="s">
        <v>160</v>
      </c>
      <c r="O6357" s="1">
        <v>24.137931034483</v>
      </c>
      <c r="P6357" s="1">
        <v>24.137931034483</v>
      </c>
      <c r="Q6357" s="1">
        <v>10.344827586207</v>
      </c>
      <c r="R6357" s="2" t="s">
        <v>160</v>
      </c>
      <c r="S6357" s="2" t="s">
        <v>160</v>
      </c>
      <c r="T6357" s="1">
        <v>3.4482758620689999</v>
      </c>
      <c r="U6357" s="2" t="s">
        <v>160</v>
      </c>
      <c r="V6357" s="8">
        <v>141.37931034482801</v>
      </c>
    </row>
    <row r="6358" spans="4:22" ht="26" x14ac:dyDescent="0.2">
      <c r="D6358" s="59"/>
      <c r="E6358" s="5" t="s">
        <v>47</v>
      </c>
      <c r="F6358" s="51" t="str">
        <f t="shared" si="15"/>
        <v>*</v>
      </c>
      <c r="G6358" s="4">
        <v>34</v>
      </c>
      <c r="H6358" s="10">
        <v>20.588235294118</v>
      </c>
      <c r="I6358" s="1">
        <v>11.764705882353001</v>
      </c>
      <c r="J6358" s="1">
        <v>2.9411764705880001</v>
      </c>
      <c r="K6358" s="2" t="s">
        <v>160</v>
      </c>
      <c r="L6358" s="2" t="s">
        <v>160</v>
      </c>
      <c r="M6358" s="1">
        <v>23.529411764706001</v>
      </c>
      <c r="N6358" s="2" t="s">
        <v>160</v>
      </c>
      <c r="O6358" s="1">
        <v>32.352941176470999</v>
      </c>
      <c r="P6358" s="1">
        <v>23.529411764706001</v>
      </c>
      <c r="Q6358" s="1">
        <v>11.764705882353001</v>
      </c>
      <c r="R6358" s="1">
        <v>2.9411764705880001</v>
      </c>
      <c r="S6358" s="2" t="s">
        <v>160</v>
      </c>
      <c r="T6358" s="1">
        <v>8.8235294117649996</v>
      </c>
      <c r="U6358" s="2" t="s">
        <v>160</v>
      </c>
      <c r="V6358" s="8">
        <v>138.23529411764699</v>
      </c>
    </row>
    <row r="6359" spans="4:22" x14ac:dyDescent="0.2">
      <c r="D6359" s="59"/>
      <c r="E6359" s="5" t="s">
        <v>48</v>
      </c>
      <c r="F6359" s="51" t="str">
        <f t="shared" si="15"/>
        <v>*</v>
      </c>
      <c r="G6359" s="4">
        <v>3</v>
      </c>
      <c r="H6359" s="17" t="s">
        <v>160</v>
      </c>
      <c r="I6359" s="1">
        <v>66.666666666666998</v>
      </c>
      <c r="J6359" s="2" t="s">
        <v>160</v>
      </c>
      <c r="K6359" s="1">
        <v>33.333333333333002</v>
      </c>
      <c r="L6359" s="2" t="s">
        <v>160</v>
      </c>
      <c r="M6359" s="1">
        <v>33.333333333333002</v>
      </c>
      <c r="N6359" s="2" t="s">
        <v>160</v>
      </c>
      <c r="O6359" s="2" t="s">
        <v>160</v>
      </c>
      <c r="P6359" s="2" t="s">
        <v>160</v>
      </c>
      <c r="Q6359" s="1">
        <v>33.333333333333002</v>
      </c>
      <c r="R6359" s="2" t="s">
        <v>160</v>
      </c>
      <c r="S6359" s="1">
        <v>33.333333333333002</v>
      </c>
      <c r="T6359" s="2" t="s">
        <v>160</v>
      </c>
      <c r="U6359" s="2" t="s">
        <v>160</v>
      </c>
      <c r="V6359" s="8">
        <v>200</v>
      </c>
    </row>
    <row r="6360" spans="4:22" x14ac:dyDescent="0.2">
      <c r="D6360" s="59"/>
      <c r="E6360" s="5" t="s">
        <v>23</v>
      </c>
      <c r="F6360" s="51" t="str">
        <f t="shared" si="15"/>
        <v/>
      </c>
      <c r="G6360" s="4">
        <v>66</v>
      </c>
      <c r="H6360" s="10">
        <v>28.787878787878999</v>
      </c>
      <c r="I6360" s="1">
        <v>15.151515151515</v>
      </c>
      <c r="J6360" s="1">
        <v>10.606060606061</v>
      </c>
      <c r="K6360" s="1">
        <v>4.5454545454549997</v>
      </c>
      <c r="L6360" s="1">
        <v>1.5151515151520001</v>
      </c>
      <c r="M6360" s="1">
        <v>9.0909090909089993</v>
      </c>
      <c r="N6360" s="2" t="s">
        <v>160</v>
      </c>
      <c r="O6360" s="1">
        <v>28.787878787878999</v>
      </c>
      <c r="P6360" s="1">
        <v>13.636363636364001</v>
      </c>
      <c r="Q6360" s="1">
        <v>16.666666666666998</v>
      </c>
      <c r="R6360" s="1">
        <v>3.0303030303030001</v>
      </c>
      <c r="S6360" s="1">
        <v>1.5151515151520001</v>
      </c>
      <c r="T6360" s="1">
        <v>6.0606060606060002</v>
      </c>
      <c r="U6360" s="1">
        <v>1.5151515151520001</v>
      </c>
      <c r="V6360" s="8">
        <v>140.90909090909099</v>
      </c>
    </row>
    <row r="6361" spans="4:22" x14ac:dyDescent="0.2">
      <c r="D6361" s="58" t="s">
        <v>49</v>
      </c>
      <c r="E6361" s="7" t="s">
        <v>50</v>
      </c>
      <c r="F6361" s="50" t="str">
        <f t="shared" si="15"/>
        <v>*</v>
      </c>
      <c r="G6361" s="6">
        <v>24</v>
      </c>
      <c r="H6361" s="14">
        <v>45.833333333333002</v>
      </c>
      <c r="I6361" s="3">
        <v>25</v>
      </c>
      <c r="J6361" s="3">
        <v>8.333333333333</v>
      </c>
      <c r="K6361" s="9" t="s">
        <v>160</v>
      </c>
      <c r="L6361" s="9" t="s">
        <v>160</v>
      </c>
      <c r="M6361" s="9" t="s">
        <v>160</v>
      </c>
      <c r="N6361" s="9" t="s">
        <v>160</v>
      </c>
      <c r="O6361" s="3">
        <v>20.833333333333002</v>
      </c>
      <c r="P6361" s="3">
        <v>12.5</v>
      </c>
      <c r="Q6361" s="3">
        <v>37.5</v>
      </c>
      <c r="R6361" s="9" t="s">
        <v>160</v>
      </c>
      <c r="S6361" s="3">
        <v>20.833333333333002</v>
      </c>
      <c r="T6361" s="9" t="s">
        <v>160</v>
      </c>
      <c r="U6361" s="9" t="s">
        <v>160</v>
      </c>
      <c r="V6361" s="13">
        <v>170.833333333333</v>
      </c>
    </row>
    <row r="6362" spans="4:22" x14ac:dyDescent="0.2">
      <c r="D6362" s="59"/>
      <c r="E6362" s="5" t="s">
        <v>51</v>
      </c>
      <c r="F6362" s="51" t="str">
        <f t="shared" si="15"/>
        <v/>
      </c>
      <c r="G6362" s="4">
        <v>143</v>
      </c>
      <c r="H6362" s="10">
        <v>34.265734265733997</v>
      </c>
      <c r="I6362" s="1">
        <v>13.286713286713001</v>
      </c>
      <c r="J6362" s="1">
        <v>9.7902097902099996</v>
      </c>
      <c r="K6362" s="1">
        <v>8.3916083916080009</v>
      </c>
      <c r="L6362" s="1">
        <v>0.69930069930100003</v>
      </c>
      <c r="M6362" s="1">
        <v>9.7902097902099996</v>
      </c>
      <c r="N6362" s="2" t="s">
        <v>160</v>
      </c>
      <c r="O6362" s="1">
        <v>15.384615384615</v>
      </c>
      <c r="P6362" s="1">
        <v>7.6923076923079998</v>
      </c>
      <c r="Q6362" s="1">
        <v>32.167832167832003</v>
      </c>
      <c r="R6362" s="1">
        <v>2.797202797203</v>
      </c>
      <c r="S6362" s="1">
        <v>8.3916083916080009</v>
      </c>
      <c r="T6362" s="1">
        <v>9.0909090909089993</v>
      </c>
      <c r="U6362" s="1">
        <v>1.398601398601</v>
      </c>
      <c r="V6362" s="8">
        <v>153.146853146853</v>
      </c>
    </row>
    <row r="6363" spans="4:22" x14ac:dyDescent="0.2">
      <c r="D6363" s="59"/>
      <c r="E6363" s="5" t="s">
        <v>52</v>
      </c>
      <c r="F6363" s="51" t="str">
        <f t="shared" si="15"/>
        <v/>
      </c>
      <c r="G6363" s="4">
        <v>216</v>
      </c>
      <c r="H6363" s="10">
        <v>29.166666666666998</v>
      </c>
      <c r="I6363" s="1">
        <v>17.592592592593</v>
      </c>
      <c r="J6363" s="1">
        <v>11.111111111111001</v>
      </c>
      <c r="K6363" s="1">
        <v>4.6296296296300001</v>
      </c>
      <c r="L6363" s="1">
        <v>1.3888888888890001</v>
      </c>
      <c r="M6363" s="1">
        <v>9.7222222222219994</v>
      </c>
      <c r="N6363" s="2" t="s">
        <v>160</v>
      </c>
      <c r="O6363" s="1">
        <v>19.444444444443999</v>
      </c>
      <c r="P6363" s="1">
        <v>12.962962962962999</v>
      </c>
      <c r="Q6363" s="1">
        <v>19.444444444443999</v>
      </c>
      <c r="R6363" s="1">
        <v>4.166666666667</v>
      </c>
      <c r="S6363" s="1">
        <v>3.2407407407409998</v>
      </c>
      <c r="T6363" s="1">
        <v>8.7962962962959992</v>
      </c>
      <c r="U6363" s="1">
        <v>1.851851851852</v>
      </c>
      <c r="V6363" s="8">
        <v>143.51851851851899</v>
      </c>
    </row>
    <row r="6364" spans="4:22" x14ac:dyDescent="0.2">
      <c r="D6364" s="59"/>
      <c r="E6364" s="5" t="s">
        <v>53</v>
      </c>
      <c r="F6364" s="51" t="str">
        <f t="shared" si="15"/>
        <v/>
      </c>
      <c r="G6364" s="4">
        <v>304</v>
      </c>
      <c r="H6364" s="10">
        <v>35.197368421053</v>
      </c>
      <c r="I6364" s="1">
        <v>18.092105263158</v>
      </c>
      <c r="J6364" s="1">
        <v>7.8947368421049999</v>
      </c>
      <c r="K6364" s="1">
        <v>2.302631578947</v>
      </c>
      <c r="L6364" s="1">
        <v>0.98684210526299998</v>
      </c>
      <c r="M6364" s="1">
        <v>11.184210526316001</v>
      </c>
      <c r="N6364" s="2" t="s">
        <v>160</v>
      </c>
      <c r="O6364" s="1">
        <v>25.986842105263001</v>
      </c>
      <c r="P6364" s="1">
        <v>12.171052631579</v>
      </c>
      <c r="Q6364" s="1">
        <v>16.118421052632002</v>
      </c>
      <c r="R6364" s="1">
        <v>3.2894736842109999</v>
      </c>
      <c r="S6364" s="1">
        <v>0.32894736842099997</v>
      </c>
      <c r="T6364" s="1">
        <v>7.5657894736840001</v>
      </c>
      <c r="U6364" s="1">
        <v>2.302631578947</v>
      </c>
      <c r="V6364" s="8">
        <v>143.42105263157899</v>
      </c>
    </row>
    <row r="6365" spans="4:22" x14ac:dyDescent="0.2">
      <c r="D6365" s="59"/>
      <c r="E6365" s="5" t="s">
        <v>23</v>
      </c>
      <c r="F6365" s="51" t="str">
        <f t="shared" si="15"/>
        <v>*</v>
      </c>
      <c r="G6365" s="4">
        <v>2</v>
      </c>
      <c r="H6365" s="17" t="s">
        <v>160</v>
      </c>
      <c r="I6365" s="2" t="s">
        <v>160</v>
      </c>
      <c r="J6365" s="2" t="s">
        <v>160</v>
      </c>
      <c r="K6365" s="2" t="s">
        <v>160</v>
      </c>
      <c r="L6365" s="2" t="s">
        <v>160</v>
      </c>
      <c r="M6365" s="2" t="s">
        <v>160</v>
      </c>
      <c r="N6365" s="2" t="s">
        <v>160</v>
      </c>
      <c r="O6365" s="1">
        <v>50</v>
      </c>
      <c r="P6365" s="1">
        <v>50</v>
      </c>
      <c r="Q6365" s="2" t="s">
        <v>160</v>
      </c>
      <c r="R6365" s="2" t="s">
        <v>160</v>
      </c>
      <c r="S6365" s="2" t="s">
        <v>160</v>
      </c>
      <c r="T6365" s="1">
        <v>50</v>
      </c>
      <c r="U6365" s="2" t="s">
        <v>160</v>
      </c>
      <c r="V6365" s="8">
        <v>150</v>
      </c>
    </row>
    <row r="6366" spans="4:22" x14ac:dyDescent="0.2">
      <c r="D6366" s="59"/>
      <c r="E6366" s="5" t="s">
        <v>54</v>
      </c>
      <c r="F6366" s="51" t="str">
        <f t="shared" si="15"/>
        <v/>
      </c>
      <c r="G6366" s="4">
        <v>167</v>
      </c>
      <c r="H6366" s="10">
        <v>35.928143712575</v>
      </c>
      <c r="I6366" s="1">
        <v>14.970059880239999</v>
      </c>
      <c r="J6366" s="1">
        <v>9.5808383233529995</v>
      </c>
      <c r="K6366" s="1">
        <v>7.1856287425150001</v>
      </c>
      <c r="L6366" s="1">
        <v>0.59880239521</v>
      </c>
      <c r="M6366" s="1">
        <v>8.3832335329339998</v>
      </c>
      <c r="N6366" s="2" t="s">
        <v>160</v>
      </c>
      <c r="O6366" s="1">
        <v>16.167664670659001</v>
      </c>
      <c r="P6366" s="1">
        <v>8.3832335329339998</v>
      </c>
      <c r="Q6366" s="1">
        <v>32.934131736527</v>
      </c>
      <c r="R6366" s="1">
        <v>2.3952095808379998</v>
      </c>
      <c r="S6366" s="1">
        <v>10.179640718563</v>
      </c>
      <c r="T6366" s="1">
        <v>7.7844311377249999</v>
      </c>
      <c r="U6366" s="1">
        <v>1.1976047904189999</v>
      </c>
      <c r="V6366" s="8">
        <v>155.68862275449101</v>
      </c>
    </row>
    <row r="6367" spans="4:22" x14ac:dyDescent="0.2">
      <c r="D6367" s="59"/>
      <c r="E6367" s="5" t="s">
        <v>55</v>
      </c>
      <c r="F6367" s="51" t="str">
        <f t="shared" si="15"/>
        <v/>
      </c>
      <c r="G6367" s="4">
        <v>520</v>
      </c>
      <c r="H6367" s="10">
        <v>32.692307692307999</v>
      </c>
      <c r="I6367" s="1">
        <v>17.884615384615</v>
      </c>
      <c r="J6367" s="1">
        <v>9.2307692307690008</v>
      </c>
      <c r="K6367" s="1">
        <v>3.2692307692310001</v>
      </c>
      <c r="L6367" s="1">
        <v>1.1538461538460001</v>
      </c>
      <c r="M6367" s="1">
        <v>10.576923076923</v>
      </c>
      <c r="N6367" s="2" t="s">
        <v>160</v>
      </c>
      <c r="O6367" s="1">
        <v>23.269230769231001</v>
      </c>
      <c r="P6367" s="1">
        <v>12.5</v>
      </c>
      <c r="Q6367" s="1">
        <v>17.5</v>
      </c>
      <c r="R6367" s="1">
        <v>3.6538461538460001</v>
      </c>
      <c r="S6367" s="1">
        <v>1.538461538462</v>
      </c>
      <c r="T6367" s="1">
        <v>8.0769230769230003</v>
      </c>
      <c r="U6367" s="1">
        <v>2.115384615385</v>
      </c>
      <c r="V6367" s="8">
        <v>143.461538461538</v>
      </c>
    </row>
    <row r="6368" spans="4:22" ht="26" x14ac:dyDescent="0.2">
      <c r="D6368" s="58" t="s">
        <v>56</v>
      </c>
      <c r="E6368" s="7" t="s">
        <v>57</v>
      </c>
      <c r="F6368" s="50" t="str">
        <f t="shared" si="15"/>
        <v>*</v>
      </c>
      <c r="G6368" s="6">
        <v>5</v>
      </c>
      <c r="H6368" s="14">
        <v>40</v>
      </c>
      <c r="I6368" s="9" t="s">
        <v>160</v>
      </c>
      <c r="J6368" s="3">
        <v>20</v>
      </c>
      <c r="K6368" s="3">
        <v>20</v>
      </c>
      <c r="L6368" s="9" t="s">
        <v>160</v>
      </c>
      <c r="M6368" s="9" t="s">
        <v>160</v>
      </c>
      <c r="N6368" s="9" t="s">
        <v>160</v>
      </c>
      <c r="O6368" s="9" t="s">
        <v>160</v>
      </c>
      <c r="P6368" s="3">
        <v>20</v>
      </c>
      <c r="Q6368" s="3">
        <v>20</v>
      </c>
      <c r="R6368" s="3">
        <v>20</v>
      </c>
      <c r="S6368" s="9" t="s">
        <v>160</v>
      </c>
      <c r="T6368" s="9" t="s">
        <v>160</v>
      </c>
      <c r="U6368" s="9" t="s">
        <v>160</v>
      </c>
      <c r="V6368" s="13">
        <v>140</v>
      </c>
    </row>
    <row r="6369" spans="4:22" ht="26" x14ac:dyDescent="0.2">
      <c r="D6369" s="59"/>
      <c r="E6369" s="5" t="s">
        <v>58</v>
      </c>
      <c r="F6369" s="51" t="str">
        <f t="shared" si="15"/>
        <v>*</v>
      </c>
      <c r="G6369" s="4">
        <v>35</v>
      </c>
      <c r="H6369" s="10">
        <v>28.571428571428999</v>
      </c>
      <c r="I6369" s="1">
        <v>17.142857142857</v>
      </c>
      <c r="J6369" s="1">
        <v>8.5714285714289993</v>
      </c>
      <c r="K6369" s="1">
        <v>5.7142857142860004</v>
      </c>
      <c r="L6369" s="2" t="s">
        <v>160</v>
      </c>
      <c r="M6369" s="1">
        <v>5.7142857142860004</v>
      </c>
      <c r="N6369" s="2" t="s">
        <v>160</v>
      </c>
      <c r="O6369" s="1">
        <v>8.5714285714289993</v>
      </c>
      <c r="P6369" s="1">
        <v>28.571428571428999</v>
      </c>
      <c r="Q6369" s="1">
        <v>8.5714285714289993</v>
      </c>
      <c r="R6369" s="1">
        <v>2.8571428571430002</v>
      </c>
      <c r="S6369" s="2" t="s">
        <v>160</v>
      </c>
      <c r="T6369" s="1">
        <v>22.857142857143</v>
      </c>
      <c r="U6369" s="2" t="s">
        <v>160</v>
      </c>
      <c r="V6369" s="8">
        <v>137.142857142857</v>
      </c>
    </row>
    <row r="6370" spans="4:22" x14ac:dyDescent="0.2">
      <c r="D6370" s="59"/>
      <c r="E6370" s="5" t="s">
        <v>59</v>
      </c>
      <c r="F6370" s="51" t="str">
        <f t="shared" si="15"/>
        <v>*</v>
      </c>
      <c r="G6370" s="4">
        <v>8</v>
      </c>
      <c r="H6370" s="10">
        <v>75</v>
      </c>
      <c r="I6370" s="1">
        <v>25</v>
      </c>
      <c r="J6370" s="1">
        <v>12.5</v>
      </c>
      <c r="K6370" s="2" t="s">
        <v>160</v>
      </c>
      <c r="L6370" s="2" t="s">
        <v>160</v>
      </c>
      <c r="M6370" s="2" t="s">
        <v>160</v>
      </c>
      <c r="N6370" s="2" t="s">
        <v>160</v>
      </c>
      <c r="O6370" s="2" t="s">
        <v>160</v>
      </c>
      <c r="P6370" s="1">
        <v>12.5</v>
      </c>
      <c r="Q6370" s="2" t="s">
        <v>160</v>
      </c>
      <c r="R6370" s="1">
        <v>12.5</v>
      </c>
      <c r="S6370" s="2" t="s">
        <v>160</v>
      </c>
      <c r="T6370" s="2" t="s">
        <v>160</v>
      </c>
      <c r="U6370" s="1">
        <v>12.5</v>
      </c>
      <c r="V6370" s="8">
        <v>150</v>
      </c>
    </row>
    <row r="6371" spans="4:22" x14ac:dyDescent="0.2">
      <c r="D6371" s="59"/>
      <c r="E6371" s="5" t="s">
        <v>60</v>
      </c>
      <c r="F6371" s="51" t="str">
        <f t="shared" si="15"/>
        <v/>
      </c>
      <c r="G6371" s="4">
        <v>91</v>
      </c>
      <c r="H6371" s="10">
        <v>40.659340659340998</v>
      </c>
      <c r="I6371" s="1">
        <v>19.780219780220001</v>
      </c>
      <c r="J6371" s="1">
        <v>5.4945054945049998</v>
      </c>
      <c r="K6371" s="1">
        <v>3.2967032967029999</v>
      </c>
      <c r="L6371" s="2" t="s">
        <v>160</v>
      </c>
      <c r="M6371" s="1">
        <v>4.3956043956039998</v>
      </c>
      <c r="N6371" s="2" t="s">
        <v>160</v>
      </c>
      <c r="O6371" s="1">
        <v>20.879120879121</v>
      </c>
      <c r="P6371" s="1">
        <v>24.175824175824001</v>
      </c>
      <c r="Q6371" s="1">
        <v>7.6923076923079998</v>
      </c>
      <c r="R6371" s="1">
        <v>5.4945054945049998</v>
      </c>
      <c r="S6371" s="1">
        <v>6.5934065934069999</v>
      </c>
      <c r="T6371" s="1">
        <v>10.989010989011</v>
      </c>
      <c r="U6371" s="1">
        <v>3.2967032967029999</v>
      </c>
      <c r="V6371" s="8">
        <v>152.74725274725299</v>
      </c>
    </row>
    <row r="6372" spans="4:22" ht="26" x14ac:dyDescent="0.2">
      <c r="D6372" s="59"/>
      <c r="E6372" s="5" t="s">
        <v>61</v>
      </c>
      <c r="F6372" s="51" t="str">
        <f t="shared" si="15"/>
        <v>*</v>
      </c>
      <c r="G6372" s="4">
        <v>48</v>
      </c>
      <c r="H6372" s="10">
        <v>31.25</v>
      </c>
      <c r="I6372" s="1">
        <v>29.166666666666998</v>
      </c>
      <c r="J6372" s="1">
        <v>4.166666666667</v>
      </c>
      <c r="K6372" s="1">
        <v>4.166666666667</v>
      </c>
      <c r="L6372" s="2" t="s">
        <v>160</v>
      </c>
      <c r="M6372" s="1">
        <v>16.666666666666998</v>
      </c>
      <c r="N6372" s="2" t="s">
        <v>160</v>
      </c>
      <c r="O6372" s="1">
        <v>25</v>
      </c>
      <c r="P6372" s="1">
        <v>25</v>
      </c>
      <c r="Q6372" s="1">
        <v>4.166666666667</v>
      </c>
      <c r="R6372" s="1">
        <v>6.25</v>
      </c>
      <c r="S6372" s="2" t="s">
        <v>160</v>
      </c>
      <c r="T6372" s="1">
        <v>4.166666666667</v>
      </c>
      <c r="U6372" s="1">
        <v>2.083333333333</v>
      </c>
      <c r="V6372" s="8">
        <v>152.083333333333</v>
      </c>
    </row>
    <row r="6373" spans="4:22" x14ac:dyDescent="0.2">
      <c r="D6373" s="59"/>
      <c r="E6373" s="5" t="s">
        <v>62</v>
      </c>
      <c r="F6373" s="51" t="str">
        <f t="shared" si="15"/>
        <v/>
      </c>
      <c r="G6373" s="4">
        <v>501</v>
      </c>
      <c r="H6373" s="10">
        <v>31.936127744511001</v>
      </c>
      <c r="I6373" s="1">
        <v>15.568862275449</v>
      </c>
      <c r="J6373" s="1">
        <v>10.379241516965999</v>
      </c>
      <c r="K6373" s="1">
        <v>4.1916167664669999</v>
      </c>
      <c r="L6373" s="1">
        <v>1.3972055888220001</v>
      </c>
      <c r="M6373" s="1">
        <v>10.978043912176</v>
      </c>
      <c r="N6373" s="2" t="s">
        <v>160</v>
      </c>
      <c r="O6373" s="1">
        <v>22.954091816367001</v>
      </c>
      <c r="P6373" s="1">
        <v>6.7864271457090002</v>
      </c>
      <c r="Q6373" s="1">
        <v>26.546906187625002</v>
      </c>
      <c r="R6373" s="1">
        <v>2.3952095808379998</v>
      </c>
      <c r="S6373" s="1">
        <v>3.592814371257</v>
      </c>
      <c r="T6373" s="1">
        <v>7.1856287425150001</v>
      </c>
      <c r="U6373" s="1">
        <v>1.5968063872260001</v>
      </c>
      <c r="V6373" s="8">
        <v>145.508982035928</v>
      </c>
    </row>
    <row r="6374" spans="4:22" x14ac:dyDescent="0.2">
      <c r="D6374" s="59"/>
      <c r="E6374" s="5" t="s">
        <v>23</v>
      </c>
      <c r="F6374" s="51" t="str">
        <f t="shared" si="15"/>
        <v>*</v>
      </c>
      <c r="G6374" s="4">
        <v>1</v>
      </c>
      <c r="H6374" s="17" t="s">
        <v>160</v>
      </c>
      <c r="I6374" s="2" t="s">
        <v>160</v>
      </c>
      <c r="J6374" s="2" t="s">
        <v>160</v>
      </c>
      <c r="K6374" s="2" t="s">
        <v>160</v>
      </c>
      <c r="L6374" s="2" t="s">
        <v>160</v>
      </c>
      <c r="M6374" s="2" t="s">
        <v>160</v>
      </c>
      <c r="N6374" s="2" t="s">
        <v>160</v>
      </c>
      <c r="O6374" s="2" t="s">
        <v>160</v>
      </c>
      <c r="P6374" s="2" t="s">
        <v>160</v>
      </c>
      <c r="Q6374" s="2" t="s">
        <v>160</v>
      </c>
      <c r="R6374" s="2" t="s">
        <v>160</v>
      </c>
      <c r="S6374" s="1">
        <v>100</v>
      </c>
      <c r="T6374" s="2" t="s">
        <v>160</v>
      </c>
      <c r="U6374" s="2" t="s">
        <v>160</v>
      </c>
      <c r="V6374" s="8">
        <v>100</v>
      </c>
    </row>
    <row r="6375" spans="4:22" ht="26" x14ac:dyDescent="0.2">
      <c r="D6375" s="59"/>
      <c r="E6375" s="5" t="s">
        <v>63</v>
      </c>
      <c r="F6375" s="51" t="str">
        <f t="shared" si="15"/>
        <v/>
      </c>
      <c r="G6375" s="4">
        <v>187</v>
      </c>
      <c r="H6375" s="10">
        <v>37.433155080214</v>
      </c>
      <c r="I6375" s="1">
        <v>21.390374331551001</v>
      </c>
      <c r="J6375" s="1">
        <v>6.4171122994649998</v>
      </c>
      <c r="K6375" s="1">
        <v>4.2780748663099999</v>
      </c>
      <c r="L6375" s="2" t="s">
        <v>160</v>
      </c>
      <c r="M6375" s="1">
        <v>7.4866310160429999</v>
      </c>
      <c r="N6375" s="2" t="s">
        <v>160</v>
      </c>
      <c r="O6375" s="1">
        <v>18.181818181817999</v>
      </c>
      <c r="P6375" s="1">
        <v>24.598930481282999</v>
      </c>
      <c r="Q6375" s="1">
        <v>6.9518716577540003</v>
      </c>
      <c r="R6375" s="1">
        <v>5.8823529411760003</v>
      </c>
      <c r="S6375" s="1">
        <v>3.208556149733</v>
      </c>
      <c r="T6375" s="1">
        <v>10.695187165775</v>
      </c>
      <c r="U6375" s="1">
        <v>2.673796791444</v>
      </c>
      <c r="V6375" s="8">
        <v>149.19786096256701</v>
      </c>
    </row>
    <row r="6376" spans="4:22" ht="26" x14ac:dyDescent="0.2">
      <c r="D6376" s="58" t="s">
        <v>64</v>
      </c>
      <c r="E6376" s="7" t="s">
        <v>57</v>
      </c>
      <c r="F6376" s="50" t="str">
        <f t="shared" si="15"/>
        <v>*</v>
      </c>
      <c r="G6376" s="6">
        <v>13</v>
      </c>
      <c r="H6376" s="14">
        <v>30.769230769231001</v>
      </c>
      <c r="I6376" s="3">
        <v>7.6923076923079998</v>
      </c>
      <c r="J6376" s="3">
        <v>7.6923076923079998</v>
      </c>
      <c r="K6376" s="3">
        <v>7.6923076923079998</v>
      </c>
      <c r="L6376" s="9" t="s">
        <v>160</v>
      </c>
      <c r="M6376" s="3">
        <v>23.076923076922998</v>
      </c>
      <c r="N6376" s="9" t="s">
        <v>160</v>
      </c>
      <c r="O6376" s="3">
        <v>15.384615384615</v>
      </c>
      <c r="P6376" s="3">
        <v>7.6923076923079998</v>
      </c>
      <c r="Q6376" s="3">
        <v>38.461538461537998</v>
      </c>
      <c r="R6376" s="3">
        <v>7.6923076923079998</v>
      </c>
      <c r="S6376" s="3">
        <v>7.6923076923079998</v>
      </c>
      <c r="T6376" s="3">
        <v>15.384615384615</v>
      </c>
      <c r="U6376" s="9" t="s">
        <v>160</v>
      </c>
      <c r="V6376" s="13">
        <v>169.230769230769</v>
      </c>
    </row>
    <row r="6377" spans="4:22" ht="26" x14ac:dyDescent="0.2">
      <c r="D6377" s="59"/>
      <c r="E6377" s="5" t="s">
        <v>58</v>
      </c>
      <c r="F6377" s="51" t="str">
        <f t="shared" si="15"/>
        <v/>
      </c>
      <c r="G6377" s="4">
        <v>70</v>
      </c>
      <c r="H6377" s="10">
        <v>28.571428571428999</v>
      </c>
      <c r="I6377" s="1">
        <v>20</v>
      </c>
      <c r="J6377" s="1">
        <v>15.714285714286</v>
      </c>
      <c r="K6377" s="1">
        <v>8.5714285714289993</v>
      </c>
      <c r="L6377" s="2" t="s">
        <v>160</v>
      </c>
      <c r="M6377" s="1">
        <v>11.428571428571001</v>
      </c>
      <c r="N6377" s="2" t="s">
        <v>160</v>
      </c>
      <c r="O6377" s="1">
        <v>12.857142857143</v>
      </c>
      <c r="P6377" s="1">
        <v>17.142857142857</v>
      </c>
      <c r="Q6377" s="1">
        <v>21.428571428571001</v>
      </c>
      <c r="R6377" s="1">
        <v>4.2857142857139996</v>
      </c>
      <c r="S6377" s="2" t="s">
        <v>160</v>
      </c>
      <c r="T6377" s="1">
        <v>10</v>
      </c>
      <c r="U6377" s="1">
        <v>1.4285714285710001</v>
      </c>
      <c r="V6377" s="8">
        <v>151.42857142857099</v>
      </c>
    </row>
    <row r="6378" spans="4:22" x14ac:dyDescent="0.2">
      <c r="D6378" s="59"/>
      <c r="E6378" s="5" t="s">
        <v>59</v>
      </c>
      <c r="F6378" s="51" t="str">
        <f t="shared" si="15"/>
        <v>*</v>
      </c>
      <c r="G6378" s="4">
        <v>24</v>
      </c>
      <c r="H6378" s="10">
        <v>25</v>
      </c>
      <c r="I6378" s="1">
        <v>16.666666666666998</v>
      </c>
      <c r="J6378" s="1">
        <v>8.333333333333</v>
      </c>
      <c r="K6378" s="1">
        <v>4.166666666667</v>
      </c>
      <c r="L6378" s="1">
        <v>4.166666666667</v>
      </c>
      <c r="M6378" s="1">
        <v>8.333333333333</v>
      </c>
      <c r="N6378" s="2" t="s">
        <v>160</v>
      </c>
      <c r="O6378" s="1">
        <v>20.833333333333002</v>
      </c>
      <c r="P6378" s="1">
        <v>16.666666666666998</v>
      </c>
      <c r="Q6378" s="1">
        <v>25</v>
      </c>
      <c r="R6378" s="1">
        <v>4.166666666667</v>
      </c>
      <c r="S6378" s="2" t="s">
        <v>160</v>
      </c>
      <c r="T6378" s="1">
        <v>4.166666666667</v>
      </c>
      <c r="U6378" s="1">
        <v>4.166666666667</v>
      </c>
      <c r="V6378" s="8">
        <v>141.666666666667</v>
      </c>
    </row>
    <row r="6379" spans="4:22" x14ac:dyDescent="0.2">
      <c r="D6379" s="59"/>
      <c r="E6379" s="5" t="s">
        <v>60</v>
      </c>
      <c r="F6379" s="51" t="str">
        <f t="shared" si="15"/>
        <v/>
      </c>
      <c r="G6379" s="4">
        <v>465</v>
      </c>
      <c r="H6379" s="10">
        <v>36.344086021504999</v>
      </c>
      <c r="I6379" s="1">
        <v>15.053763440859999</v>
      </c>
      <c r="J6379" s="1">
        <v>8.8172043010749999</v>
      </c>
      <c r="K6379" s="1">
        <v>3.2258064516129998</v>
      </c>
      <c r="L6379" s="1">
        <v>1.0752688172039999</v>
      </c>
      <c r="M6379" s="1">
        <v>8.8172043010749999</v>
      </c>
      <c r="N6379" s="2" t="s">
        <v>160</v>
      </c>
      <c r="O6379" s="1">
        <v>24.301075268817002</v>
      </c>
      <c r="P6379" s="1">
        <v>12.258064516129</v>
      </c>
      <c r="Q6379" s="1">
        <v>18.709677419355</v>
      </c>
      <c r="R6379" s="1">
        <v>3.4408602150540002</v>
      </c>
      <c r="S6379" s="1">
        <v>4.3010752688169998</v>
      </c>
      <c r="T6379" s="1">
        <v>7.9569892473120003</v>
      </c>
      <c r="U6379" s="1">
        <v>1.7204301075270001</v>
      </c>
      <c r="V6379" s="8">
        <v>146.02150537634401</v>
      </c>
    </row>
    <row r="6380" spans="4:22" ht="26" x14ac:dyDescent="0.2">
      <c r="D6380" s="59"/>
      <c r="E6380" s="5" t="s">
        <v>61</v>
      </c>
      <c r="F6380" s="51" t="str">
        <f t="shared" si="15"/>
        <v/>
      </c>
      <c r="G6380" s="4">
        <v>104</v>
      </c>
      <c r="H6380" s="10">
        <v>25.961538461538002</v>
      </c>
      <c r="I6380" s="1">
        <v>24.038461538461998</v>
      </c>
      <c r="J6380" s="1">
        <v>7.6923076923079998</v>
      </c>
      <c r="K6380" s="1">
        <v>5.7692307692310001</v>
      </c>
      <c r="L6380" s="2" t="s">
        <v>160</v>
      </c>
      <c r="M6380" s="1">
        <v>13.461538461538</v>
      </c>
      <c r="N6380" s="2" t="s">
        <v>160</v>
      </c>
      <c r="O6380" s="1">
        <v>16.346153846153999</v>
      </c>
      <c r="P6380" s="1">
        <v>5.7692307692310001</v>
      </c>
      <c r="Q6380" s="1">
        <v>25.961538461538002</v>
      </c>
      <c r="R6380" s="1">
        <v>1.923076923077</v>
      </c>
      <c r="S6380" s="1">
        <v>3.8461538461539999</v>
      </c>
      <c r="T6380" s="1">
        <v>5.7692307692310001</v>
      </c>
      <c r="U6380" s="1">
        <v>2.884615384615</v>
      </c>
      <c r="V6380" s="8">
        <v>139.42307692307699</v>
      </c>
    </row>
    <row r="6381" spans="4:22" ht="26" x14ac:dyDescent="0.2">
      <c r="D6381" s="59"/>
      <c r="E6381" s="5" t="s">
        <v>65</v>
      </c>
      <c r="F6381" s="51" t="str">
        <f t="shared" si="15"/>
        <v>*</v>
      </c>
      <c r="G6381" s="4">
        <v>12</v>
      </c>
      <c r="H6381" s="10">
        <v>33.333333333333002</v>
      </c>
      <c r="I6381" s="1">
        <v>25</v>
      </c>
      <c r="J6381" s="1">
        <v>8.333333333333</v>
      </c>
      <c r="K6381" s="2" t="s">
        <v>160</v>
      </c>
      <c r="L6381" s="1">
        <v>8.333333333333</v>
      </c>
      <c r="M6381" s="1">
        <v>8.333333333333</v>
      </c>
      <c r="N6381" s="2" t="s">
        <v>160</v>
      </c>
      <c r="O6381" s="1">
        <v>16.666666666666998</v>
      </c>
      <c r="P6381" s="2" t="s">
        <v>160</v>
      </c>
      <c r="Q6381" s="1">
        <v>50</v>
      </c>
      <c r="R6381" s="2" t="s">
        <v>160</v>
      </c>
      <c r="S6381" s="2" t="s">
        <v>160</v>
      </c>
      <c r="T6381" s="1">
        <v>25</v>
      </c>
      <c r="U6381" s="2" t="s">
        <v>160</v>
      </c>
      <c r="V6381" s="8">
        <v>175</v>
      </c>
    </row>
    <row r="6382" spans="4:22" x14ac:dyDescent="0.2">
      <c r="D6382" s="59"/>
      <c r="E6382" s="5" t="s">
        <v>23</v>
      </c>
      <c r="F6382" s="51" t="str">
        <f t="shared" si="15"/>
        <v>*</v>
      </c>
      <c r="G6382" s="4">
        <v>1</v>
      </c>
      <c r="H6382" s="17" t="s">
        <v>160</v>
      </c>
      <c r="I6382" s="1">
        <v>100</v>
      </c>
      <c r="J6382" s="2" t="s">
        <v>160</v>
      </c>
      <c r="K6382" s="2" t="s">
        <v>160</v>
      </c>
      <c r="L6382" s="2" t="s">
        <v>160</v>
      </c>
      <c r="M6382" s="2" t="s">
        <v>160</v>
      </c>
      <c r="N6382" s="2" t="s">
        <v>160</v>
      </c>
      <c r="O6382" s="1">
        <v>100</v>
      </c>
      <c r="P6382" s="2" t="s">
        <v>160</v>
      </c>
      <c r="Q6382" s="2" t="s">
        <v>160</v>
      </c>
      <c r="R6382" s="2" t="s">
        <v>160</v>
      </c>
      <c r="S6382" s="2" t="s">
        <v>160</v>
      </c>
      <c r="T6382" s="2" t="s">
        <v>160</v>
      </c>
      <c r="U6382" s="2" t="s">
        <v>160</v>
      </c>
      <c r="V6382" s="8">
        <v>200</v>
      </c>
    </row>
    <row r="6383" spans="4:22" ht="26" x14ac:dyDescent="0.2">
      <c r="D6383" s="59"/>
      <c r="E6383" s="5" t="s">
        <v>66</v>
      </c>
      <c r="F6383" s="51" t="str">
        <f t="shared" si="15"/>
        <v/>
      </c>
      <c r="G6383" s="4">
        <v>676</v>
      </c>
      <c r="H6383" s="10">
        <v>33.431952662721997</v>
      </c>
      <c r="I6383" s="1">
        <v>16.863905325444001</v>
      </c>
      <c r="J6383" s="1">
        <v>9.319526627219</v>
      </c>
      <c r="K6383" s="1">
        <v>4.289940828402</v>
      </c>
      <c r="L6383" s="1">
        <v>0.88757396449699999</v>
      </c>
      <c r="M6383" s="1">
        <v>10.059171597633</v>
      </c>
      <c r="N6383" s="2" t="s">
        <v>160</v>
      </c>
      <c r="O6383" s="1">
        <v>21.597633136094998</v>
      </c>
      <c r="P6383" s="1">
        <v>11.834319526627</v>
      </c>
      <c r="Q6383" s="1">
        <v>20.710059171598001</v>
      </c>
      <c r="R6383" s="1">
        <v>3.4023668639050002</v>
      </c>
      <c r="S6383" s="1">
        <v>3.6982248520710002</v>
      </c>
      <c r="T6383" s="1">
        <v>7.840236686391</v>
      </c>
      <c r="U6383" s="1">
        <v>1.923076923077</v>
      </c>
      <c r="V6383" s="8">
        <v>145.85798816568001</v>
      </c>
    </row>
    <row r="6384" spans="4:22" x14ac:dyDescent="0.2">
      <c r="D6384" s="58" t="s">
        <v>67</v>
      </c>
      <c r="E6384" s="7" t="s">
        <v>68</v>
      </c>
      <c r="F6384" s="50" t="str">
        <f t="shared" si="15"/>
        <v/>
      </c>
      <c r="G6384" s="6">
        <v>312</v>
      </c>
      <c r="H6384" s="14">
        <v>28.525641025641001</v>
      </c>
      <c r="I6384" s="3">
        <v>16.666666666666998</v>
      </c>
      <c r="J6384" s="3">
        <v>12.179487179486999</v>
      </c>
      <c r="K6384" s="3">
        <v>2.884615384615</v>
      </c>
      <c r="L6384" s="3">
        <v>0.96153846153800004</v>
      </c>
      <c r="M6384" s="3">
        <v>9.9358974358969991</v>
      </c>
      <c r="N6384" s="9" t="s">
        <v>160</v>
      </c>
      <c r="O6384" s="3">
        <v>23.397435897436001</v>
      </c>
      <c r="P6384" s="3">
        <v>11.858974358974001</v>
      </c>
      <c r="Q6384" s="3">
        <v>19.230769230768999</v>
      </c>
      <c r="R6384" s="3">
        <v>2.564102564103</v>
      </c>
      <c r="S6384" s="3">
        <v>3.8461538461539999</v>
      </c>
      <c r="T6384" s="3">
        <v>11.538461538462</v>
      </c>
      <c r="U6384" s="3">
        <v>1.923076923077</v>
      </c>
      <c r="V6384" s="13">
        <v>145.51282051282101</v>
      </c>
    </row>
    <row r="6385" spans="4:22" x14ac:dyDescent="0.2">
      <c r="D6385" s="59"/>
      <c r="E6385" s="5" t="s">
        <v>69</v>
      </c>
      <c r="F6385" s="51" t="str">
        <f t="shared" si="15"/>
        <v/>
      </c>
      <c r="G6385" s="4">
        <v>77</v>
      </c>
      <c r="H6385" s="10">
        <v>29.87012987013</v>
      </c>
      <c r="I6385" s="1">
        <v>18.181818181817999</v>
      </c>
      <c r="J6385" s="1">
        <v>12.987012987012999</v>
      </c>
      <c r="K6385" s="1">
        <v>3.896103896104</v>
      </c>
      <c r="L6385" s="1">
        <v>1.298701298701</v>
      </c>
      <c r="M6385" s="1">
        <v>2.5974025974030002</v>
      </c>
      <c r="N6385" s="2" t="s">
        <v>160</v>
      </c>
      <c r="O6385" s="1">
        <v>28.571428571428999</v>
      </c>
      <c r="P6385" s="1">
        <v>11.688311688312</v>
      </c>
      <c r="Q6385" s="1">
        <v>12.987012987012999</v>
      </c>
      <c r="R6385" s="1">
        <v>3.896103896104</v>
      </c>
      <c r="S6385" s="1">
        <v>2.5974025974030002</v>
      </c>
      <c r="T6385" s="1">
        <v>15.584415584416</v>
      </c>
      <c r="U6385" s="1">
        <v>2.5974025974030002</v>
      </c>
      <c r="V6385" s="8">
        <v>146.753246753247</v>
      </c>
    </row>
    <row r="6386" spans="4:22" ht="26" x14ac:dyDescent="0.2">
      <c r="D6386" s="59"/>
      <c r="E6386" s="5" t="s">
        <v>70</v>
      </c>
      <c r="F6386" s="51" t="str">
        <f t="shared" si="15"/>
        <v/>
      </c>
      <c r="G6386" s="4">
        <v>276</v>
      </c>
      <c r="H6386" s="10">
        <v>26.811594202898998</v>
      </c>
      <c r="I6386" s="1">
        <v>15.217391304348</v>
      </c>
      <c r="J6386" s="1">
        <v>13.04347826087</v>
      </c>
      <c r="K6386" s="1">
        <v>4.3478260869570002</v>
      </c>
      <c r="L6386" s="1">
        <v>1.449275362319</v>
      </c>
      <c r="M6386" s="1">
        <v>13.04347826087</v>
      </c>
      <c r="N6386" s="2" t="s">
        <v>160</v>
      </c>
      <c r="O6386" s="1">
        <v>28.260869565217</v>
      </c>
      <c r="P6386" s="1">
        <v>15.942028985506999</v>
      </c>
      <c r="Q6386" s="1">
        <v>20.652173913043001</v>
      </c>
      <c r="R6386" s="1">
        <v>3.2608695652169999</v>
      </c>
      <c r="S6386" s="1">
        <v>2.898550724638</v>
      </c>
      <c r="T6386" s="1">
        <v>9.0579710144930008</v>
      </c>
      <c r="U6386" s="1">
        <v>2.536231884058</v>
      </c>
      <c r="V6386" s="8">
        <v>156.52173913043501</v>
      </c>
    </row>
    <row r="6387" spans="4:22" ht="26" x14ac:dyDescent="0.2">
      <c r="D6387" s="59"/>
      <c r="E6387" s="5" t="s">
        <v>71</v>
      </c>
      <c r="F6387" s="51" t="str">
        <f t="shared" si="15"/>
        <v>*</v>
      </c>
      <c r="G6387" s="4">
        <v>40</v>
      </c>
      <c r="H6387" s="10">
        <v>25</v>
      </c>
      <c r="I6387" s="1">
        <v>10</v>
      </c>
      <c r="J6387" s="1">
        <v>10</v>
      </c>
      <c r="K6387" s="1">
        <v>5</v>
      </c>
      <c r="L6387" s="1">
        <v>2.5</v>
      </c>
      <c r="M6387" s="1">
        <v>22.5</v>
      </c>
      <c r="N6387" s="2" t="s">
        <v>160</v>
      </c>
      <c r="O6387" s="1">
        <v>20</v>
      </c>
      <c r="P6387" s="1">
        <v>17.5</v>
      </c>
      <c r="Q6387" s="1">
        <v>22.5</v>
      </c>
      <c r="R6387" s="1">
        <v>2.5</v>
      </c>
      <c r="S6387" s="1">
        <v>5</v>
      </c>
      <c r="T6387" s="1">
        <v>10</v>
      </c>
      <c r="U6387" s="2" t="s">
        <v>160</v>
      </c>
      <c r="V6387" s="8">
        <v>152.5</v>
      </c>
    </row>
    <row r="6388" spans="4:22" x14ac:dyDescent="0.2">
      <c r="D6388" s="59"/>
      <c r="E6388" s="5" t="s">
        <v>72</v>
      </c>
      <c r="F6388" s="51" t="str">
        <f t="shared" si="15"/>
        <v/>
      </c>
      <c r="G6388" s="4">
        <v>185</v>
      </c>
      <c r="H6388" s="10">
        <v>27.567567567567998</v>
      </c>
      <c r="I6388" s="1">
        <v>16.756756756756999</v>
      </c>
      <c r="J6388" s="1">
        <v>14.594594594595</v>
      </c>
      <c r="K6388" s="1">
        <v>4.3243243243240004</v>
      </c>
      <c r="L6388" s="1">
        <v>1.6216216216220001</v>
      </c>
      <c r="M6388" s="1">
        <v>12.432432432432</v>
      </c>
      <c r="N6388" s="2" t="s">
        <v>160</v>
      </c>
      <c r="O6388" s="1">
        <v>29.72972972973</v>
      </c>
      <c r="P6388" s="1">
        <v>15.135135135135</v>
      </c>
      <c r="Q6388" s="1">
        <v>21.081081081080999</v>
      </c>
      <c r="R6388" s="1">
        <v>2.1621621621620002</v>
      </c>
      <c r="S6388" s="1">
        <v>2.7027027027030002</v>
      </c>
      <c r="T6388" s="1">
        <v>9.7297297297299998</v>
      </c>
      <c r="U6388" s="1">
        <v>2.7027027027030002</v>
      </c>
      <c r="V6388" s="8">
        <v>160.540540540541</v>
      </c>
    </row>
    <row r="6389" spans="4:22" x14ac:dyDescent="0.2">
      <c r="D6389" s="59"/>
      <c r="E6389" s="5" t="s">
        <v>73</v>
      </c>
      <c r="F6389" s="51" t="str">
        <f t="shared" si="15"/>
        <v/>
      </c>
      <c r="G6389" s="4">
        <v>110</v>
      </c>
      <c r="H6389" s="10">
        <v>23.636363636363999</v>
      </c>
      <c r="I6389" s="1">
        <v>12.727272727273</v>
      </c>
      <c r="J6389" s="1">
        <v>10</v>
      </c>
      <c r="K6389" s="1">
        <v>3.636363636364</v>
      </c>
      <c r="L6389" s="2" t="s">
        <v>160</v>
      </c>
      <c r="M6389" s="1">
        <v>11.818181818182</v>
      </c>
      <c r="N6389" s="2" t="s">
        <v>160</v>
      </c>
      <c r="O6389" s="1">
        <v>32.727272727272997</v>
      </c>
      <c r="P6389" s="1">
        <v>15.454545454545</v>
      </c>
      <c r="Q6389" s="1">
        <v>25.454545454544999</v>
      </c>
      <c r="R6389" s="1">
        <v>2.7272727272730002</v>
      </c>
      <c r="S6389" s="1">
        <v>2.7272727272730002</v>
      </c>
      <c r="T6389" s="1">
        <v>13.636363636364001</v>
      </c>
      <c r="U6389" s="1">
        <v>1.818181818182</v>
      </c>
      <c r="V6389" s="8">
        <v>156.363636363636</v>
      </c>
    </row>
    <row r="6390" spans="4:22" ht="26" x14ac:dyDescent="0.2">
      <c r="D6390" s="59"/>
      <c r="E6390" s="5" t="s">
        <v>74</v>
      </c>
      <c r="F6390" s="51" t="str">
        <f t="shared" si="15"/>
        <v/>
      </c>
      <c r="G6390" s="4">
        <v>334</v>
      </c>
      <c r="H6390" s="10">
        <v>38.622754491018</v>
      </c>
      <c r="I6390" s="1">
        <v>17.664670658683001</v>
      </c>
      <c r="J6390" s="1">
        <v>5.9880239520960004</v>
      </c>
      <c r="K6390" s="1">
        <v>5.688622754491</v>
      </c>
      <c r="L6390" s="1">
        <v>0.59880239521</v>
      </c>
      <c r="M6390" s="1">
        <v>10.179640718563</v>
      </c>
      <c r="N6390" s="2" t="s">
        <v>160</v>
      </c>
      <c r="O6390" s="1">
        <v>20.958083832334999</v>
      </c>
      <c r="P6390" s="1">
        <v>9.2814371257489992</v>
      </c>
      <c r="Q6390" s="1">
        <v>20.958083832334999</v>
      </c>
      <c r="R6390" s="1">
        <v>3.592814371257</v>
      </c>
      <c r="S6390" s="1">
        <v>3.592814371257</v>
      </c>
      <c r="T6390" s="1">
        <v>6.2874251497009999</v>
      </c>
      <c r="U6390" s="1">
        <v>1.4970059880240001</v>
      </c>
      <c r="V6390" s="8">
        <v>144.91017964071901</v>
      </c>
    </row>
    <row r="6391" spans="4:22" x14ac:dyDescent="0.2">
      <c r="D6391" s="59"/>
      <c r="E6391" s="5" t="s">
        <v>36</v>
      </c>
      <c r="F6391" s="51" t="str">
        <f t="shared" si="15"/>
        <v>*</v>
      </c>
      <c r="G6391" s="4">
        <v>17</v>
      </c>
      <c r="H6391" s="10">
        <v>29.411764705882</v>
      </c>
      <c r="I6391" s="1">
        <v>23.529411764706001</v>
      </c>
      <c r="J6391" s="1">
        <v>5.8823529411760003</v>
      </c>
      <c r="K6391" s="2" t="s">
        <v>160</v>
      </c>
      <c r="L6391" s="2" t="s">
        <v>160</v>
      </c>
      <c r="M6391" s="1">
        <v>5.8823529411760003</v>
      </c>
      <c r="N6391" s="2" t="s">
        <v>160</v>
      </c>
      <c r="O6391" s="1">
        <v>23.529411764706001</v>
      </c>
      <c r="P6391" s="1">
        <v>11.764705882353001</v>
      </c>
      <c r="Q6391" s="1">
        <v>23.529411764706001</v>
      </c>
      <c r="R6391" s="1">
        <v>5.8823529411760003</v>
      </c>
      <c r="S6391" s="1">
        <v>5.8823529411760003</v>
      </c>
      <c r="T6391" s="1">
        <v>17.647058823529001</v>
      </c>
      <c r="U6391" s="2" t="s">
        <v>160</v>
      </c>
      <c r="V6391" s="8">
        <v>152.941176470588</v>
      </c>
    </row>
    <row r="6392" spans="4:22" x14ac:dyDescent="0.2">
      <c r="D6392" s="59"/>
      <c r="E6392" s="5" t="s">
        <v>23</v>
      </c>
      <c r="F6392" s="51" t="str">
        <f t="shared" si="15"/>
        <v>*</v>
      </c>
      <c r="G6392" s="4">
        <v>3</v>
      </c>
      <c r="H6392" s="10">
        <v>66.666666666666998</v>
      </c>
      <c r="I6392" s="2" t="s">
        <v>160</v>
      </c>
      <c r="J6392" s="1">
        <v>33.333333333333002</v>
      </c>
      <c r="K6392" s="2" t="s">
        <v>160</v>
      </c>
      <c r="L6392" s="2" t="s">
        <v>160</v>
      </c>
      <c r="M6392" s="2" t="s">
        <v>160</v>
      </c>
      <c r="N6392" s="2" t="s">
        <v>160</v>
      </c>
      <c r="O6392" s="1">
        <v>33.333333333333002</v>
      </c>
      <c r="P6392" s="2" t="s">
        <v>160</v>
      </c>
      <c r="Q6392" s="1">
        <v>33.333333333333002</v>
      </c>
      <c r="R6392" s="2" t="s">
        <v>160</v>
      </c>
      <c r="S6392" s="2" t="s">
        <v>160</v>
      </c>
      <c r="T6392" s="2" t="s">
        <v>160</v>
      </c>
      <c r="U6392" s="2" t="s">
        <v>160</v>
      </c>
      <c r="V6392" s="8">
        <v>166.666666666667</v>
      </c>
    </row>
    <row r="6393" spans="4:22" ht="26" x14ac:dyDescent="0.2">
      <c r="D6393" s="58" t="s">
        <v>75</v>
      </c>
      <c r="E6393" s="7" t="s">
        <v>76</v>
      </c>
      <c r="F6393" s="50" t="str">
        <f t="shared" si="15"/>
        <v/>
      </c>
      <c r="G6393" s="6">
        <v>0</v>
      </c>
      <c r="H6393" s="32" t="s">
        <v>160</v>
      </c>
      <c r="I6393" s="9" t="s">
        <v>160</v>
      </c>
      <c r="J6393" s="9" t="s">
        <v>160</v>
      </c>
      <c r="K6393" s="9" t="s">
        <v>160</v>
      </c>
      <c r="L6393" s="9" t="s">
        <v>160</v>
      </c>
      <c r="M6393" s="9" t="s">
        <v>160</v>
      </c>
      <c r="N6393" s="9" t="s">
        <v>160</v>
      </c>
      <c r="O6393" s="9" t="s">
        <v>160</v>
      </c>
      <c r="P6393" s="9" t="s">
        <v>160</v>
      </c>
      <c r="Q6393" s="9" t="s">
        <v>160</v>
      </c>
      <c r="R6393" s="9" t="s">
        <v>160</v>
      </c>
      <c r="S6393" s="9" t="s">
        <v>160</v>
      </c>
      <c r="T6393" s="9" t="s">
        <v>160</v>
      </c>
      <c r="U6393" s="9" t="s">
        <v>160</v>
      </c>
      <c r="V6393" s="19" t="s">
        <v>160</v>
      </c>
    </row>
    <row r="6394" spans="4:22" x14ac:dyDescent="0.2">
      <c r="D6394" s="59"/>
      <c r="E6394" s="5" t="s">
        <v>77</v>
      </c>
      <c r="F6394" s="51" t="str">
        <f t="shared" si="15"/>
        <v/>
      </c>
      <c r="G6394" s="4">
        <v>0</v>
      </c>
      <c r="H6394" s="17" t="s">
        <v>160</v>
      </c>
      <c r="I6394" s="2" t="s">
        <v>160</v>
      </c>
      <c r="J6394" s="2" t="s">
        <v>160</v>
      </c>
      <c r="K6394" s="2" t="s">
        <v>160</v>
      </c>
      <c r="L6394" s="2" t="s">
        <v>160</v>
      </c>
      <c r="M6394" s="2" t="s">
        <v>160</v>
      </c>
      <c r="N6394" s="2" t="s">
        <v>160</v>
      </c>
      <c r="O6394" s="2" t="s">
        <v>160</v>
      </c>
      <c r="P6394" s="2" t="s">
        <v>160</v>
      </c>
      <c r="Q6394" s="2" t="s">
        <v>160</v>
      </c>
      <c r="R6394" s="2" t="s">
        <v>160</v>
      </c>
      <c r="S6394" s="2" t="s">
        <v>160</v>
      </c>
      <c r="T6394" s="2" t="s">
        <v>160</v>
      </c>
      <c r="U6394" s="2" t="s">
        <v>160</v>
      </c>
      <c r="V6394" s="15" t="s">
        <v>160</v>
      </c>
    </row>
    <row r="6395" spans="4:22" x14ac:dyDescent="0.2">
      <c r="D6395" s="59"/>
      <c r="E6395" s="5" t="s">
        <v>78</v>
      </c>
      <c r="F6395" s="51" t="str">
        <f t="shared" ref="F6395:F6458" si="16">IF(G6395=0,"",IF(G6395&lt;=49,"*",""))</f>
        <v/>
      </c>
      <c r="G6395" s="4">
        <v>0</v>
      </c>
      <c r="H6395" s="17" t="s">
        <v>160</v>
      </c>
      <c r="I6395" s="2" t="s">
        <v>160</v>
      </c>
      <c r="J6395" s="2" t="s">
        <v>160</v>
      </c>
      <c r="K6395" s="2" t="s">
        <v>160</v>
      </c>
      <c r="L6395" s="2" t="s">
        <v>160</v>
      </c>
      <c r="M6395" s="2" t="s">
        <v>160</v>
      </c>
      <c r="N6395" s="2" t="s">
        <v>160</v>
      </c>
      <c r="O6395" s="2" t="s">
        <v>160</v>
      </c>
      <c r="P6395" s="2" t="s">
        <v>160</v>
      </c>
      <c r="Q6395" s="2" t="s">
        <v>160</v>
      </c>
      <c r="R6395" s="2" t="s">
        <v>160</v>
      </c>
      <c r="S6395" s="2" t="s">
        <v>160</v>
      </c>
      <c r="T6395" s="2" t="s">
        <v>160</v>
      </c>
      <c r="U6395" s="2" t="s">
        <v>160</v>
      </c>
      <c r="V6395" s="15" t="s">
        <v>160</v>
      </c>
    </row>
    <row r="6396" spans="4:22" ht="26" x14ac:dyDescent="0.2">
      <c r="D6396" s="59"/>
      <c r="E6396" s="5" t="s">
        <v>79</v>
      </c>
      <c r="F6396" s="51" t="str">
        <f t="shared" si="16"/>
        <v/>
      </c>
      <c r="G6396" s="4">
        <v>0</v>
      </c>
      <c r="H6396" s="17" t="s">
        <v>160</v>
      </c>
      <c r="I6396" s="2" t="s">
        <v>160</v>
      </c>
      <c r="J6396" s="2" t="s">
        <v>160</v>
      </c>
      <c r="K6396" s="2" t="s">
        <v>160</v>
      </c>
      <c r="L6396" s="2" t="s">
        <v>160</v>
      </c>
      <c r="M6396" s="2" t="s">
        <v>160</v>
      </c>
      <c r="N6396" s="2" t="s">
        <v>160</v>
      </c>
      <c r="O6396" s="2" t="s">
        <v>160</v>
      </c>
      <c r="P6396" s="2" t="s">
        <v>160</v>
      </c>
      <c r="Q6396" s="2" t="s">
        <v>160</v>
      </c>
      <c r="R6396" s="2" t="s">
        <v>160</v>
      </c>
      <c r="S6396" s="2" t="s">
        <v>160</v>
      </c>
      <c r="T6396" s="2" t="s">
        <v>160</v>
      </c>
      <c r="U6396" s="2" t="s">
        <v>160</v>
      </c>
      <c r="V6396" s="15" t="s">
        <v>160</v>
      </c>
    </row>
    <row r="6397" spans="4:22" ht="26" x14ac:dyDescent="0.2">
      <c r="D6397" s="59"/>
      <c r="E6397" s="5" t="s">
        <v>80</v>
      </c>
      <c r="F6397" s="51" t="str">
        <f t="shared" si="16"/>
        <v/>
      </c>
      <c r="G6397" s="4">
        <v>0</v>
      </c>
      <c r="H6397" s="17" t="s">
        <v>160</v>
      </c>
      <c r="I6397" s="2" t="s">
        <v>160</v>
      </c>
      <c r="J6397" s="2" t="s">
        <v>160</v>
      </c>
      <c r="K6397" s="2" t="s">
        <v>160</v>
      </c>
      <c r="L6397" s="2" t="s">
        <v>160</v>
      </c>
      <c r="M6397" s="2" t="s">
        <v>160</v>
      </c>
      <c r="N6397" s="2" t="s">
        <v>160</v>
      </c>
      <c r="O6397" s="2" t="s">
        <v>160</v>
      </c>
      <c r="P6397" s="2" t="s">
        <v>160</v>
      </c>
      <c r="Q6397" s="2" t="s">
        <v>160</v>
      </c>
      <c r="R6397" s="2" t="s">
        <v>160</v>
      </c>
      <c r="S6397" s="2" t="s">
        <v>160</v>
      </c>
      <c r="T6397" s="2" t="s">
        <v>160</v>
      </c>
      <c r="U6397" s="2" t="s">
        <v>160</v>
      </c>
      <c r="V6397" s="15" t="s">
        <v>160</v>
      </c>
    </row>
    <row r="6398" spans="4:22" ht="26" x14ac:dyDescent="0.2">
      <c r="D6398" s="59"/>
      <c r="E6398" s="5" t="s">
        <v>81</v>
      </c>
      <c r="F6398" s="51" t="str">
        <f t="shared" si="16"/>
        <v/>
      </c>
      <c r="G6398" s="4">
        <v>0</v>
      </c>
      <c r="H6398" s="17" t="s">
        <v>160</v>
      </c>
      <c r="I6398" s="2" t="s">
        <v>160</v>
      </c>
      <c r="J6398" s="2" t="s">
        <v>160</v>
      </c>
      <c r="K6398" s="2" t="s">
        <v>160</v>
      </c>
      <c r="L6398" s="2" t="s">
        <v>160</v>
      </c>
      <c r="M6398" s="2" t="s">
        <v>160</v>
      </c>
      <c r="N6398" s="2" t="s">
        <v>160</v>
      </c>
      <c r="O6398" s="2" t="s">
        <v>160</v>
      </c>
      <c r="P6398" s="2" t="s">
        <v>160</v>
      </c>
      <c r="Q6398" s="2" t="s">
        <v>160</v>
      </c>
      <c r="R6398" s="2" t="s">
        <v>160</v>
      </c>
      <c r="S6398" s="2" t="s">
        <v>160</v>
      </c>
      <c r="T6398" s="2" t="s">
        <v>160</v>
      </c>
      <c r="U6398" s="2" t="s">
        <v>160</v>
      </c>
      <c r="V6398" s="15" t="s">
        <v>160</v>
      </c>
    </row>
    <row r="6399" spans="4:22" ht="26" x14ac:dyDescent="0.2">
      <c r="D6399" s="59"/>
      <c r="E6399" s="5" t="s">
        <v>82</v>
      </c>
      <c r="F6399" s="51" t="str">
        <f t="shared" si="16"/>
        <v/>
      </c>
      <c r="G6399" s="4">
        <v>0</v>
      </c>
      <c r="H6399" s="17" t="s">
        <v>160</v>
      </c>
      <c r="I6399" s="2" t="s">
        <v>160</v>
      </c>
      <c r="J6399" s="2" t="s">
        <v>160</v>
      </c>
      <c r="K6399" s="2" t="s">
        <v>160</v>
      </c>
      <c r="L6399" s="2" t="s">
        <v>160</v>
      </c>
      <c r="M6399" s="2" t="s">
        <v>160</v>
      </c>
      <c r="N6399" s="2" t="s">
        <v>160</v>
      </c>
      <c r="O6399" s="2" t="s">
        <v>160</v>
      </c>
      <c r="P6399" s="2" t="s">
        <v>160</v>
      </c>
      <c r="Q6399" s="2" t="s">
        <v>160</v>
      </c>
      <c r="R6399" s="2" t="s">
        <v>160</v>
      </c>
      <c r="S6399" s="2" t="s">
        <v>160</v>
      </c>
      <c r="T6399" s="2" t="s">
        <v>160</v>
      </c>
      <c r="U6399" s="2" t="s">
        <v>160</v>
      </c>
      <c r="V6399" s="15" t="s">
        <v>160</v>
      </c>
    </row>
    <row r="6400" spans="4:22" ht="26" x14ac:dyDescent="0.2">
      <c r="D6400" s="59"/>
      <c r="E6400" s="5" t="s">
        <v>83</v>
      </c>
      <c r="F6400" s="51" t="str">
        <f t="shared" si="16"/>
        <v/>
      </c>
      <c r="G6400" s="4">
        <v>0</v>
      </c>
      <c r="H6400" s="17" t="s">
        <v>160</v>
      </c>
      <c r="I6400" s="2" t="s">
        <v>160</v>
      </c>
      <c r="J6400" s="2" t="s">
        <v>160</v>
      </c>
      <c r="K6400" s="2" t="s">
        <v>160</v>
      </c>
      <c r="L6400" s="2" t="s">
        <v>160</v>
      </c>
      <c r="M6400" s="2" t="s">
        <v>160</v>
      </c>
      <c r="N6400" s="2" t="s">
        <v>160</v>
      </c>
      <c r="O6400" s="2" t="s">
        <v>160</v>
      </c>
      <c r="P6400" s="2" t="s">
        <v>160</v>
      </c>
      <c r="Q6400" s="2" t="s">
        <v>160</v>
      </c>
      <c r="R6400" s="2" t="s">
        <v>160</v>
      </c>
      <c r="S6400" s="2" t="s">
        <v>160</v>
      </c>
      <c r="T6400" s="2" t="s">
        <v>160</v>
      </c>
      <c r="U6400" s="2" t="s">
        <v>160</v>
      </c>
      <c r="V6400" s="15" t="s">
        <v>160</v>
      </c>
    </row>
    <row r="6401" spans="4:22" x14ac:dyDescent="0.2">
      <c r="D6401" s="59"/>
      <c r="E6401" s="5" t="s">
        <v>84</v>
      </c>
      <c r="F6401" s="51" t="str">
        <f t="shared" si="16"/>
        <v/>
      </c>
      <c r="G6401" s="4">
        <v>0</v>
      </c>
      <c r="H6401" s="17" t="s">
        <v>160</v>
      </c>
      <c r="I6401" s="2" t="s">
        <v>160</v>
      </c>
      <c r="J6401" s="2" t="s">
        <v>160</v>
      </c>
      <c r="K6401" s="2" t="s">
        <v>160</v>
      </c>
      <c r="L6401" s="2" t="s">
        <v>160</v>
      </c>
      <c r="M6401" s="2" t="s">
        <v>160</v>
      </c>
      <c r="N6401" s="2" t="s">
        <v>160</v>
      </c>
      <c r="O6401" s="2" t="s">
        <v>160</v>
      </c>
      <c r="P6401" s="2" t="s">
        <v>160</v>
      </c>
      <c r="Q6401" s="2" t="s">
        <v>160</v>
      </c>
      <c r="R6401" s="2" t="s">
        <v>160</v>
      </c>
      <c r="S6401" s="2" t="s">
        <v>160</v>
      </c>
      <c r="T6401" s="2" t="s">
        <v>160</v>
      </c>
      <c r="U6401" s="2" t="s">
        <v>160</v>
      </c>
      <c r="V6401" s="15" t="s">
        <v>160</v>
      </c>
    </row>
    <row r="6402" spans="4:22" x14ac:dyDescent="0.2">
      <c r="D6402" s="59"/>
      <c r="E6402" s="5" t="s">
        <v>85</v>
      </c>
      <c r="F6402" s="51" t="str">
        <f t="shared" si="16"/>
        <v/>
      </c>
      <c r="G6402" s="4">
        <v>0</v>
      </c>
      <c r="H6402" s="17" t="s">
        <v>160</v>
      </c>
      <c r="I6402" s="2" t="s">
        <v>160</v>
      </c>
      <c r="J6402" s="2" t="s">
        <v>160</v>
      </c>
      <c r="K6402" s="2" t="s">
        <v>160</v>
      </c>
      <c r="L6402" s="2" t="s">
        <v>160</v>
      </c>
      <c r="M6402" s="2" t="s">
        <v>160</v>
      </c>
      <c r="N6402" s="2" t="s">
        <v>160</v>
      </c>
      <c r="O6402" s="2" t="s">
        <v>160</v>
      </c>
      <c r="P6402" s="2" t="s">
        <v>160</v>
      </c>
      <c r="Q6402" s="2" t="s">
        <v>160</v>
      </c>
      <c r="R6402" s="2" t="s">
        <v>160</v>
      </c>
      <c r="S6402" s="2" t="s">
        <v>160</v>
      </c>
      <c r="T6402" s="2" t="s">
        <v>160</v>
      </c>
      <c r="U6402" s="2" t="s">
        <v>160</v>
      </c>
      <c r="V6402" s="15" t="s">
        <v>160</v>
      </c>
    </row>
    <row r="6403" spans="4:22" x14ac:dyDescent="0.2">
      <c r="D6403" s="59"/>
      <c r="E6403" s="5" t="s">
        <v>86</v>
      </c>
      <c r="F6403" s="51" t="str">
        <f t="shared" si="16"/>
        <v/>
      </c>
      <c r="G6403" s="4">
        <v>0</v>
      </c>
      <c r="H6403" s="17" t="s">
        <v>160</v>
      </c>
      <c r="I6403" s="2" t="s">
        <v>160</v>
      </c>
      <c r="J6403" s="2" t="s">
        <v>160</v>
      </c>
      <c r="K6403" s="2" t="s">
        <v>160</v>
      </c>
      <c r="L6403" s="2" t="s">
        <v>160</v>
      </c>
      <c r="M6403" s="2" t="s">
        <v>160</v>
      </c>
      <c r="N6403" s="2" t="s">
        <v>160</v>
      </c>
      <c r="O6403" s="2" t="s">
        <v>160</v>
      </c>
      <c r="P6403" s="2" t="s">
        <v>160</v>
      </c>
      <c r="Q6403" s="2" t="s">
        <v>160</v>
      </c>
      <c r="R6403" s="2" t="s">
        <v>160</v>
      </c>
      <c r="S6403" s="2" t="s">
        <v>160</v>
      </c>
      <c r="T6403" s="2" t="s">
        <v>160</v>
      </c>
      <c r="U6403" s="2" t="s">
        <v>160</v>
      </c>
      <c r="V6403" s="15" t="s">
        <v>160</v>
      </c>
    </row>
    <row r="6404" spans="4:22" ht="26" x14ac:dyDescent="0.2">
      <c r="D6404" s="59"/>
      <c r="E6404" s="5" t="s">
        <v>87</v>
      </c>
      <c r="F6404" s="51" t="str">
        <f t="shared" si="16"/>
        <v/>
      </c>
      <c r="G6404" s="4">
        <v>0</v>
      </c>
      <c r="H6404" s="17" t="s">
        <v>160</v>
      </c>
      <c r="I6404" s="2" t="s">
        <v>160</v>
      </c>
      <c r="J6404" s="2" t="s">
        <v>160</v>
      </c>
      <c r="K6404" s="2" t="s">
        <v>160</v>
      </c>
      <c r="L6404" s="2" t="s">
        <v>160</v>
      </c>
      <c r="M6404" s="2" t="s">
        <v>160</v>
      </c>
      <c r="N6404" s="2" t="s">
        <v>160</v>
      </c>
      <c r="O6404" s="2" t="s">
        <v>160</v>
      </c>
      <c r="P6404" s="2" t="s">
        <v>160</v>
      </c>
      <c r="Q6404" s="2" t="s">
        <v>160</v>
      </c>
      <c r="R6404" s="2" t="s">
        <v>160</v>
      </c>
      <c r="S6404" s="2" t="s">
        <v>160</v>
      </c>
      <c r="T6404" s="2" t="s">
        <v>160</v>
      </c>
      <c r="U6404" s="2" t="s">
        <v>160</v>
      </c>
      <c r="V6404" s="15" t="s">
        <v>160</v>
      </c>
    </row>
    <row r="6405" spans="4:22" x14ac:dyDescent="0.2">
      <c r="D6405" s="59"/>
      <c r="E6405" s="5" t="s">
        <v>36</v>
      </c>
      <c r="F6405" s="51" t="str">
        <f t="shared" si="16"/>
        <v/>
      </c>
      <c r="G6405" s="4">
        <v>0</v>
      </c>
      <c r="H6405" s="17" t="s">
        <v>160</v>
      </c>
      <c r="I6405" s="2" t="s">
        <v>160</v>
      </c>
      <c r="J6405" s="2" t="s">
        <v>160</v>
      </c>
      <c r="K6405" s="2" t="s">
        <v>160</v>
      </c>
      <c r="L6405" s="2" t="s">
        <v>160</v>
      </c>
      <c r="M6405" s="2" t="s">
        <v>160</v>
      </c>
      <c r="N6405" s="2" t="s">
        <v>160</v>
      </c>
      <c r="O6405" s="2" t="s">
        <v>160</v>
      </c>
      <c r="P6405" s="2" t="s">
        <v>160</v>
      </c>
      <c r="Q6405" s="2" t="s">
        <v>160</v>
      </c>
      <c r="R6405" s="2" t="s">
        <v>160</v>
      </c>
      <c r="S6405" s="2" t="s">
        <v>160</v>
      </c>
      <c r="T6405" s="2" t="s">
        <v>160</v>
      </c>
      <c r="U6405" s="2" t="s">
        <v>160</v>
      </c>
      <c r="V6405" s="15" t="s">
        <v>160</v>
      </c>
    </row>
    <row r="6406" spans="4:22" ht="26" x14ac:dyDescent="0.2">
      <c r="D6406" s="59"/>
      <c r="E6406" s="5" t="s">
        <v>88</v>
      </c>
      <c r="F6406" s="51" t="str">
        <f t="shared" si="16"/>
        <v/>
      </c>
      <c r="G6406" s="4">
        <v>255</v>
      </c>
      <c r="H6406" s="10">
        <v>15.294117647059</v>
      </c>
      <c r="I6406" s="1">
        <v>13.333333333333</v>
      </c>
      <c r="J6406" s="1">
        <v>12.156862745098</v>
      </c>
      <c r="K6406" s="1">
        <v>5.0980392156859997</v>
      </c>
      <c r="L6406" s="1">
        <v>1.56862745098</v>
      </c>
      <c r="M6406" s="1">
        <v>11.764705882353001</v>
      </c>
      <c r="N6406" s="2" t="s">
        <v>160</v>
      </c>
      <c r="O6406" s="1">
        <v>25.490196078431001</v>
      </c>
      <c r="P6406" s="1">
        <v>10.196078431373</v>
      </c>
      <c r="Q6406" s="1">
        <v>25.490196078431001</v>
      </c>
      <c r="R6406" s="1">
        <v>3.5294117647059999</v>
      </c>
      <c r="S6406" s="1">
        <v>2.352941176471</v>
      </c>
      <c r="T6406" s="1">
        <v>14.901960784313999</v>
      </c>
      <c r="U6406" s="1">
        <v>2.352941176471</v>
      </c>
      <c r="V6406" s="8">
        <v>143.529411764706</v>
      </c>
    </row>
    <row r="6407" spans="4:22" x14ac:dyDescent="0.2">
      <c r="D6407" s="59"/>
      <c r="E6407" s="5" t="s">
        <v>89</v>
      </c>
      <c r="F6407" s="51" t="str">
        <f t="shared" si="16"/>
        <v/>
      </c>
      <c r="G6407" s="4">
        <v>434</v>
      </c>
      <c r="H6407" s="10">
        <v>44.009216589862</v>
      </c>
      <c r="I6407" s="1">
        <v>19.354838709677001</v>
      </c>
      <c r="J6407" s="1">
        <v>7.6036866359450004</v>
      </c>
      <c r="K6407" s="1">
        <v>3.6866359446999999</v>
      </c>
      <c r="L6407" s="1">
        <v>0.69124423963100001</v>
      </c>
      <c r="M6407" s="1">
        <v>8.9861751152070006</v>
      </c>
      <c r="N6407" s="2" t="s">
        <v>160</v>
      </c>
      <c r="O6407" s="1">
        <v>19.354838709677001</v>
      </c>
      <c r="P6407" s="1">
        <v>12.442396313364</v>
      </c>
      <c r="Q6407" s="1">
        <v>18.663594470046</v>
      </c>
      <c r="R6407" s="1">
        <v>3.2258064516129998</v>
      </c>
      <c r="S6407" s="1">
        <v>4.3778801843319997</v>
      </c>
      <c r="T6407" s="1">
        <v>4.147465437788</v>
      </c>
      <c r="U6407" s="1">
        <v>1.6129032258060001</v>
      </c>
      <c r="V6407" s="8">
        <v>148.15668202764999</v>
      </c>
    </row>
    <row r="6408" spans="4:22" x14ac:dyDescent="0.2">
      <c r="D6408" s="59"/>
      <c r="E6408" s="5" t="s">
        <v>23</v>
      </c>
      <c r="F6408" s="51" t="str">
        <f t="shared" si="16"/>
        <v/>
      </c>
      <c r="G6408" s="4">
        <v>0</v>
      </c>
      <c r="H6408" s="17" t="s">
        <v>160</v>
      </c>
      <c r="I6408" s="2" t="s">
        <v>160</v>
      </c>
      <c r="J6408" s="2" t="s">
        <v>160</v>
      </c>
      <c r="K6408" s="2" t="s">
        <v>160</v>
      </c>
      <c r="L6408" s="2" t="s">
        <v>160</v>
      </c>
      <c r="M6408" s="2" t="s">
        <v>160</v>
      </c>
      <c r="N6408" s="2" t="s">
        <v>160</v>
      </c>
      <c r="O6408" s="2" t="s">
        <v>160</v>
      </c>
      <c r="P6408" s="2" t="s">
        <v>160</v>
      </c>
      <c r="Q6408" s="2" t="s">
        <v>160</v>
      </c>
      <c r="R6408" s="2" t="s">
        <v>160</v>
      </c>
      <c r="S6408" s="2" t="s">
        <v>160</v>
      </c>
      <c r="T6408" s="2" t="s">
        <v>160</v>
      </c>
      <c r="U6408" s="2" t="s">
        <v>160</v>
      </c>
      <c r="V6408" s="15" t="s">
        <v>160</v>
      </c>
    </row>
    <row r="6409" spans="4:22" ht="26" x14ac:dyDescent="0.2">
      <c r="D6409" s="59"/>
      <c r="E6409" s="5" t="s">
        <v>90</v>
      </c>
      <c r="F6409" s="51" t="str">
        <f t="shared" si="16"/>
        <v/>
      </c>
      <c r="G6409" s="4">
        <v>0</v>
      </c>
      <c r="H6409" s="17" t="s">
        <v>160</v>
      </c>
      <c r="I6409" s="2" t="s">
        <v>160</v>
      </c>
      <c r="J6409" s="2" t="s">
        <v>160</v>
      </c>
      <c r="K6409" s="2" t="s">
        <v>160</v>
      </c>
      <c r="L6409" s="2" t="s">
        <v>160</v>
      </c>
      <c r="M6409" s="2" t="s">
        <v>160</v>
      </c>
      <c r="N6409" s="2" t="s">
        <v>160</v>
      </c>
      <c r="O6409" s="2" t="s">
        <v>160</v>
      </c>
      <c r="P6409" s="2" t="s">
        <v>160</v>
      </c>
      <c r="Q6409" s="2" t="s">
        <v>160</v>
      </c>
      <c r="R6409" s="2" t="s">
        <v>160</v>
      </c>
      <c r="S6409" s="2" t="s">
        <v>160</v>
      </c>
      <c r="T6409" s="2" t="s">
        <v>160</v>
      </c>
      <c r="U6409" s="2" t="s">
        <v>160</v>
      </c>
      <c r="V6409" s="15" t="s">
        <v>160</v>
      </c>
    </row>
    <row r="6410" spans="4:22" ht="26" x14ac:dyDescent="0.2">
      <c r="D6410" s="58" t="s">
        <v>91</v>
      </c>
      <c r="E6410" s="7" t="s">
        <v>92</v>
      </c>
      <c r="F6410" s="50" t="str">
        <f t="shared" si="16"/>
        <v>*</v>
      </c>
      <c r="G6410" s="6">
        <v>36</v>
      </c>
      <c r="H6410" s="14">
        <v>33.333333333333002</v>
      </c>
      <c r="I6410" s="3">
        <v>22.222222222222001</v>
      </c>
      <c r="J6410" s="3">
        <v>13.888888888888999</v>
      </c>
      <c r="K6410" s="3">
        <v>2.7777777777780002</v>
      </c>
      <c r="L6410" s="3">
        <v>2.7777777777780002</v>
      </c>
      <c r="M6410" s="3">
        <v>8.333333333333</v>
      </c>
      <c r="N6410" s="9" t="s">
        <v>160</v>
      </c>
      <c r="O6410" s="3">
        <v>22.222222222222001</v>
      </c>
      <c r="P6410" s="3">
        <v>8.333333333333</v>
      </c>
      <c r="Q6410" s="3">
        <v>19.444444444443999</v>
      </c>
      <c r="R6410" s="3">
        <v>2.7777777777780002</v>
      </c>
      <c r="S6410" s="3">
        <v>5.5555555555560003</v>
      </c>
      <c r="T6410" s="3">
        <v>13.888888888888999</v>
      </c>
      <c r="U6410" s="9" t="s">
        <v>160</v>
      </c>
      <c r="V6410" s="13">
        <v>155.555555555556</v>
      </c>
    </row>
    <row r="6411" spans="4:22" ht="39" x14ac:dyDescent="0.2">
      <c r="D6411" s="59"/>
      <c r="E6411" s="5" t="s">
        <v>93</v>
      </c>
      <c r="F6411" s="51" t="str">
        <f t="shared" si="16"/>
        <v/>
      </c>
      <c r="G6411" s="4">
        <v>247</v>
      </c>
      <c r="H6411" s="10">
        <v>29.554655870445</v>
      </c>
      <c r="I6411" s="1">
        <v>18.623481781376999</v>
      </c>
      <c r="J6411" s="1">
        <v>12.145748987854001</v>
      </c>
      <c r="K6411" s="1">
        <v>4.453441295547</v>
      </c>
      <c r="L6411" s="1">
        <v>0.80971659919000005</v>
      </c>
      <c r="M6411" s="1">
        <v>11.740890688259</v>
      </c>
      <c r="N6411" s="2" t="s">
        <v>160</v>
      </c>
      <c r="O6411" s="1">
        <v>26.315789473683999</v>
      </c>
      <c r="P6411" s="1">
        <v>15.384615384615</v>
      </c>
      <c r="Q6411" s="1">
        <v>12.955465587045</v>
      </c>
      <c r="R6411" s="1">
        <v>4.453441295547</v>
      </c>
      <c r="S6411" s="1">
        <v>2.834008097166</v>
      </c>
      <c r="T6411" s="1">
        <v>8.9068825910929998</v>
      </c>
      <c r="U6411" s="1">
        <v>1.619433198381</v>
      </c>
      <c r="V6411" s="8">
        <v>149.79757085020199</v>
      </c>
    </row>
    <row r="6412" spans="4:22" ht="39" x14ac:dyDescent="0.2">
      <c r="D6412" s="59"/>
      <c r="E6412" s="5" t="s">
        <v>94</v>
      </c>
      <c r="F6412" s="51" t="str">
        <f t="shared" si="16"/>
        <v/>
      </c>
      <c r="G6412" s="4">
        <v>520</v>
      </c>
      <c r="H6412" s="10">
        <v>30.769230769231001</v>
      </c>
      <c r="I6412" s="1">
        <v>16.923076923077002</v>
      </c>
      <c r="J6412" s="1">
        <v>9.8076923076919993</v>
      </c>
      <c r="K6412" s="1">
        <v>4.8076923076920002</v>
      </c>
      <c r="L6412" s="1">
        <v>0.96153846153800004</v>
      </c>
      <c r="M6412" s="1">
        <v>10.192307692308001</v>
      </c>
      <c r="N6412" s="2" t="s">
        <v>160</v>
      </c>
      <c r="O6412" s="1">
        <v>23.653846153846001</v>
      </c>
      <c r="P6412" s="1">
        <v>14.807692307691999</v>
      </c>
      <c r="Q6412" s="1">
        <v>19.615384615385</v>
      </c>
      <c r="R6412" s="1">
        <v>3.4615384615379998</v>
      </c>
      <c r="S6412" s="1">
        <v>3.4615384615379998</v>
      </c>
      <c r="T6412" s="1">
        <v>8.8461538461539995</v>
      </c>
      <c r="U6412" s="1">
        <v>1.7307692307689999</v>
      </c>
      <c r="V6412" s="8">
        <v>149.038461538462</v>
      </c>
    </row>
    <row r="6413" spans="4:22" ht="39" x14ac:dyDescent="0.2">
      <c r="D6413" s="59"/>
      <c r="E6413" s="5" t="s">
        <v>95</v>
      </c>
      <c r="F6413" s="51" t="str">
        <f t="shared" si="16"/>
        <v/>
      </c>
      <c r="G6413" s="4">
        <v>360</v>
      </c>
      <c r="H6413" s="10">
        <v>29.166666666666998</v>
      </c>
      <c r="I6413" s="1">
        <v>21.944444444443999</v>
      </c>
      <c r="J6413" s="1">
        <v>11.944444444444001</v>
      </c>
      <c r="K6413" s="1">
        <v>4.7222222222220003</v>
      </c>
      <c r="L6413" s="1">
        <v>0.83333333333299997</v>
      </c>
      <c r="M6413" s="1">
        <v>10</v>
      </c>
      <c r="N6413" s="2" t="s">
        <v>160</v>
      </c>
      <c r="O6413" s="1">
        <v>25</v>
      </c>
      <c r="P6413" s="1">
        <v>16.666666666666998</v>
      </c>
      <c r="Q6413" s="1">
        <v>15.277777777778001</v>
      </c>
      <c r="R6413" s="1">
        <v>4.166666666667</v>
      </c>
      <c r="S6413" s="1">
        <v>3.0555555555559999</v>
      </c>
      <c r="T6413" s="1">
        <v>9.7222222222219994</v>
      </c>
      <c r="U6413" s="1">
        <v>1.3888888888890001</v>
      </c>
      <c r="V6413" s="8">
        <v>153.888888888889</v>
      </c>
    </row>
    <row r="6414" spans="4:22" ht="39" x14ac:dyDescent="0.2">
      <c r="D6414" s="59"/>
      <c r="E6414" s="5" t="s">
        <v>96</v>
      </c>
      <c r="F6414" s="51" t="str">
        <f t="shared" si="16"/>
        <v/>
      </c>
      <c r="G6414" s="4">
        <v>149</v>
      </c>
      <c r="H6414" s="10">
        <v>31.543624161074</v>
      </c>
      <c r="I6414" s="1">
        <v>18.791946308724999</v>
      </c>
      <c r="J6414" s="1">
        <v>8.7248322147649997</v>
      </c>
      <c r="K6414" s="1">
        <v>5.3691275167789998</v>
      </c>
      <c r="L6414" s="2" t="s">
        <v>160</v>
      </c>
      <c r="M6414" s="1">
        <v>7.3825503355700004</v>
      </c>
      <c r="N6414" s="2" t="s">
        <v>160</v>
      </c>
      <c r="O6414" s="1">
        <v>20.805369127517</v>
      </c>
      <c r="P6414" s="1">
        <v>18.791946308724999</v>
      </c>
      <c r="Q6414" s="1">
        <v>18.791946308724999</v>
      </c>
      <c r="R6414" s="1">
        <v>4.6979865771810001</v>
      </c>
      <c r="S6414" s="1">
        <v>5.3691275167789998</v>
      </c>
      <c r="T6414" s="1">
        <v>9.3959731543620002</v>
      </c>
      <c r="U6414" s="1">
        <v>1.342281879195</v>
      </c>
      <c r="V6414" s="8">
        <v>151.00671140939599</v>
      </c>
    </row>
    <row r="6415" spans="4:22" ht="39" x14ac:dyDescent="0.2">
      <c r="D6415" s="59"/>
      <c r="E6415" s="5" t="s">
        <v>97</v>
      </c>
      <c r="F6415" s="51" t="str">
        <f t="shared" si="16"/>
        <v>*</v>
      </c>
      <c r="G6415" s="4">
        <v>29</v>
      </c>
      <c r="H6415" s="10">
        <v>48.275862068965999</v>
      </c>
      <c r="I6415" s="1">
        <v>27.586206896552</v>
      </c>
      <c r="J6415" s="1">
        <v>6.8965517241379999</v>
      </c>
      <c r="K6415" s="1">
        <v>3.4482758620689999</v>
      </c>
      <c r="L6415" s="2" t="s">
        <v>160</v>
      </c>
      <c r="M6415" s="1">
        <v>10.344827586207</v>
      </c>
      <c r="N6415" s="2" t="s">
        <v>160</v>
      </c>
      <c r="O6415" s="1">
        <v>17.241379310345</v>
      </c>
      <c r="P6415" s="1">
        <v>13.793103448276</v>
      </c>
      <c r="Q6415" s="1">
        <v>20.689655172414</v>
      </c>
      <c r="R6415" s="1">
        <v>6.8965517241379999</v>
      </c>
      <c r="S6415" s="1">
        <v>6.8965517241379999</v>
      </c>
      <c r="T6415" s="1">
        <v>3.4482758620689999</v>
      </c>
      <c r="U6415" s="2" t="s">
        <v>160</v>
      </c>
      <c r="V6415" s="8">
        <v>165.51724137931001</v>
      </c>
    </row>
    <row r="6416" spans="4:22" ht="39" x14ac:dyDescent="0.2">
      <c r="D6416" s="59"/>
      <c r="E6416" s="5" t="s">
        <v>98</v>
      </c>
      <c r="F6416" s="51" t="str">
        <f t="shared" si="16"/>
        <v/>
      </c>
      <c r="G6416" s="4">
        <v>207</v>
      </c>
      <c r="H6416" s="10">
        <v>30.917874396135002</v>
      </c>
      <c r="I6416" s="1">
        <v>18.357487922705001</v>
      </c>
      <c r="J6416" s="1">
        <v>11.111111111111001</v>
      </c>
      <c r="K6416" s="1">
        <v>4.3478260869570002</v>
      </c>
      <c r="L6416" s="1">
        <v>0.96618357487899997</v>
      </c>
      <c r="M6416" s="1">
        <v>8.6956521739130004</v>
      </c>
      <c r="N6416" s="2" t="s">
        <v>160</v>
      </c>
      <c r="O6416" s="1">
        <v>23.188405797101002</v>
      </c>
      <c r="P6416" s="1">
        <v>18.357487922705001</v>
      </c>
      <c r="Q6416" s="1">
        <v>13.526570048309001</v>
      </c>
      <c r="R6416" s="1">
        <v>3.864734299517</v>
      </c>
      <c r="S6416" s="1">
        <v>3.3816425120770002</v>
      </c>
      <c r="T6416" s="1">
        <v>9.6618357487920008</v>
      </c>
      <c r="U6416" s="1">
        <v>1.449275362319</v>
      </c>
      <c r="V6416" s="8">
        <v>147.826086956522</v>
      </c>
    </row>
    <row r="6417" spans="4:22" ht="39" x14ac:dyDescent="0.2">
      <c r="D6417" s="59"/>
      <c r="E6417" s="5" t="s">
        <v>99</v>
      </c>
      <c r="F6417" s="51" t="str">
        <f t="shared" si="16"/>
        <v/>
      </c>
      <c r="G6417" s="4">
        <v>113</v>
      </c>
      <c r="H6417" s="10">
        <v>27.433628318583999</v>
      </c>
      <c r="I6417" s="1">
        <v>16.814159292035001</v>
      </c>
      <c r="J6417" s="1">
        <v>10.619469026549</v>
      </c>
      <c r="K6417" s="1">
        <v>2.654867256637</v>
      </c>
      <c r="L6417" s="1">
        <v>0.88495575221199996</v>
      </c>
      <c r="M6417" s="1">
        <v>12.389380530973</v>
      </c>
      <c r="N6417" s="2" t="s">
        <v>160</v>
      </c>
      <c r="O6417" s="1">
        <v>29.203539823008999</v>
      </c>
      <c r="P6417" s="1">
        <v>18.584070796460001</v>
      </c>
      <c r="Q6417" s="1">
        <v>14.159292035398</v>
      </c>
      <c r="R6417" s="1">
        <v>5.3097345132739999</v>
      </c>
      <c r="S6417" s="1">
        <v>2.654867256637</v>
      </c>
      <c r="T6417" s="1">
        <v>8.8495575221239999</v>
      </c>
      <c r="U6417" s="2" t="s">
        <v>160</v>
      </c>
      <c r="V6417" s="8">
        <v>149.55752212389399</v>
      </c>
    </row>
    <row r="6418" spans="4:22" x14ac:dyDescent="0.2">
      <c r="D6418" s="59"/>
      <c r="E6418" s="5" t="s">
        <v>100</v>
      </c>
      <c r="F6418" s="51" t="str">
        <f t="shared" si="16"/>
        <v/>
      </c>
      <c r="G6418" s="4">
        <v>117</v>
      </c>
      <c r="H6418" s="10">
        <v>43.589743589744003</v>
      </c>
      <c r="I6418" s="1">
        <v>13.675213675214</v>
      </c>
      <c r="J6418" s="1">
        <v>5.9829059829059998</v>
      </c>
      <c r="K6418" s="1">
        <v>3.4188034188029999</v>
      </c>
      <c r="L6418" s="2" t="s">
        <v>160</v>
      </c>
      <c r="M6418" s="1">
        <v>7.6923076923079998</v>
      </c>
      <c r="N6418" s="2" t="s">
        <v>160</v>
      </c>
      <c r="O6418" s="1">
        <v>12.820512820513001</v>
      </c>
      <c r="P6418" s="1">
        <v>0.85470085470099999</v>
      </c>
      <c r="Q6418" s="1">
        <v>29.059829059828999</v>
      </c>
      <c r="R6418" s="1">
        <v>1.709401709402</v>
      </c>
      <c r="S6418" s="1">
        <v>3.4188034188029999</v>
      </c>
      <c r="T6418" s="1">
        <v>6.8376068376069998</v>
      </c>
      <c r="U6418" s="1">
        <v>2.564102564103</v>
      </c>
      <c r="V6418" s="8">
        <v>131.62393162393201</v>
      </c>
    </row>
    <row r="6419" spans="4:22" x14ac:dyDescent="0.2">
      <c r="D6419" s="59"/>
      <c r="E6419" s="5" t="s">
        <v>23</v>
      </c>
      <c r="F6419" s="51" t="str">
        <f t="shared" si="16"/>
        <v>*</v>
      </c>
      <c r="G6419" s="4">
        <v>3</v>
      </c>
      <c r="H6419" s="10">
        <v>66.666666666666998</v>
      </c>
      <c r="I6419" s="1">
        <v>33.333333333333002</v>
      </c>
      <c r="J6419" s="1">
        <v>33.333333333333002</v>
      </c>
      <c r="K6419" s="2" t="s">
        <v>160</v>
      </c>
      <c r="L6419" s="2" t="s">
        <v>160</v>
      </c>
      <c r="M6419" s="2" t="s">
        <v>160</v>
      </c>
      <c r="N6419" s="2" t="s">
        <v>160</v>
      </c>
      <c r="O6419" s="2" t="s">
        <v>160</v>
      </c>
      <c r="P6419" s="2" t="s">
        <v>160</v>
      </c>
      <c r="Q6419" s="2" t="s">
        <v>160</v>
      </c>
      <c r="R6419" s="2" t="s">
        <v>160</v>
      </c>
      <c r="S6419" s="2" t="s">
        <v>160</v>
      </c>
      <c r="T6419" s="2" t="s">
        <v>160</v>
      </c>
      <c r="U6419" s="2" t="s">
        <v>160</v>
      </c>
      <c r="V6419" s="8">
        <v>133.333333333333</v>
      </c>
    </row>
    <row r="6420" spans="4:22" ht="26" x14ac:dyDescent="0.2">
      <c r="D6420" s="59"/>
      <c r="E6420" s="5" t="s">
        <v>101</v>
      </c>
      <c r="F6420" s="51" t="str">
        <f t="shared" si="16"/>
        <v/>
      </c>
      <c r="G6420" s="4">
        <v>562</v>
      </c>
      <c r="H6420" s="10">
        <v>31.316725978648002</v>
      </c>
      <c r="I6420" s="1">
        <v>17.615658362988999</v>
      </c>
      <c r="J6420" s="1">
        <v>9.9644128113879997</v>
      </c>
      <c r="K6420" s="1">
        <v>4.448398576512</v>
      </c>
      <c r="L6420" s="1">
        <v>1.2455516014229999</v>
      </c>
      <c r="M6420" s="1">
        <v>10.67615658363</v>
      </c>
      <c r="N6420" s="2" t="s">
        <v>160</v>
      </c>
      <c r="O6420" s="1">
        <v>23.487544483985999</v>
      </c>
      <c r="P6420" s="1">
        <v>14.056939501779</v>
      </c>
      <c r="Q6420" s="1">
        <v>19.395017793594</v>
      </c>
      <c r="R6420" s="1">
        <v>3.7366548042700001</v>
      </c>
      <c r="S6420" s="1">
        <v>3.55871886121</v>
      </c>
      <c r="T6420" s="1">
        <v>8.3629893238429993</v>
      </c>
      <c r="U6420" s="1">
        <v>1.779359430605</v>
      </c>
      <c r="V6420" s="8">
        <v>149.64412811387899</v>
      </c>
    </row>
    <row r="6421" spans="4:22" ht="26" x14ac:dyDescent="0.2">
      <c r="D6421" s="59"/>
      <c r="E6421" s="5" t="s">
        <v>102</v>
      </c>
      <c r="F6421" s="51" t="str">
        <f t="shared" si="16"/>
        <v/>
      </c>
      <c r="G6421" s="4">
        <v>269</v>
      </c>
      <c r="H6421" s="10">
        <v>31.598513011152001</v>
      </c>
      <c r="I6421" s="1">
        <v>18.587360594795999</v>
      </c>
      <c r="J6421" s="1">
        <v>10.408921933086001</v>
      </c>
      <c r="K6421" s="1">
        <v>4.4609665427509997</v>
      </c>
      <c r="L6421" s="1">
        <v>0.74349442379200004</v>
      </c>
      <c r="M6421" s="1">
        <v>8.1784386617100004</v>
      </c>
      <c r="N6421" s="2" t="s">
        <v>160</v>
      </c>
      <c r="O6421" s="1">
        <v>22.304832713755001</v>
      </c>
      <c r="P6421" s="1">
        <v>17.100371747212002</v>
      </c>
      <c r="Q6421" s="1">
        <v>15.985130111524001</v>
      </c>
      <c r="R6421" s="1">
        <v>4.0892193308550002</v>
      </c>
      <c r="S6421" s="1">
        <v>3.7174721189589999</v>
      </c>
      <c r="T6421" s="1">
        <v>9.2936802973979997</v>
      </c>
      <c r="U6421" s="1">
        <v>1.4869888475840001</v>
      </c>
      <c r="V6421" s="8">
        <v>147.955390334572</v>
      </c>
    </row>
    <row r="6422" spans="4:22" x14ac:dyDescent="0.2">
      <c r="D6422" s="58" t="s">
        <v>103</v>
      </c>
      <c r="E6422" s="7" t="s">
        <v>104</v>
      </c>
      <c r="F6422" s="50" t="str">
        <f t="shared" si="16"/>
        <v/>
      </c>
      <c r="G6422" s="6">
        <v>149</v>
      </c>
      <c r="H6422" s="14">
        <v>30.201342281879</v>
      </c>
      <c r="I6422" s="3">
        <v>16.107382550335998</v>
      </c>
      <c r="J6422" s="3">
        <v>11.409395973154</v>
      </c>
      <c r="K6422" s="3">
        <v>5.3691275167789998</v>
      </c>
      <c r="L6422" s="3">
        <v>0.67114093959700005</v>
      </c>
      <c r="M6422" s="3">
        <v>13.422818791946</v>
      </c>
      <c r="N6422" s="9" t="s">
        <v>160</v>
      </c>
      <c r="O6422" s="3">
        <v>31.543624161074</v>
      </c>
      <c r="P6422" s="3">
        <v>10.067114093960001</v>
      </c>
      <c r="Q6422" s="3">
        <v>12.751677852348999</v>
      </c>
      <c r="R6422" s="3">
        <v>3.355704697987</v>
      </c>
      <c r="S6422" s="3">
        <v>2.0134228187919998</v>
      </c>
      <c r="T6422" s="3">
        <v>10.738255033557</v>
      </c>
      <c r="U6422" s="3">
        <v>2.6845637583889999</v>
      </c>
      <c r="V6422" s="13">
        <v>150.33557046979899</v>
      </c>
    </row>
    <row r="6423" spans="4:22" x14ac:dyDescent="0.2">
      <c r="D6423" s="59"/>
      <c r="E6423" s="5" t="s">
        <v>105</v>
      </c>
      <c r="F6423" s="51" t="str">
        <f t="shared" si="16"/>
        <v/>
      </c>
      <c r="G6423" s="4">
        <v>204</v>
      </c>
      <c r="H6423" s="10">
        <v>32.843137254901997</v>
      </c>
      <c r="I6423" s="1">
        <v>18.627450980391998</v>
      </c>
      <c r="J6423" s="1">
        <v>6.8627450980390003</v>
      </c>
      <c r="K6423" s="1">
        <v>2.4509803921570001</v>
      </c>
      <c r="L6423" s="1">
        <v>1.9607843137250001</v>
      </c>
      <c r="M6423" s="1">
        <v>8.333333333333</v>
      </c>
      <c r="N6423" s="2" t="s">
        <v>160</v>
      </c>
      <c r="O6423" s="1">
        <v>17.156862745098</v>
      </c>
      <c r="P6423" s="1">
        <v>16.176470588234999</v>
      </c>
      <c r="Q6423" s="1">
        <v>18.137254901961001</v>
      </c>
      <c r="R6423" s="1">
        <v>3.9215686274510002</v>
      </c>
      <c r="S6423" s="1">
        <v>4.9019607843140003</v>
      </c>
      <c r="T6423" s="1">
        <v>6.8627450980390003</v>
      </c>
      <c r="U6423" s="1">
        <v>2.4509803921570001</v>
      </c>
      <c r="V6423" s="8">
        <v>140.68627450980401</v>
      </c>
    </row>
    <row r="6424" spans="4:22" x14ac:dyDescent="0.2">
      <c r="D6424" s="59"/>
      <c r="E6424" s="5" t="s">
        <v>106</v>
      </c>
      <c r="F6424" s="51" t="str">
        <f t="shared" si="16"/>
        <v/>
      </c>
      <c r="G6424" s="4">
        <v>236</v>
      </c>
      <c r="H6424" s="10">
        <v>35.593220338983002</v>
      </c>
      <c r="I6424" s="1">
        <v>19.915254237288</v>
      </c>
      <c r="J6424" s="1">
        <v>11.440677966101999</v>
      </c>
      <c r="K6424" s="1">
        <v>3.3898305084749998</v>
      </c>
      <c r="L6424" s="1">
        <v>0.42372881355899999</v>
      </c>
      <c r="M6424" s="1">
        <v>10.593220338983</v>
      </c>
      <c r="N6424" s="2" t="s">
        <v>160</v>
      </c>
      <c r="O6424" s="1">
        <v>20.762711864406999</v>
      </c>
      <c r="P6424" s="1">
        <v>11.016949152542001</v>
      </c>
      <c r="Q6424" s="1">
        <v>20.338983050846998</v>
      </c>
      <c r="R6424" s="1">
        <v>3.3898305084749998</v>
      </c>
      <c r="S6424" s="1">
        <v>2.1186440677970002</v>
      </c>
      <c r="T6424" s="1">
        <v>8.0508474576270004</v>
      </c>
      <c r="U6424" s="1">
        <v>0.84745762711899997</v>
      </c>
      <c r="V6424" s="8">
        <v>147.88135593220301</v>
      </c>
    </row>
    <row r="6425" spans="4:22" x14ac:dyDescent="0.2">
      <c r="D6425" s="59"/>
      <c r="E6425" s="5" t="s">
        <v>107</v>
      </c>
      <c r="F6425" s="51" t="str">
        <f t="shared" si="16"/>
        <v/>
      </c>
      <c r="G6425" s="4">
        <v>81</v>
      </c>
      <c r="H6425" s="10">
        <v>33.333333333333002</v>
      </c>
      <c r="I6425" s="1">
        <v>11.111111111111001</v>
      </c>
      <c r="J6425" s="1">
        <v>6.1728395061730001</v>
      </c>
      <c r="K6425" s="1">
        <v>9.8765432098769992</v>
      </c>
      <c r="L6425" s="2" t="s">
        <v>160</v>
      </c>
      <c r="M6425" s="1">
        <v>6.1728395061730001</v>
      </c>
      <c r="N6425" s="2" t="s">
        <v>160</v>
      </c>
      <c r="O6425" s="1">
        <v>18.518518518518999</v>
      </c>
      <c r="P6425" s="1">
        <v>4.9382716049380004</v>
      </c>
      <c r="Q6425" s="1">
        <v>38.271604938271999</v>
      </c>
      <c r="R6425" s="1">
        <v>1.2345679012349999</v>
      </c>
      <c r="S6425" s="1">
        <v>4.9382716049380004</v>
      </c>
      <c r="T6425" s="1">
        <v>6.1728395061730001</v>
      </c>
      <c r="U6425" s="1">
        <v>2.4691358024690002</v>
      </c>
      <c r="V6425" s="8">
        <v>143.20987654320999</v>
      </c>
    </row>
    <row r="6426" spans="4:22" x14ac:dyDescent="0.2">
      <c r="D6426" s="59"/>
      <c r="E6426" s="5" t="s">
        <v>108</v>
      </c>
      <c r="F6426" s="51" t="str">
        <f t="shared" si="16"/>
        <v>*</v>
      </c>
      <c r="G6426" s="4">
        <v>18</v>
      </c>
      <c r="H6426" s="10">
        <v>38.888888888888999</v>
      </c>
      <c r="I6426" s="2" t="s">
        <v>160</v>
      </c>
      <c r="J6426" s="1">
        <v>5.5555555555560003</v>
      </c>
      <c r="K6426" s="2" t="s">
        <v>160</v>
      </c>
      <c r="L6426" s="1">
        <v>5.5555555555560003</v>
      </c>
      <c r="M6426" s="1">
        <v>11.111111111111001</v>
      </c>
      <c r="N6426" s="2" t="s">
        <v>160</v>
      </c>
      <c r="O6426" s="1">
        <v>16.666666666666998</v>
      </c>
      <c r="P6426" s="1">
        <v>11.111111111111001</v>
      </c>
      <c r="Q6426" s="1">
        <v>61.111111111111001</v>
      </c>
      <c r="R6426" s="2" t="s">
        <v>160</v>
      </c>
      <c r="S6426" s="1">
        <v>16.666666666666998</v>
      </c>
      <c r="T6426" s="1">
        <v>11.111111111111001</v>
      </c>
      <c r="U6426" s="2" t="s">
        <v>160</v>
      </c>
      <c r="V6426" s="8">
        <v>177.777777777778</v>
      </c>
    </row>
    <row r="6427" spans="4:22" x14ac:dyDescent="0.2">
      <c r="D6427" s="59"/>
      <c r="E6427" s="5" t="s">
        <v>23</v>
      </c>
      <c r="F6427" s="51" t="str">
        <f t="shared" si="16"/>
        <v>*</v>
      </c>
      <c r="G6427" s="4">
        <v>1</v>
      </c>
      <c r="H6427" s="17" t="s">
        <v>160</v>
      </c>
      <c r="I6427" s="2" t="s">
        <v>160</v>
      </c>
      <c r="J6427" s="2" t="s">
        <v>160</v>
      </c>
      <c r="K6427" s="2" t="s">
        <v>160</v>
      </c>
      <c r="L6427" s="2" t="s">
        <v>160</v>
      </c>
      <c r="M6427" s="2" t="s">
        <v>160</v>
      </c>
      <c r="N6427" s="2" t="s">
        <v>160</v>
      </c>
      <c r="O6427" s="2" t="s">
        <v>160</v>
      </c>
      <c r="P6427" s="2" t="s">
        <v>160</v>
      </c>
      <c r="Q6427" s="2" t="s">
        <v>160</v>
      </c>
      <c r="R6427" s="1">
        <v>100</v>
      </c>
      <c r="S6427" s="2" t="s">
        <v>160</v>
      </c>
      <c r="T6427" s="2" t="s">
        <v>160</v>
      </c>
      <c r="U6427" s="2" t="s">
        <v>160</v>
      </c>
      <c r="V6427" s="8">
        <v>100</v>
      </c>
    </row>
    <row r="6428" spans="4:22" x14ac:dyDescent="0.2">
      <c r="D6428" s="59"/>
      <c r="E6428" s="5" t="s">
        <v>109</v>
      </c>
      <c r="F6428" s="51" t="str">
        <f t="shared" si="16"/>
        <v/>
      </c>
      <c r="G6428" s="4">
        <v>353</v>
      </c>
      <c r="H6428" s="10">
        <v>31.728045325779</v>
      </c>
      <c r="I6428" s="1">
        <v>17.563739376771</v>
      </c>
      <c r="J6428" s="1">
        <v>8.7818696883849992</v>
      </c>
      <c r="K6428" s="1">
        <v>3.6827195467420002</v>
      </c>
      <c r="L6428" s="1">
        <v>1.4164305949010001</v>
      </c>
      <c r="M6428" s="1">
        <v>10.481586402266</v>
      </c>
      <c r="N6428" s="2" t="s">
        <v>160</v>
      </c>
      <c r="O6428" s="1">
        <v>23.229461756374</v>
      </c>
      <c r="P6428" s="1">
        <v>13.597733711048001</v>
      </c>
      <c r="Q6428" s="1">
        <v>15.864022662889999</v>
      </c>
      <c r="R6428" s="1">
        <v>3.6827195467420002</v>
      </c>
      <c r="S6428" s="1">
        <v>3.6827195467420002</v>
      </c>
      <c r="T6428" s="1">
        <v>8.4985835694049996</v>
      </c>
      <c r="U6428" s="1">
        <v>2.5495750708220002</v>
      </c>
      <c r="V6428" s="8">
        <v>144.75920679886701</v>
      </c>
    </row>
    <row r="6429" spans="4:22" x14ac:dyDescent="0.2">
      <c r="D6429" s="59"/>
      <c r="E6429" s="5" t="s">
        <v>110</v>
      </c>
      <c r="F6429" s="51" t="str">
        <f t="shared" si="16"/>
        <v/>
      </c>
      <c r="G6429" s="4">
        <v>99</v>
      </c>
      <c r="H6429" s="10">
        <v>34.343434343433998</v>
      </c>
      <c r="I6429" s="1">
        <v>9.0909090909089993</v>
      </c>
      <c r="J6429" s="1">
        <v>6.0606060606060002</v>
      </c>
      <c r="K6429" s="1">
        <v>8.0808080808079996</v>
      </c>
      <c r="L6429" s="1">
        <v>1.010101010101</v>
      </c>
      <c r="M6429" s="1">
        <v>7.0707070707069999</v>
      </c>
      <c r="N6429" s="2" t="s">
        <v>160</v>
      </c>
      <c r="O6429" s="1">
        <v>18.181818181817999</v>
      </c>
      <c r="P6429" s="1">
        <v>6.0606060606060002</v>
      </c>
      <c r="Q6429" s="1">
        <v>42.424242424242003</v>
      </c>
      <c r="R6429" s="1">
        <v>1.010101010101</v>
      </c>
      <c r="S6429" s="1">
        <v>7.0707070707069999</v>
      </c>
      <c r="T6429" s="1">
        <v>7.0707070707069999</v>
      </c>
      <c r="U6429" s="1">
        <v>2.0202020202019999</v>
      </c>
      <c r="V6429" s="8">
        <v>149.494949494949</v>
      </c>
    </row>
    <row r="6430" spans="4:22" x14ac:dyDescent="0.2">
      <c r="D6430" s="58" t="s">
        <v>111</v>
      </c>
      <c r="E6430" s="7" t="s">
        <v>112</v>
      </c>
      <c r="F6430" s="50" t="str">
        <f t="shared" si="16"/>
        <v/>
      </c>
      <c r="G6430" s="6">
        <v>95</v>
      </c>
      <c r="H6430" s="14">
        <v>30.526315789474001</v>
      </c>
      <c r="I6430" s="3">
        <v>20</v>
      </c>
      <c r="J6430" s="3">
        <v>13.684210526316001</v>
      </c>
      <c r="K6430" s="3">
        <v>2.1052631578950001</v>
      </c>
      <c r="L6430" s="9" t="s">
        <v>160</v>
      </c>
      <c r="M6430" s="3">
        <v>10.526315789473999</v>
      </c>
      <c r="N6430" s="9" t="s">
        <v>160</v>
      </c>
      <c r="O6430" s="3">
        <v>22.105263157894999</v>
      </c>
      <c r="P6430" s="3">
        <v>22.105263157894999</v>
      </c>
      <c r="Q6430" s="3">
        <v>6.3157894736840001</v>
      </c>
      <c r="R6430" s="3">
        <v>3.1578947368420001</v>
      </c>
      <c r="S6430" s="3">
        <v>5.2631578947369997</v>
      </c>
      <c r="T6430" s="3">
        <v>11.578947368421</v>
      </c>
      <c r="U6430" s="3">
        <v>1.052631578947</v>
      </c>
      <c r="V6430" s="13">
        <v>148.42105263157899</v>
      </c>
    </row>
    <row r="6431" spans="4:22" ht="26" x14ac:dyDescent="0.2">
      <c r="D6431" s="59"/>
      <c r="E6431" s="5" t="s">
        <v>113</v>
      </c>
      <c r="F6431" s="51" t="str">
        <f t="shared" si="16"/>
        <v/>
      </c>
      <c r="G6431" s="4">
        <v>81</v>
      </c>
      <c r="H6431" s="10">
        <v>25.925925925925998</v>
      </c>
      <c r="I6431" s="1">
        <v>18.518518518518999</v>
      </c>
      <c r="J6431" s="1">
        <v>9.8765432098769992</v>
      </c>
      <c r="K6431" s="1">
        <v>4.9382716049380004</v>
      </c>
      <c r="L6431" s="1">
        <v>1.2345679012349999</v>
      </c>
      <c r="M6431" s="1">
        <v>11.111111111111001</v>
      </c>
      <c r="N6431" s="2" t="s">
        <v>160</v>
      </c>
      <c r="O6431" s="1">
        <v>35.802469135801999</v>
      </c>
      <c r="P6431" s="1">
        <v>18.518518518518999</v>
      </c>
      <c r="Q6431" s="1">
        <v>9.8765432098769992</v>
      </c>
      <c r="R6431" s="1">
        <v>9.8765432098769992</v>
      </c>
      <c r="S6431" s="1">
        <v>3.7037037037039999</v>
      </c>
      <c r="T6431" s="1">
        <v>14.814814814815</v>
      </c>
      <c r="U6431" s="1">
        <v>1.2345679012349999</v>
      </c>
      <c r="V6431" s="8">
        <v>165.43209876543199</v>
      </c>
    </row>
    <row r="6432" spans="4:22" x14ac:dyDescent="0.2">
      <c r="D6432" s="59"/>
      <c r="E6432" s="5" t="s">
        <v>114</v>
      </c>
      <c r="F6432" s="51" t="str">
        <f t="shared" si="16"/>
        <v/>
      </c>
      <c r="G6432" s="4">
        <v>303</v>
      </c>
      <c r="H6432" s="10">
        <v>29.372937293728999</v>
      </c>
      <c r="I6432" s="1">
        <v>18.151815181518</v>
      </c>
      <c r="J6432" s="1">
        <v>11.551155115512</v>
      </c>
      <c r="K6432" s="1">
        <v>4.290429042904</v>
      </c>
      <c r="L6432" s="1">
        <v>0.66006600660100001</v>
      </c>
      <c r="M6432" s="1">
        <v>10.891089108911</v>
      </c>
      <c r="N6432" s="2" t="s">
        <v>160</v>
      </c>
      <c r="O6432" s="1">
        <v>29.042904290429</v>
      </c>
      <c r="P6432" s="1">
        <v>14.851485148515</v>
      </c>
      <c r="Q6432" s="1">
        <v>17.821782178218001</v>
      </c>
      <c r="R6432" s="1">
        <v>4.6204620462049997</v>
      </c>
      <c r="S6432" s="1">
        <v>2.3102310231019998</v>
      </c>
      <c r="T6432" s="1">
        <v>9.2409240924089993</v>
      </c>
      <c r="U6432" s="1">
        <v>1.6501650165020001</v>
      </c>
      <c r="V6432" s="8">
        <v>154.45544554455401</v>
      </c>
    </row>
    <row r="6433" spans="4:22" x14ac:dyDescent="0.2">
      <c r="D6433" s="59"/>
      <c r="E6433" s="5" t="s">
        <v>115</v>
      </c>
      <c r="F6433" s="51" t="str">
        <f t="shared" si="16"/>
        <v/>
      </c>
      <c r="G6433" s="4">
        <v>129</v>
      </c>
      <c r="H6433" s="10">
        <v>26.356589147287</v>
      </c>
      <c r="I6433" s="1">
        <v>19.37984496124</v>
      </c>
      <c r="J6433" s="1">
        <v>13.178294573643001</v>
      </c>
      <c r="K6433" s="1">
        <v>5.4263565891469998</v>
      </c>
      <c r="L6433" s="1">
        <v>0.77519379845000003</v>
      </c>
      <c r="M6433" s="1">
        <v>13.953488372093</v>
      </c>
      <c r="N6433" s="2" t="s">
        <v>160</v>
      </c>
      <c r="O6433" s="1">
        <v>35.658914728681999</v>
      </c>
      <c r="P6433" s="1">
        <v>17.054263565890999</v>
      </c>
      <c r="Q6433" s="1">
        <v>10.852713178295</v>
      </c>
      <c r="R6433" s="1">
        <v>5.4263565891469998</v>
      </c>
      <c r="S6433" s="1">
        <v>1.550387596899</v>
      </c>
      <c r="T6433" s="1">
        <v>5.4263565891469998</v>
      </c>
      <c r="U6433" s="1">
        <v>3.1007751937979999</v>
      </c>
      <c r="V6433" s="8">
        <v>158.13953488372101</v>
      </c>
    </row>
    <row r="6434" spans="4:22" x14ac:dyDescent="0.2">
      <c r="D6434" s="59"/>
      <c r="E6434" s="5" t="s">
        <v>116</v>
      </c>
      <c r="F6434" s="51" t="str">
        <f t="shared" si="16"/>
        <v/>
      </c>
      <c r="G6434" s="4">
        <v>292</v>
      </c>
      <c r="H6434" s="10">
        <v>30.821917808218998</v>
      </c>
      <c r="I6434" s="1">
        <v>16.780821917808002</v>
      </c>
      <c r="J6434" s="1">
        <v>10.958904109589</v>
      </c>
      <c r="K6434" s="1">
        <v>3.7671232876710001</v>
      </c>
      <c r="L6434" s="1">
        <v>1.027397260274</v>
      </c>
      <c r="M6434" s="1">
        <v>15.068493150685001</v>
      </c>
      <c r="N6434" s="2" t="s">
        <v>160</v>
      </c>
      <c r="O6434" s="1">
        <v>23.287671232876999</v>
      </c>
      <c r="P6434" s="1">
        <v>14.726027397259999</v>
      </c>
      <c r="Q6434" s="1">
        <v>16.095890410959001</v>
      </c>
      <c r="R6434" s="1">
        <v>3.4246575342469998</v>
      </c>
      <c r="S6434" s="1">
        <v>2.7397260273969999</v>
      </c>
      <c r="T6434" s="1">
        <v>6.8493150684930004</v>
      </c>
      <c r="U6434" s="1">
        <v>1.369863013699</v>
      </c>
      <c r="V6434" s="8">
        <v>146.917808219178</v>
      </c>
    </row>
    <row r="6435" spans="4:22" ht="26" x14ac:dyDescent="0.2">
      <c r="D6435" s="59"/>
      <c r="E6435" s="5" t="s">
        <v>117</v>
      </c>
      <c r="F6435" s="51" t="str">
        <f t="shared" si="16"/>
        <v/>
      </c>
      <c r="G6435" s="4">
        <v>477</v>
      </c>
      <c r="H6435" s="10">
        <v>31.236897274633002</v>
      </c>
      <c r="I6435" s="1">
        <v>17.190775681342</v>
      </c>
      <c r="J6435" s="1">
        <v>10.691823899371</v>
      </c>
      <c r="K6435" s="1">
        <v>4.4025157232699996</v>
      </c>
      <c r="L6435" s="1">
        <v>1.2578616352200001</v>
      </c>
      <c r="M6435" s="1">
        <v>12.159329140461001</v>
      </c>
      <c r="N6435" s="2" t="s">
        <v>160</v>
      </c>
      <c r="O6435" s="1">
        <v>23.270440251572001</v>
      </c>
      <c r="P6435" s="1">
        <v>11.740041928721</v>
      </c>
      <c r="Q6435" s="1">
        <v>23.270440251572001</v>
      </c>
      <c r="R6435" s="1">
        <v>2.93501048218</v>
      </c>
      <c r="S6435" s="1">
        <v>2.93501048218</v>
      </c>
      <c r="T6435" s="1">
        <v>8.3857442348010007</v>
      </c>
      <c r="U6435" s="1">
        <v>1.67714884696</v>
      </c>
      <c r="V6435" s="8">
        <v>151.153039832285</v>
      </c>
    </row>
    <row r="6436" spans="4:22" ht="26" x14ac:dyDescent="0.2">
      <c r="D6436" s="59"/>
      <c r="E6436" s="5" t="s">
        <v>118</v>
      </c>
      <c r="F6436" s="51" t="str">
        <f t="shared" si="16"/>
        <v/>
      </c>
      <c r="G6436" s="4">
        <v>410</v>
      </c>
      <c r="H6436" s="10">
        <v>27.804878048780001</v>
      </c>
      <c r="I6436" s="1">
        <v>18.292682926828999</v>
      </c>
      <c r="J6436" s="1">
        <v>10.975609756098001</v>
      </c>
      <c r="K6436" s="1">
        <v>5.1219512195119998</v>
      </c>
      <c r="L6436" s="1">
        <v>1.219512195122</v>
      </c>
      <c r="M6436" s="1">
        <v>10.975609756098001</v>
      </c>
      <c r="N6436" s="2" t="s">
        <v>160</v>
      </c>
      <c r="O6436" s="1">
        <v>26.097560975610001</v>
      </c>
      <c r="P6436" s="1">
        <v>12.926829268293</v>
      </c>
      <c r="Q6436" s="1">
        <v>20.731707317072999</v>
      </c>
      <c r="R6436" s="1">
        <v>2.9268292682929999</v>
      </c>
      <c r="S6436" s="1">
        <v>2.9268292682929999</v>
      </c>
      <c r="T6436" s="1">
        <v>8.7804878048779997</v>
      </c>
      <c r="U6436" s="1">
        <v>2.19512195122</v>
      </c>
      <c r="V6436" s="8">
        <v>150.97560975609801</v>
      </c>
    </row>
    <row r="6437" spans="4:22" ht="26" x14ac:dyDescent="0.2">
      <c r="D6437" s="59"/>
      <c r="E6437" s="5" t="s">
        <v>119</v>
      </c>
      <c r="F6437" s="51" t="str">
        <f t="shared" si="16"/>
        <v/>
      </c>
      <c r="G6437" s="4">
        <v>312</v>
      </c>
      <c r="H6437" s="10">
        <v>33.333333333333002</v>
      </c>
      <c r="I6437" s="1">
        <v>15.705128205128</v>
      </c>
      <c r="J6437" s="1">
        <v>9.6153846153850004</v>
      </c>
      <c r="K6437" s="1">
        <v>4.166666666667</v>
      </c>
      <c r="L6437" s="1">
        <v>0.96153846153800004</v>
      </c>
      <c r="M6437" s="1">
        <v>9.6153846153850004</v>
      </c>
      <c r="N6437" s="2" t="s">
        <v>160</v>
      </c>
      <c r="O6437" s="1">
        <v>20.833333333333002</v>
      </c>
      <c r="P6437" s="1">
        <v>9.9358974358969991</v>
      </c>
      <c r="Q6437" s="1">
        <v>22.435897435897001</v>
      </c>
      <c r="R6437" s="1">
        <v>4.4871794871789996</v>
      </c>
      <c r="S6437" s="1">
        <v>4.166666666667</v>
      </c>
      <c r="T6437" s="1">
        <v>7.3717948717950001</v>
      </c>
      <c r="U6437" s="1">
        <v>1.6025641025640001</v>
      </c>
      <c r="V6437" s="8">
        <v>144.230769230769</v>
      </c>
    </row>
    <row r="6438" spans="4:22" ht="26" x14ac:dyDescent="0.2">
      <c r="D6438" s="59"/>
      <c r="E6438" s="5" t="s">
        <v>120</v>
      </c>
      <c r="F6438" s="51" t="str">
        <f t="shared" si="16"/>
        <v>*</v>
      </c>
      <c r="G6438" s="4">
        <v>23</v>
      </c>
      <c r="H6438" s="10">
        <v>8.6956521739130004</v>
      </c>
      <c r="I6438" s="1">
        <v>4.3478260869570002</v>
      </c>
      <c r="J6438" s="1">
        <v>8.6956521739130004</v>
      </c>
      <c r="K6438" s="1">
        <v>8.6956521739130004</v>
      </c>
      <c r="L6438" s="2" t="s">
        <v>160</v>
      </c>
      <c r="M6438" s="1">
        <v>17.391304347826001</v>
      </c>
      <c r="N6438" s="2" t="s">
        <v>160</v>
      </c>
      <c r="O6438" s="1">
        <v>26.086956521739001</v>
      </c>
      <c r="P6438" s="1">
        <v>13.04347826087</v>
      </c>
      <c r="Q6438" s="1">
        <v>13.04347826087</v>
      </c>
      <c r="R6438" s="1">
        <v>4.3478260869570002</v>
      </c>
      <c r="S6438" s="2" t="s">
        <v>160</v>
      </c>
      <c r="T6438" s="1">
        <v>39.130434782609001</v>
      </c>
      <c r="U6438" s="1">
        <v>4.3478260869570002</v>
      </c>
      <c r="V6438" s="8">
        <v>147.826086956522</v>
      </c>
    </row>
    <row r="6439" spans="4:22" x14ac:dyDescent="0.2">
      <c r="D6439" s="59"/>
      <c r="E6439" s="5" t="s">
        <v>121</v>
      </c>
      <c r="F6439" s="51" t="str">
        <f t="shared" si="16"/>
        <v/>
      </c>
      <c r="G6439" s="4">
        <v>341</v>
      </c>
      <c r="H6439" s="10">
        <v>32.844574780058998</v>
      </c>
      <c r="I6439" s="1">
        <v>18.181818181817999</v>
      </c>
      <c r="J6439" s="1">
        <v>11.436950146628</v>
      </c>
      <c r="K6439" s="1">
        <v>4.3988269794720001</v>
      </c>
      <c r="L6439" s="1">
        <v>1.173020527859</v>
      </c>
      <c r="M6439" s="1">
        <v>9.6774193548389995</v>
      </c>
      <c r="N6439" s="2" t="s">
        <v>160</v>
      </c>
      <c r="O6439" s="1">
        <v>26.392961876832999</v>
      </c>
      <c r="P6439" s="1">
        <v>16.715542521993999</v>
      </c>
      <c r="Q6439" s="1">
        <v>13.196480938416</v>
      </c>
      <c r="R6439" s="1">
        <v>3.5190615835779999</v>
      </c>
      <c r="S6439" s="1">
        <v>3.812316715543</v>
      </c>
      <c r="T6439" s="1">
        <v>7.3313782991199998</v>
      </c>
      <c r="U6439" s="1">
        <v>1.4662756598240001</v>
      </c>
      <c r="V6439" s="8">
        <v>150.14662756598199</v>
      </c>
    </row>
    <row r="6440" spans="4:22" x14ac:dyDescent="0.2">
      <c r="D6440" s="59"/>
      <c r="E6440" s="5" t="s">
        <v>122</v>
      </c>
      <c r="F6440" s="51" t="str">
        <f t="shared" si="16"/>
        <v/>
      </c>
      <c r="G6440" s="4">
        <v>274</v>
      </c>
      <c r="H6440" s="10">
        <v>26.277372262774001</v>
      </c>
      <c r="I6440" s="1">
        <v>19.708029197079998</v>
      </c>
      <c r="J6440" s="1">
        <v>13.138686131387001</v>
      </c>
      <c r="K6440" s="1">
        <v>6.9343065693429997</v>
      </c>
      <c r="L6440" s="1">
        <v>0.72992700729899995</v>
      </c>
      <c r="M6440" s="1">
        <v>13.503649635036</v>
      </c>
      <c r="N6440" s="2" t="s">
        <v>160</v>
      </c>
      <c r="O6440" s="1">
        <v>29.927007299269999</v>
      </c>
      <c r="P6440" s="1">
        <v>12.043795620438001</v>
      </c>
      <c r="Q6440" s="1">
        <v>21.167883211679001</v>
      </c>
      <c r="R6440" s="1">
        <v>5.1094890510950002</v>
      </c>
      <c r="S6440" s="1">
        <v>4.3795620437959997</v>
      </c>
      <c r="T6440" s="1">
        <v>8.0291970802920005</v>
      </c>
      <c r="U6440" s="1">
        <v>1.459854014599</v>
      </c>
      <c r="V6440" s="8">
        <v>162.40875912408799</v>
      </c>
    </row>
    <row r="6441" spans="4:22" x14ac:dyDescent="0.2">
      <c r="D6441" s="59"/>
      <c r="E6441" s="5" t="s">
        <v>123</v>
      </c>
      <c r="F6441" s="51" t="str">
        <f t="shared" si="16"/>
        <v/>
      </c>
      <c r="G6441" s="4">
        <v>163</v>
      </c>
      <c r="H6441" s="10">
        <v>34.969325153374001</v>
      </c>
      <c r="I6441" s="1">
        <v>17.177914110429001</v>
      </c>
      <c r="J6441" s="1">
        <v>11.656441717790999</v>
      </c>
      <c r="K6441" s="1">
        <v>5.5214723926379996</v>
      </c>
      <c r="L6441" s="1">
        <v>0.61349693251500004</v>
      </c>
      <c r="M6441" s="1">
        <v>7.3619631901840004</v>
      </c>
      <c r="N6441" s="2" t="s">
        <v>160</v>
      </c>
      <c r="O6441" s="1">
        <v>25.153374233129</v>
      </c>
      <c r="P6441" s="1">
        <v>17.177914110429001</v>
      </c>
      <c r="Q6441" s="1">
        <v>18.404907975459999</v>
      </c>
      <c r="R6441" s="1">
        <v>6.1349693251530004</v>
      </c>
      <c r="S6441" s="1">
        <v>3.6809815950920002</v>
      </c>
      <c r="T6441" s="1">
        <v>7.9754601226990003</v>
      </c>
      <c r="U6441" s="1">
        <v>0.61349693251500004</v>
      </c>
      <c r="V6441" s="8">
        <v>156.44171779141101</v>
      </c>
    </row>
    <row r="6442" spans="4:22" x14ac:dyDescent="0.2">
      <c r="D6442" s="59"/>
      <c r="E6442" s="5" t="s">
        <v>124</v>
      </c>
      <c r="F6442" s="51" t="str">
        <f t="shared" si="16"/>
        <v/>
      </c>
      <c r="G6442" s="4">
        <v>422</v>
      </c>
      <c r="H6442" s="10">
        <v>30.094786729858001</v>
      </c>
      <c r="I6442" s="1">
        <v>18.720379146919001</v>
      </c>
      <c r="J6442" s="1">
        <v>10.189573459716</v>
      </c>
      <c r="K6442" s="1">
        <v>4.9763033175359999</v>
      </c>
      <c r="L6442" s="1">
        <v>0.71090047393400002</v>
      </c>
      <c r="M6442" s="1">
        <v>10.42654028436</v>
      </c>
      <c r="N6442" s="2" t="s">
        <v>160</v>
      </c>
      <c r="O6442" s="1">
        <v>23.45971563981</v>
      </c>
      <c r="P6442" s="1">
        <v>13.744075829384</v>
      </c>
      <c r="Q6442" s="1">
        <v>20.853080568719999</v>
      </c>
      <c r="R6442" s="1">
        <v>4.2654028436019997</v>
      </c>
      <c r="S6442" s="1">
        <v>3.7914691943130001</v>
      </c>
      <c r="T6442" s="1">
        <v>8.5308056872039995</v>
      </c>
      <c r="U6442" s="1">
        <v>1.895734597156</v>
      </c>
      <c r="V6442" s="8">
        <v>151.65876777251199</v>
      </c>
    </row>
    <row r="6443" spans="4:22" x14ac:dyDescent="0.2">
      <c r="D6443" s="59"/>
      <c r="E6443" s="5" t="s">
        <v>125</v>
      </c>
      <c r="F6443" s="51" t="str">
        <f t="shared" si="16"/>
        <v/>
      </c>
      <c r="G6443" s="4">
        <v>143</v>
      </c>
      <c r="H6443" s="10">
        <v>24.475524475524001</v>
      </c>
      <c r="I6443" s="1">
        <v>13.286713286713001</v>
      </c>
      <c r="J6443" s="1">
        <v>12.587412587413001</v>
      </c>
      <c r="K6443" s="1">
        <v>6.9930069930069996</v>
      </c>
      <c r="L6443" s="1">
        <v>0.69930069930100003</v>
      </c>
      <c r="M6443" s="1">
        <v>14.685314685314999</v>
      </c>
      <c r="N6443" s="2" t="s">
        <v>160</v>
      </c>
      <c r="O6443" s="1">
        <v>29.370629370629</v>
      </c>
      <c r="P6443" s="1">
        <v>14.685314685314999</v>
      </c>
      <c r="Q6443" s="1">
        <v>19.580419580419999</v>
      </c>
      <c r="R6443" s="1">
        <v>1.398601398601</v>
      </c>
      <c r="S6443" s="1">
        <v>3.4965034965030002</v>
      </c>
      <c r="T6443" s="1">
        <v>12.587412587413001</v>
      </c>
      <c r="U6443" s="1">
        <v>1.398601398601</v>
      </c>
      <c r="V6443" s="8">
        <v>155.244755244755</v>
      </c>
    </row>
    <row r="6444" spans="4:22" x14ac:dyDescent="0.2">
      <c r="D6444" s="59"/>
      <c r="E6444" s="5" t="s">
        <v>126</v>
      </c>
      <c r="F6444" s="51" t="str">
        <f t="shared" si="16"/>
        <v/>
      </c>
      <c r="G6444" s="4">
        <v>168</v>
      </c>
      <c r="H6444" s="10">
        <v>27.380952380951999</v>
      </c>
      <c r="I6444" s="1">
        <v>19.642857142857</v>
      </c>
      <c r="J6444" s="1">
        <v>14.880952380951999</v>
      </c>
      <c r="K6444" s="1">
        <v>8.9285714285710007</v>
      </c>
      <c r="L6444" s="1">
        <v>0.59523809523799998</v>
      </c>
      <c r="M6444" s="1">
        <v>13.095238095238001</v>
      </c>
      <c r="N6444" s="2" t="s">
        <v>160</v>
      </c>
      <c r="O6444" s="1">
        <v>28.571428571428999</v>
      </c>
      <c r="P6444" s="1">
        <v>13.095238095238001</v>
      </c>
      <c r="Q6444" s="1">
        <v>18.452380952380999</v>
      </c>
      <c r="R6444" s="1">
        <v>4.7619047619049999</v>
      </c>
      <c r="S6444" s="1">
        <v>4.7619047619049999</v>
      </c>
      <c r="T6444" s="1">
        <v>8.9285714285710007</v>
      </c>
      <c r="U6444" s="1">
        <v>2.3809523809519999</v>
      </c>
      <c r="V6444" s="8">
        <v>165.47619047619</v>
      </c>
    </row>
    <row r="6445" spans="4:22" ht="26" x14ac:dyDescent="0.2">
      <c r="D6445" s="59"/>
      <c r="E6445" s="5" t="s">
        <v>127</v>
      </c>
      <c r="F6445" s="51" t="str">
        <f t="shared" si="16"/>
        <v/>
      </c>
      <c r="G6445" s="4">
        <v>126</v>
      </c>
      <c r="H6445" s="10">
        <v>30.952380952380999</v>
      </c>
      <c r="I6445" s="1">
        <v>13.492063492063</v>
      </c>
      <c r="J6445" s="1">
        <v>10.31746031746</v>
      </c>
      <c r="K6445" s="1">
        <v>6.3492063492059998</v>
      </c>
      <c r="L6445" s="2" t="s">
        <v>160</v>
      </c>
      <c r="M6445" s="1">
        <v>11.904761904761999</v>
      </c>
      <c r="N6445" s="2" t="s">
        <v>160</v>
      </c>
      <c r="O6445" s="1">
        <v>23.809523809523998</v>
      </c>
      <c r="P6445" s="1">
        <v>15.873015873016</v>
      </c>
      <c r="Q6445" s="1">
        <v>19.841269841270002</v>
      </c>
      <c r="R6445" s="1">
        <v>6.3492063492059998</v>
      </c>
      <c r="S6445" s="1">
        <v>5.5555555555560003</v>
      </c>
      <c r="T6445" s="1">
        <v>15.079365079364999</v>
      </c>
      <c r="U6445" s="1">
        <v>0.793650793651</v>
      </c>
      <c r="V6445" s="8">
        <v>160.31746031745999</v>
      </c>
    </row>
    <row r="6446" spans="4:22" x14ac:dyDescent="0.2">
      <c r="D6446" s="59"/>
      <c r="E6446" s="5" t="s">
        <v>36</v>
      </c>
      <c r="F6446" s="51" t="str">
        <f t="shared" si="16"/>
        <v>*</v>
      </c>
      <c r="G6446" s="4">
        <v>12</v>
      </c>
      <c r="H6446" s="10">
        <v>41.666666666666998</v>
      </c>
      <c r="I6446" s="1">
        <v>25</v>
      </c>
      <c r="J6446" s="1">
        <v>8.333333333333</v>
      </c>
      <c r="K6446" s="1">
        <v>16.666666666666998</v>
      </c>
      <c r="L6446" s="2" t="s">
        <v>160</v>
      </c>
      <c r="M6446" s="1">
        <v>16.666666666666998</v>
      </c>
      <c r="N6446" s="2" t="s">
        <v>160</v>
      </c>
      <c r="O6446" s="1">
        <v>8.333333333333</v>
      </c>
      <c r="P6446" s="1">
        <v>8.333333333333</v>
      </c>
      <c r="Q6446" s="1">
        <v>41.666666666666998</v>
      </c>
      <c r="R6446" s="2" t="s">
        <v>160</v>
      </c>
      <c r="S6446" s="1">
        <v>8.333333333333</v>
      </c>
      <c r="T6446" s="1">
        <v>8.333333333333</v>
      </c>
      <c r="U6446" s="2" t="s">
        <v>160</v>
      </c>
      <c r="V6446" s="8">
        <v>183.333333333333</v>
      </c>
    </row>
    <row r="6447" spans="4:22" x14ac:dyDescent="0.2">
      <c r="D6447" s="59"/>
      <c r="E6447" s="5" t="s">
        <v>128</v>
      </c>
      <c r="F6447" s="51" t="str">
        <f t="shared" si="16"/>
        <v>*</v>
      </c>
      <c r="G6447" s="4">
        <v>12</v>
      </c>
      <c r="H6447" s="10">
        <v>58.333333333333002</v>
      </c>
      <c r="I6447" s="1">
        <v>16.666666666666998</v>
      </c>
      <c r="J6447" s="2" t="s">
        <v>160</v>
      </c>
      <c r="K6447" s="2" t="s">
        <v>160</v>
      </c>
      <c r="L6447" s="2" t="s">
        <v>160</v>
      </c>
      <c r="M6447" s="2" t="s">
        <v>160</v>
      </c>
      <c r="N6447" s="2" t="s">
        <v>160</v>
      </c>
      <c r="O6447" s="1">
        <v>8.333333333333</v>
      </c>
      <c r="P6447" s="2" t="s">
        <v>160</v>
      </c>
      <c r="Q6447" s="1">
        <v>16.666666666666998</v>
      </c>
      <c r="R6447" s="2" t="s">
        <v>160</v>
      </c>
      <c r="S6447" s="2" t="s">
        <v>160</v>
      </c>
      <c r="T6447" s="1">
        <v>8.333333333333</v>
      </c>
      <c r="U6447" s="2" t="s">
        <v>160</v>
      </c>
      <c r="V6447" s="8">
        <v>108.333333333333</v>
      </c>
    </row>
    <row r="6448" spans="4:22" x14ac:dyDescent="0.2">
      <c r="D6448" s="59"/>
      <c r="E6448" s="5" t="s">
        <v>23</v>
      </c>
      <c r="F6448" s="51" t="str">
        <f t="shared" si="16"/>
        <v>*</v>
      </c>
      <c r="G6448" s="4">
        <v>3</v>
      </c>
      <c r="H6448" s="10">
        <v>33.333333333333002</v>
      </c>
      <c r="I6448" s="2" t="s">
        <v>160</v>
      </c>
      <c r="J6448" s="2" t="s">
        <v>160</v>
      </c>
      <c r="K6448" s="2" t="s">
        <v>160</v>
      </c>
      <c r="L6448" s="2" t="s">
        <v>160</v>
      </c>
      <c r="M6448" s="2" t="s">
        <v>160</v>
      </c>
      <c r="N6448" s="2" t="s">
        <v>160</v>
      </c>
      <c r="O6448" s="1">
        <v>33.333333333333002</v>
      </c>
      <c r="P6448" s="1">
        <v>33.333333333333002</v>
      </c>
      <c r="Q6448" s="2" t="s">
        <v>160</v>
      </c>
      <c r="R6448" s="2" t="s">
        <v>160</v>
      </c>
      <c r="S6448" s="2" t="s">
        <v>160</v>
      </c>
      <c r="T6448" s="1">
        <v>33.333333333333002</v>
      </c>
      <c r="U6448" s="2" t="s">
        <v>160</v>
      </c>
      <c r="V6448" s="8">
        <v>133.333333333333</v>
      </c>
    </row>
    <row r="6449" spans="4:22" x14ac:dyDescent="0.2">
      <c r="D6449" s="58" t="s">
        <v>129</v>
      </c>
      <c r="E6449" s="7" t="s">
        <v>130</v>
      </c>
      <c r="F6449" s="50" t="str">
        <f t="shared" si="16"/>
        <v/>
      </c>
      <c r="G6449" s="6">
        <v>328</v>
      </c>
      <c r="H6449" s="14">
        <v>32.926829268292998</v>
      </c>
      <c r="I6449" s="3">
        <v>18.597560975610001</v>
      </c>
      <c r="J6449" s="3">
        <v>10.060975609755999</v>
      </c>
      <c r="K6449" s="3">
        <v>3.0487804878050002</v>
      </c>
      <c r="L6449" s="3">
        <v>0.91463414634100004</v>
      </c>
      <c r="M6449" s="3">
        <v>13.414634146340999</v>
      </c>
      <c r="N6449" s="9" t="s">
        <v>160</v>
      </c>
      <c r="O6449" s="3">
        <v>28.353658536585002</v>
      </c>
      <c r="P6449" s="3">
        <v>12.804878048779999</v>
      </c>
      <c r="Q6449" s="3">
        <v>13.719512195122</v>
      </c>
      <c r="R6449" s="3">
        <v>3.9634146341459999</v>
      </c>
      <c r="S6449" s="3">
        <v>2.7439024390240001</v>
      </c>
      <c r="T6449" s="3">
        <v>7.9268292682929999</v>
      </c>
      <c r="U6449" s="3">
        <v>1.829268292683</v>
      </c>
      <c r="V6449" s="13">
        <v>150.30487804878001</v>
      </c>
    </row>
    <row r="6450" spans="4:22" x14ac:dyDescent="0.2">
      <c r="D6450" s="59"/>
      <c r="E6450" s="5" t="s">
        <v>131</v>
      </c>
      <c r="F6450" s="51" t="str">
        <f t="shared" si="16"/>
        <v/>
      </c>
      <c r="G6450" s="4">
        <v>286</v>
      </c>
      <c r="H6450" s="10">
        <v>33.216783216783</v>
      </c>
      <c r="I6450" s="1">
        <v>17.482517482517</v>
      </c>
      <c r="J6450" s="1">
        <v>8.3916083916080009</v>
      </c>
      <c r="K6450" s="1">
        <v>4.1958041958040004</v>
      </c>
      <c r="L6450" s="1">
        <v>1.0489510489510001</v>
      </c>
      <c r="M6450" s="1">
        <v>7.3426573426569997</v>
      </c>
      <c r="N6450" s="2" t="s">
        <v>160</v>
      </c>
      <c r="O6450" s="1">
        <v>16.783216783217</v>
      </c>
      <c r="P6450" s="1">
        <v>10.13986013986</v>
      </c>
      <c r="Q6450" s="1">
        <v>23.426573426573</v>
      </c>
      <c r="R6450" s="1">
        <v>3.1468531468530001</v>
      </c>
      <c r="S6450" s="1">
        <v>3.8461538461539999</v>
      </c>
      <c r="T6450" s="1">
        <v>8.0419580419580008</v>
      </c>
      <c r="U6450" s="1">
        <v>2.0979020979020002</v>
      </c>
      <c r="V6450" s="8">
        <v>139.160839160839</v>
      </c>
    </row>
    <row r="6451" spans="4:22" x14ac:dyDescent="0.2">
      <c r="D6451" s="59"/>
      <c r="E6451" s="5" t="s">
        <v>132</v>
      </c>
      <c r="F6451" s="51" t="str">
        <f t="shared" si="16"/>
        <v/>
      </c>
      <c r="G6451" s="4">
        <v>56</v>
      </c>
      <c r="H6451" s="10">
        <v>32.142857142856997</v>
      </c>
      <c r="I6451" s="1">
        <v>7.1428571428570002</v>
      </c>
      <c r="J6451" s="1">
        <v>8.9285714285710007</v>
      </c>
      <c r="K6451" s="1">
        <v>10.714285714286</v>
      </c>
      <c r="L6451" s="2" t="s">
        <v>160</v>
      </c>
      <c r="M6451" s="1">
        <v>5.3571428571429998</v>
      </c>
      <c r="N6451" s="2" t="s">
        <v>160</v>
      </c>
      <c r="O6451" s="1">
        <v>10.714285714286</v>
      </c>
      <c r="P6451" s="1">
        <v>12.5</v>
      </c>
      <c r="Q6451" s="1">
        <v>41.071428571429003</v>
      </c>
      <c r="R6451" s="1">
        <v>1.785714285714</v>
      </c>
      <c r="S6451" s="1">
        <v>5.3571428571429998</v>
      </c>
      <c r="T6451" s="1">
        <v>8.9285714285710007</v>
      </c>
      <c r="U6451" s="1">
        <v>1.785714285714</v>
      </c>
      <c r="V6451" s="8">
        <v>146.42857142857099</v>
      </c>
    </row>
    <row r="6452" spans="4:22" x14ac:dyDescent="0.2">
      <c r="D6452" s="59"/>
      <c r="E6452" s="5" t="s">
        <v>133</v>
      </c>
      <c r="F6452" s="51" t="str">
        <f t="shared" si="16"/>
        <v>*</v>
      </c>
      <c r="G6452" s="4">
        <v>17</v>
      </c>
      <c r="H6452" s="10">
        <v>47.058823529412003</v>
      </c>
      <c r="I6452" s="1">
        <v>17.647058823529001</v>
      </c>
      <c r="J6452" s="1">
        <v>11.764705882353001</v>
      </c>
      <c r="K6452" s="1">
        <v>5.8823529411760003</v>
      </c>
      <c r="L6452" s="1">
        <v>5.8823529411760003</v>
      </c>
      <c r="M6452" s="1">
        <v>5.8823529411760003</v>
      </c>
      <c r="N6452" s="2" t="s">
        <v>160</v>
      </c>
      <c r="O6452" s="1">
        <v>11.764705882353001</v>
      </c>
      <c r="P6452" s="1">
        <v>5.8823529411760003</v>
      </c>
      <c r="Q6452" s="1">
        <v>64.705882352941003</v>
      </c>
      <c r="R6452" s="2" t="s">
        <v>160</v>
      </c>
      <c r="S6452" s="1">
        <v>11.764705882353001</v>
      </c>
      <c r="T6452" s="1">
        <v>11.764705882353001</v>
      </c>
      <c r="U6452" s="2" t="s">
        <v>160</v>
      </c>
      <c r="V6452" s="8">
        <v>200</v>
      </c>
    </row>
    <row r="6453" spans="4:22" x14ac:dyDescent="0.2">
      <c r="D6453" s="59"/>
      <c r="E6453" s="5" t="s">
        <v>23</v>
      </c>
      <c r="F6453" s="51" t="str">
        <f t="shared" si="16"/>
        <v>*</v>
      </c>
      <c r="G6453" s="4">
        <v>2</v>
      </c>
      <c r="H6453" s="10">
        <v>50</v>
      </c>
      <c r="I6453" s="2" t="s">
        <v>160</v>
      </c>
      <c r="J6453" s="2" t="s">
        <v>160</v>
      </c>
      <c r="K6453" s="2" t="s">
        <v>160</v>
      </c>
      <c r="L6453" s="2" t="s">
        <v>160</v>
      </c>
      <c r="M6453" s="2" t="s">
        <v>160</v>
      </c>
      <c r="N6453" s="2" t="s">
        <v>160</v>
      </c>
      <c r="O6453" s="2" t="s">
        <v>160</v>
      </c>
      <c r="P6453" s="1">
        <v>50</v>
      </c>
      <c r="Q6453" s="2" t="s">
        <v>160</v>
      </c>
      <c r="R6453" s="2" t="s">
        <v>160</v>
      </c>
      <c r="S6453" s="2" t="s">
        <v>160</v>
      </c>
      <c r="T6453" s="2" t="s">
        <v>160</v>
      </c>
      <c r="U6453" s="2" t="s">
        <v>160</v>
      </c>
      <c r="V6453" s="8">
        <v>100</v>
      </c>
    </row>
    <row r="6454" spans="4:22" x14ac:dyDescent="0.2">
      <c r="D6454" s="59"/>
      <c r="E6454" s="5" t="s">
        <v>134</v>
      </c>
      <c r="F6454" s="51" t="str">
        <f t="shared" si="16"/>
        <v/>
      </c>
      <c r="G6454" s="4">
        <v>614</v>
      </c>
      <c r="H6454" s="10">
        <v>33.061889250813998</v>
      </c>
      <c r="I6454" s="1">
        <v>18.078175895765</v>
      </c>
      <c r="J6454" s="1">
        <v>9.2833876221500002</v>
      </c>
      <c r="K6454" s="1">
        <v>3.5830618892510002</v>
      </c>
      <c r="L6454" s="1">
        <v>0.977198697068</v>
      </c>
      <c r="M6454" s="1">
        <v>10.586319218241</v>
      </c>
      <c r="N6454" s="2" t="s">
        <v>160</v>
      </c>
      <c r="O6454" s="1">
        <v>22.964169381106998</v>
      </c>
      <c r="P6454" s="1">
        <v>11.563517915308999</v>
      </c>
      <c r="Q6454" s="1">
        <v>18.241042345276998</v>
      </c>
      <c r="R6454" s="1">
        <v>3.5830618892510002</v>
      </c>
      <c r="S6454" s="1">
        <v>3.2573289902279998</v>
      </c>
      <c r="T6454" s="1">
        <v>7.9804560260589996</v>
      </c>
      <c r="U6454" s="1">
        <v>1.9543973941370001</v>
      </c>
      <c r="V6454" s="8">
        <v>145.114006514658</v>
      </c>
    </row>
    <row r="6455" spans="4:22" x14ac:dyDescent="0.2">
      <c r="D6455" s="59"/>
      <c r="E6455" s="5" t="s">
        <v>135</v>
      </c>
      <c r="F6455" s="51" t="str">
        <f t="shared" si="16"/>
        <v/>
      </c>
      <c r="G6455" s="4">
        <v>73</v>
      </c>
      <c r="H6455" s="10">
        <v>35.616438356163997</v>
      </c>
      <c r="I6455" s="1">
        <v>9.5890410958899999</v>
      </c>
      <c r="J6455" s="1">
        <v>9.5890410958899999</v>
      </c>
      <c r="K6455" s="1">
        <v>9.5890410958899999</v>
      </c>
      <c r="L6455" s="1">
        <v>1.369863013699</v>
      </c>
      <c r="M6455" s="1">
        <v>5.4794520547949999</v>
      </c>
      <c r="N6455" s="2" t="s">
        <v>160</v>
      </c>
      <c r="O6455" s="1">
        <v>10.958904109589</v>
      </c>
      <c r="P6455" s="1">
        <v>10.958904109589</v>
      </c>
      <c r="Q6455" s="1">
        <v>46.575342465753003</v>
      </c>
      <c r="R6455" s="1">
        <v>1.369863013699</v>
      </c>
      <c r="S6455" s="1">
        <v>6.8493150684930004</v>
      </c>
      <c r="T6455" s="1">
        <v>9.5890410958899999</v>
      </c>
      <c r="U6455" s="1">
        <v>1.369863013699</v>
      </c>
      <c r="V6455" s="8">
        <v>158.90410958904101</v>
      </c>
    </row>
    <row r="6456" spans="4:22" x14ac:dyDescent="0.2">
      <c r="D6456" s="58" t="s">
        <v>136</v>
      </c>
      <c r="E6456" s="7" t="s">
        <v>137</v>
      </c>
      <c r="F6456" s="50" t="str">
        <f t="shared" si="16"/>
        <v/>
      </c>
      <c r="G6456" s="6">
        <v>301</v>
      </c>
      <c r="H6456" s="14">
        <v>35.215946843853999</v>
      </c>
      <c r="I6456" s="3">
        <v>13.953488372093</v>
      </c>
      <c r="J6456" s="3">
        <v>10.299003322259001</v>
      </c>
      <c r="K6456" s="3">
        <v>5.3156146179399997</v>
      </c>
      <c r="L6456" s="3">
        <v>0.99667774086399996</v>
      </c>
      <c r="M6456" s="3">
        <v>8.305647840532</v>
      </c>
      <c r="N6456" s="9" t="s">
        <v>160</v>
      </c>
      <c r="O6456" s="3">
        <v>17.940199335548002</v>
      </c>
      <c r="P6456" s="3">
        <v>10.299003322259001</v>
      </c>
      <c r="Q6456" s="3">
        <v>24.916943521595002</v>
      </c>
      <c r="R6456" s="3">
        <v>3.3222591362129998</v>
      </c>
      <c r="S6456" s="3">
        <v>5.3156146179399997</v>
      </c>
      <c r="T6456" s="3">
        <v>6.9767441860470001</v>
      </c>
      <c r="U6456" s="3">
        <v>1.3289036544849999</v>
      </c>
      <c r="V6456" s="13">
        <v>144.18604651162801</v>
      </c>
    </row>
    <row r="6457" spans="4:22" x14ac:dyDescent="0.2">
      <c r="D6457" s="59"/>
      <c r="E6457" s="5" t="s">
        <v>138</v>
      </c>
      <c r="F6457" s="51" t="str">
        <f t="shared" si="16"/>
        <v/>
      </c>
      <c r="G6457" s="4">
        <v>235</v>
      </c>
      <c r="H6457" s="10">
        <v>29.787234042552999</v>
      </c>
      <c r="I6457" s="1">
        <v>17.872340425531998</v>
      </c>
      <c r="J6457" s="1">
        <v>8.5106382978719992</v>
      </c>
      <c r="K6457" s="1">
        <v>2.5531914893619998</v>
      </c>
      <c r="L6457" s="1">
        <v>1.702127659574</v>
      </c>
      <c r="M6457" s="1">
        <v>9.7872340425529991</v>
      </c>
      <c r="N6457" s="2" t="s">
        <v>160</v>
      </c>
      <c r="O6457" s="1">
        <v>22.553191489362</v>
      </c>
      <c r="P6457" s="1">
        <v>11.489361702128001</v>
      </c>
      <c r="Q6457" s="1">
        <v>17.446808510638</v>
      </c>
      <c r="R6457" s="1">
        <v>3.4042553191490001</v>
      </c>
      <c r="S6457" s="1">
        <v>2.1276595744679998</v>
      </c>
      <c r="T6457" s="1">
        <v>11.063829787234001</v>
      </c>
      <c r="U6457" s="1">
        <v>3.4042553191490001</v>
      </c>
      <c r="V6457" s="8">
        <v>141.70212765957399</v>
      </c>
    </row>
    <row r="6458" spans="4:22" x14ac:dyDescent="0.2">
      <c r="D6458" s="59"/>
      <c r="E6458" s="5" t="s">
        <v>139</v>
      </c>
      <c r="F6458" s="51" t="str">
        <f t="shared" si="16"/>
        <v/>
      </c>
      <c r="G6458" s="4">
        <v>99</v>
      </c>
      <c r="H6458" s="10">
        <v>28.282828282828</v>
      </c>
      <c r="I6458" s="1">
        <v>18.181818181817999</v>
      </c>
      <c r="J6458" s="1">
        <v>9.0909090909089993</v>
      </c>
      <c r="K6458" s="1">
        <v>5.0505050505050004</v>
      </c>
      <c r="L6458" s="2" t="s">
        <v>160</v>
      </c>
      <c r="M6458" s="1">
        <v>18.181818181817999</v>
      </c>
      <c r="N6458" s="2" t="s">
        <v>160</v>
      </c>
      <c r="O6458" s="1">
        <v>28.282828282828</v>
      </c>
      <c r="P6458" s="1">
        <v>13.131313131313</v>
      </c>
      <c r="Q6458" s="1">
        <v>18.181818181817999</v>
      </c>
      <c r="R6458" s="1">
        <v>3.0303030303030001</v>
      </c>
      <c r="S6458" s="1">
        <v>2.0202020202019999</v>
      </c>
      <c r="T6458" s="1">
        <v>7.0707070707069999</v>
      </c>
      <c r="U6458" s="1">
        <v>1.010101010101</v>
      </c>
      <c r="V6458" s="8">
        <v>151.51515151515201</v>
      </c>
    </row>
    <row r="6459" spans="4:22" x14ac:dyDescent="0.2">
      <c r="D6459" s="59"/>
      <c r="E6459" s="5" t="s">
        <v>128</v>
      </c>
      <c r="F6459" s="51" t="str">
        <f t="shared" ref="F6459:F6480" si="17">IF(G6459=0,"",IF(G6459&lt;=49,"*",""))</f>
        <v>*</v>
      </c>
      <c r="G6459" s="4">
        <v>39</v>
      </c>
      <c r="H6459" s="10">
        <v>51.282051282051</v>
      </c>
      <c r="I6459" s="1">
        <v>28.205128205127998</v>
      </c>
      <c r="J6459" s="1">
        <v>10.25641025641</v>
      </c>
      <c r="K6459" s="1">
        <v>5.1282051282049999</v>
      </c>
      <c r="L6459" s="2" t="s">
        <v>160</v>
      </c>
      <c r="M6459" s="1">
        <v>5.1282051282049999</v>
      </c>
      <c r="N6459" s="2" t="s">
        <v>160</v>
      </c>
      <c r="O6459" s="1">
        <v>17.948717948717999</v>
      </c>
      <c r="P6459" s="1">
        <v>10.25641025641</v>
      </c>
      <c r="Q6459" s="1">
        <v>23.076923076922998</v>
      </c>
      <c r="R6459" s="1">
        <v>2.564102564103</v>
      </c>
      <c r="S6459" s="2" t="s">
        <v>160</v>
      </c>
      <c r="T6459" s="1">
        <v>5.1282051282049999</v>
      </c>
      <c r="U6459" s="2" t="s">
        <v>160</v>
      </c>
      <c r="V6459" s="8">
        <v>158.97435897435901</v>
      </c>
    </row>
    <row r="6460" spans="4:22" x14ac:dyDescent="0.2">
      <c r="D6460" s="59"/>
      <c r="E6460" s="5" t="s">
        <v>23</v>
      </c>
      <c r="F6460" s="51" t="str">
        <f t="shared" si="17"/>
        <v>*</v>
      </c>
      <c r="G6460" s="4">
        <v>15</v>
      </c>
      <c r="H6460" s="10">
        <v>40</v>
      </c>
      <c r="I6460" s="1">
        <v>33.333333333333002</v>
      </c>
      <c r="J6460" s="2" t="s">
        <v>160</v>
      </c>
      <c r="K6460" s="2" t="s">
        <v>160</v>
      </c>
      <c r="L6460" s="2" t="s">
        <v>160</v>
      </c>
      <c r="M6460" s="1">
        <v>6.666666666667</v>
      </c>
      <c r="N6460" s="2" t="s">
        <v>160</v>
      </c>
      <c r="O6460" s="1">
        <v>46.666666666666998</v>
      </c>
      <c r="P6460" s="1">
        <v>33.333333333333002</v>
      </c>
      <c r="Q6460" s="1">
        <v>20</v>
      </c>
      <c r="R6460" s="1">
        <v>6.666666666667</v>
      </c>
      <c r="S6460" s="1">
        <v>13.333333333333</v>
      </c>
      <c r="T6460" s="2" t="s">
        <v>160</v>
      </c>
      <c r="U6460" s="2" t="s">
        <v>160</v>
      </c>
      <c r="V6460" s="8">
        <v>200</v>
      </c>
    </row>
    <row r="6461" spans="4:22" ht="26" x14ac:dyDescent="0.2">
      <c r="D6461" s="58" t="s">
        <v>140</v>
      </c>
      <c r="E6461" s="7" t="s">
        <v>141</v>
      </c>
      <c r="F6461" s="50" t="str">
        <f t="shared" si="17"/>
        <v>*</v>
      </c>
      <c r="G6461" s="6">
        <v>9</v>
      </c>
      <c r="H6461" s="14">
        <v>22.222222222222001</v>
      </c>
      <c r="I6461" s="3">
        <v>11.111111111111001</v>
      </c>
      <c r="J6461" s="3">
        <v>22.222222222222001</v>
      </c>
      <c r="K6461" s="3">
        <v>11.111111111111001</v>
      </c>
      <c r="L6461" s="9" t="s">
        <v>160</v>
      </c>
      <c r="M6461" s="3">
        <v>11.111111111111001</v>
      </c>
      <c r="N6461" s="9" t="s">
        <v>160</v>
      </c>
      <c r="O6461" s="3">
        <v>22.222222222222001</v>
      </c>
      <c r="P6461" s="3">
        <v>33.333333333333002</v>
      </c>
      <c r="Q6461" s="3">
        <v>11.111111111111001</v>
      </c>
      <c r="R6461" s="9" t="s">
        <v>160</v>
      </c>
      <c r="S6461" s="3">
        <v>22.222222222222001</v>
      </c>
      <c r="T6461" s="3">
        <v>22.222222222222001</v>
      </c>
      <c r="U6461" s="9" t="s">
        <v>160</v>
      </c>
      <c r="V6461" s="13">
        <v>188.888888888889</v>
      </c>
    </row>
    <row r="6462" spans="4:22" ht="26" x14ac:dyDescent="0.2">
      <c r="D6462" s="59"/>
      <c r="E6462" s="5" t="s">
        <v>142</v>
      </c>
      <c r="F6462" s="51" t="str">
        <f t="shared" si="17"/>
        <v>*</v>
      </c>
      <c r="G6462" s="4">
        <v>43</v>
      </c>
      <c r="H6462" s="10">
        <v>27.906976744186</v>
      </c>
      <c r="I6462" s="1">
        <v>25.581395348836999</v>
      </c>
      <c r="J6462" s="1">
        <v>16.279069767442</v>
      </c>
      <c r="K6462" s="1">
        <v>6.9767441860470001</v>
      </c>
      <c r="L6462" s="2" t="s">
        <v>160</v>
      </c>
      <c r="M6462" s="1">
        <v>11.627906976744001</v>
      </c>
      <c r="N6462" s="2" t="s">
        <v>160</v>
      </c>
      <c r="O6462" s="1">
        <v>16.279069767442</v>
      </c>
      <c r="P6462" s="1">
        <v>32.558139534883999</v>
      </c>
      <c r="Q6462" s="1">
        <v>2.3255813953489999</v>
      </c>
      <c r="R6462" s="2" t="s">
        <v>160</v>
      </c>
      <c r="S6462" s="1">
        <v>4.6511627906979998</v>
      </c>
      <c r="T6462" s="1">
        <v>11.627906976744001</v>
      </c>
      <c r="U6462" s="1">
        <v>2.3255813953489999</v>
      </c>
      <c r="V6462" s="8">
        <v>158.13953488372101</v>
      </c>
    </row>
    <row r="6463" spans="4:22" ht="26" x14ac:dyDescent="0.2">
      <c r="D6463" s="59"/>
      <c r="E6463" s="5" t="s">
        <v>143</v>
      </c>
      <c r="F6463" s="51" t="str">
        <f t="shared" si="17"/>
        <v>*</v>
      </c>
      <c r="G6463" s="4">
        <v>24</v>
      </c>
      <c r="H6463" s="10">
        <v>8.333333333333</v>
      </c>
      <c r="I6463" s="1">
        <v>20.833333333333002</v>
      </c>
      <c r="J6463" s="1">
        <v>8.333333333333</v>
      </c>
      <c r="K6463" s="1">
        <v>4.166666666667</v>
      </c>
      <c r="L6463" s="2" t="s">
        <v>160</v>
      </c>
      <c r="M6463" s="1">
        <v>4.166666666667</v>
      </c>
      <c r="N6463" s="2" t="s">
        <v>160</v>
      </c>
      <c r="O6463" s="1">
        <v>20.833333333333002</v>
      </c>
      <c r="P6463" s="2" t="s">
        <v>160</v>
      </c>
      <c r="Q6463" s="1">
        <v>16.666666666666998</v>
      </c>
      <c r="R6463" s="1">
        <v>4.166666666667</v>
      </c>
      <c r="S6463" s="2" t="s">
        <v>160</v>
      </c>
      <c r="T6463" s="1">
        <v>54.166666666666998</v>
      </c>
      <c r="U6463" s="2" t="s">
        <v>160</v>
      </c>
      <c r="V6463" s="8">
        <v>141.666666666667</v>
      </c>
    </row>
    <row r="6464" spans="4:22" ht="26" x14ac:dyDescent="0.2">
      <c r="D6464" s="59"/>
      <c r="E6464" s="5" t="s">
        <v>144</v>
      </c>
      <c r="F6464" s="51" t="str">
        <f t="shared" si="17"/>
        <v>*</v>
      </c>
      <c r="G6464" s="4">
        <v>8</v>
      </c>
      <c r="H6464" s="17" t="s">
        <v>160</v>
      </c>
      <c r="I6464" s="1">
        <v>12.5</v>
      </c>
      <c r="J6464" s="2" t="s">
        <v>160</v>
      </c>
      <c r="K6464" s="2" t="s">
        <v>160</v>
      </c>
      <c r="L6464" s="2" t="s">
        <v>160</v>
      </c>
      <c r="M6464" s="1">
        <v>12.5</v>
      </c>
      <c r="N6464" s="2" t="s">
        <v>160</v>
      </c>
      <c r="O6464" s="1">
        <v>12.5</v>
      </c>
      <c r="P6464" s="2" t="s">
        <v>160</v>
      </c>
      <c r="Q6464" s="1">
        <v>25</v>
      </c>
      <c r="R6464" s="1">
        <v>12.5</v>
      </c>
      <c r="S6464" s="2" t="s">
        <v>160</v>
      </c>
      <c r="T6464" s="1">
        <v>25</v>
      </c>
      <c r="U6464" s="1">
        <v>12.5</v>
      </c>
      <c r="V6464" s="8">
        <v>112.5</v>
      </c>
    </row>
    <row r="6465" spans="4:22" ht="26" x14ac:dyDescent="0.2">
      <c r="D6465" s="59"/>
      <c r="E6465" s="5" t="s">
        <v>145</v>
      </c>
      <c r="F6465" s="51" t="str">
        <f t="shared" si="17"/>
        <v/>
      </c>
      <c r="G6465" s="4">
        <v>481</v>
      </c>
      <c r="H6465" s="10">
        <v>30.561330561331001</v>
      </c>
      <c r="I6465" s="1">
        <v>19.542619542619999</v>
      </c>
      <c r="J6465" s="1">
        <v>10.810810810811001</v>
      </c>
      <c r="K6465" s="1">
        <v>4.9896049896049997</v>
      </c>
      <c r="L6465" s="1">
        <v>1.455301455301</v>
      </c>
      <c r="M6465" s="1">
        <v>9.7713097713099994</v>
      </c>
      <c r="N6465" s="2" t="s">
        <v>160</v>
      </c>
      <c r="O6465" s="1">
        <v>22.245322245322001</v>
      </c>
      <c r="P6465" s="1">
        <v>11.850311850312</v>
      </c>
      <c r="Q6465" s="1">
        <v>21.413721413720999</v>
      </c>
      <c r="R6465" s="1">
        <v>3.742203742204</v>
      </c>
      <c r="S6465" s="1">
        <v>3.742203742204</v>
      </c>
      <c r="T6465" s="1">
        <v>9.5634095634099996</v>
      </c>
      <c r="U6465" s="1">
        <v>1.2474012474009999</v>
      </c>
      <c r="V6465" s="8">
        <v>150.93555093555099</v>
      </c>
    </row>
    <row r="6466" spans="4:22" ht="26" x14ac:dyDescent="0.2">
      <c r="D6466" s="59"/>
      <c r="E6466" s="5" t="s">
        <v>146</v>
      </c>
      <c r="F6466" s="51" t="str">
        <f t="shared" si="17"/>
        <v/>
      </c>
      <c r="G6466" s="4">
        <v>495</v>
      </c>
      <c r="H6466" s="10">
        <v>29.898989898989999</v>
      </c>
      <c r="I6466" s="1">
        <v>17.979797979798001</v>
      </c>
      <c r="J6466" s="1">
        <v>11.313131313131001</v>
      </c>
      <c r="K6466" s="1">
        <v>5.4545454545450003</v>
      </c>
      <c r="L6466" s="1">
        <v>1.414141414141</v>
      </c>
      <c r="M6466" s="1">
        <v>9.6969696969699992</v>
      </c>
      <c r="N6466" s="2" t="s">
        <v>160</v>
      </c>
      <c r="O6466" s="1">
        <v>23.434343434342999</v>
      </c>
      <c r="P6466" s="1">
        <v>11.919191919192</v>
      </c>
      <c r="Q6466" s="1">
        <v>22.020202020201999</v>
      </c>
      <c r="R6466" s="1">
        <v>3.636363636364</v>
      </c>
      <c r="S6466" s="1">
        <v>3.636363636364</v>
      </c>
      <c r="T6466" s="1">
        <v>9.2929292929289993</v>
      </c>
      <c r="U6466" s="1">
        <v>1.616161616162</v>
      </c>
      <c r="V6466" s="8">
        <v>151.31313131313101</v>
      </c>
    </row>
    <row r="6467" spans="4:22" ht="26" x14ac:dyDescent="0.2">
      <c r="D6467" s="59"/>
      <c r="E6467" s="5" t="s">
        <v>147</v>
      </c>
      <c r="F6467" s="51" t="str">
        <f t="shared" si="17"/>
        <v/>
      </c>
      <c r="G6467" s="4">
        <v>395</v>
      </c>
      <c r="H6467" s="10">
        <v>28.607594936708999</v>
      </c>
      <c r="I6467" s="1">
        <v>16.962025316456</v>
      </c>
      <c r="J6467" s="1">
        <v>10.886075949366999</v>
      </c>
      <c r="K6467" s="1">
        <v>5.3164556962029996</v>
      </c>
      <c r="L6467" s="1">
        <v>1.0126582278480001</v>
      </c>
      <c r="M6467" s="1">
        <v>10.632911392404999</v>
      </c>
      <c r="N6467" s="2" t="s">
        <v>160</v>
      </c>
      <c r="O6467" s="1">
        <v>23.037974683544</v>
      </c>
      <c r="P6467" s="1">
        <v>12.151898734176999</v>
      </c>
      <c r="Q6467" s="1">
        <v>24.050632911392</v>
      </c>
      <c r="R6467" s="1">
        <v>3.5443037974679998</v>
      </c>
      <c r="S6467" s="1">
        <v>2.7848101265819998</v>
      </c>
      <c r="T6467" s="1">
        <v>8.1012658227850007</v>
      </c>
      <c r="U6467" s="1">
        <v>1.7721518987339999</v>
      </c>
      <c r="V6467" s="8">
        <v>148.860759493671</v>
      </c>
    </row>
    <row r="6468" spans="4:22" x14ac:dyDescent="0.2">
      <c r="D6468" s="59"/>
      <c r="E6468" s="5" t="s">
        <v>148</v>
      </c>
      <c r="F6468" s="51" t="str">
        <f t="shared" si="17"/>
        <v/>
      </c>
      <c r="G6468" s="4">
        <v>115</v>
      </c>
      <c r="H6468" s="10">
        <v>34.782608695652002</v>
      </c>
      <c r="I6468" s="1">
        <v>15.652173913043001</v>
      </c>
      <c r="J6468" s="1">
        <v>12.173913043478001</v>
      </c>
      <c r="K6468" s="1">
        <v>5.2173913043480002</v>
      </c>
      <c r="L6468" s="1">
        <v>3.4782608695650001</v>
      </c>
      <c r="M6468" s="1">
        <v>14.782608695652</v>
      </c>
      <c r="N6468" s="2" t="s">
        <v>160</v>
      </c>
      <c r="O6468" s="1">
        <v>28.695652173913</v>
      </c>
      <c r="P6468" s="1">
        <v>17.391304347826001</v>
      </c>
      <c r="Q6468" s="1">
        <v>14.782608695652</v>
      </c>
      <c r="R6468" s="1">
        <v>2.6086956521740001</v>
      </c>
      <c r="S6468" s="1">
        <v>3.4782608695650001</v>
      </c>
      <c r="T6468" s="1">
        <v>5.2173913043480002</v>
      </c>
      <c r="U6468" s="1">
        <v>0.86956521739100001</v>
      </c>
      <c r="V6468" s="8">
        <v>159.130434782609</v>
      </c>
    </row>
    <row r="6469" spans="4:22" ht="26" x14ac:dyDescent="0.2">
      <c r="D6469" s="59"/>
      <c r="E6469" s="5" t="s">
        <v>149</v>
      </c>
      <c r="F6469" s="51" t="str">
        <f t="shared" si="17"/>
        <v>*</v>
      </c>
      <c r="G6469" s="4">
        <v>47</v>
      </c>
      <c r="H6469" s="10">
        <v>23.404255319149001</v>
      </c>
      <c r="I6469" s="1">
        <v>19.148936170212998</v>
      </c>
      <c r="J6469" s="1">
        <v>14.893617021277</v>
      </c>
      <c r="K6469" s="1">
        <v>8.5106382978719992</v>
      </c>
      <c r="L6469" s="1">
        <v>4.2553191489359996</v>
      </c>
      <c r="M6469" s="1">
        <v>4.2553191489359996</v>
      </c>
      <c r="N6469" s="2" t="s">
        <v>160</v>
      </c>
      <c r="O6469" s="1">
        <v>17.021276595745</v>
      </c>
      <c r="P6469" s="1">
        <v>8.5106382978719992</v>
      </c>
      <c r="Q6469" s="1">
        <v>44.680851063829998</v>
      </c>
      <c r="R6469" s="1">
        <v>4.2553191489359996</v>
      </c>
      <c r="S6469" s="1">
        <v>4.2553191489359996</v>
      </c>
      <c r="T6469" s="2" t="s">
        <v>160</v>
      </c>
      <c r="U6469" s="2" t="s">
        <v>160</v>
      </c>
      <c r="V6469" s="8">
        <v>153.191489361702</v>
      </c>
    </row>
    <row r="6470" spans="4:22" ht="26" x14ac:dyDescent="0.2">
      <c r="D6470" s="59"/>
      <c r="E6470" s="5" t="s">
        <v>150</v>
      </c>
      <c r="F6470" s="51" t="str">
        <f t="shared" si="17"/>
        <v>*</v>
      </c>
      <c r="G6470" s="4">
        <v>48</v>
      </c>
      <c r="H6470" s="10">
        <v>31.25</v>
      </c>
      <c r="I6470" s="1">
        <v>14.583333333333</v>
      </c>
      <c r="J6470" s="1">
        <v>8.333333333333</v>
      </c>
      <c r="K6470" s="1">
        <v>6.25</v>
      </c>
      <c r="L6470" s="1">
        <v>2.083333333333</v>
      </c>
      <c r="M6470" s="1">
        <v>12.5</v>
      </c>
      <c r="N6470" s="2" t="s">
        <v>160</v>
      </c>
      <c r="O6470" s="1">
        <v>16.666666666666998</v>
      </c>
      <c r="P6470" s="1">
        <v>6.25</v>
      </c>
      <c r="Q6470" s="1">
        <v>29.166666666666998</v>
      </c>
      <c r="R6470" s="1">
        <v>4.166666666667</v>
      </c>
      <c r="S6470" s="1">
        <v>6.25</v>
      </c>
      <c r="T6470" s="1">
        <v>6.25</v>
      </c>
      <c r="U6470" s="1">
        <v>2.083333333333</v>
      </c>
      <c r="V6470" s="8">
        <v>145.833333333333</v>
      </c>
    </row>
    <row r="6471" spans="4:22" ht="26" x14ac:dyDescent="0.2">
      <c r="D6471" s="59"/>
      <c r="E6471" s="5" t="s">
        <v>151</v>
      </c>
      <c r="F6471" s="51" t="str">
        <f t="shared" si="17"/>
        <v>*</v>
      </c>
      <c r="G6471" s="4">
        <v>10</v>
      </c>
      <c r="H6471" s="17" t="s">
        <v>160</v>
      </c>
      <c r="I6471" s="1">
        <v>10</v>
      </c>
      <c r="J6471" s="2" t="s">
        <v>160</v>
      </c>
      <c r="K6471" s="1">
        <v>10</v>
      </c>
      <c r="L6471" s="2" t="s">
        <v>160</v>
      </c>
      <c r="M6471" s="2" t="s">
        <v>160</v>
      </c>
      <c r="N6471" s="2" t="s">
        <v>160</v>
      </c>
      <c r="O6471" s="2" t="s">
        <v>160</v>
      </c>
      <c r="P6471" s="1">
        <v>10</v>
      </c>
      <c r="Q6471" s="1">
        <v>70</v>
      </c>
      <c r="R6471" s="2" t="s">
        <v>160</v>
      </c>
      <c r="S6471" s="1">
        <v>10</v>
      </c>
      <c r="T6471" s="1">
        <v>10</v>
      </c>
      <c r="U6471" s="2" t="s">
        <v>160</v>
      </c>
      <c r="V6471" s="8">
        <v>120</v>
      </c>
    </row>
    <row r="6472" spans="4:22" ht="26" x14ac:dyDescent="0.2">
      <c r="D6472" s="59"/>
      <c r="E6472" s="5" t="s">
        <v>152</v>
      </c>
      <c r="F6472" s="51" t="str">
        <f t="shared" si="17"/>
        <v/>
      </c>
      <c r="G6472" s="4">
        <v>264</v>
      </c>
      <c r="H6472" s="10">
        <v>24.242424242424001</v>
      </c>
      <c r="I6472" s="1">
        <v>20.075757575758001</v>
      </c>
      <c r="J6472" s="1">
        <v>13.257575757575999</v>
      </c>
      <c r="K6472" s="1">
        <v>5.3030303030299999</v>
      </c>
      <c r="L6472" s="1">
        <v>0.75757575757600004</v>
      </c>
      <c r="M6472" s="1">
        <v>15.151515151515</v>
      </c>
      <c r="N6472" s="2" t="s">
        <v>160</v>
      </c>
      <c r="O6472" s="1">
        <v>28.030303030302999</v>
      </c>
      <c r="P6472" s="1">
        <v>17.045454545455001</v>
      </c>
      <c r="Q6472" s="1">
        <v>18.560606060605998</v>
      </c>
      <c r="R6472" s="1">
        <v>3.0303030303030001</v>
      </c>
      <c r="S6472" s="1">
        <v>4.166666666667</v>
      </c>
      <c r="T6472" s="1">
        <v>9.0909090909089993</v>
      </c>
      <c r="U6472" s="1">
        <v>1.136363636364</v>
      </c>
      <c r="V6472" s="8">
        <v>159.84848484848499</v>
      </c>
    </row>
    <row r="6473" spans="4:22" x14ac:dyDescent="0.2">
      <c r="D6473" s="59"/>
      <c r="E6473" s="5" t="s">
        <v>153</v>
      </c>
      <c r="F6473" s="51" t="str">
        <f t="shared" si="17"/>
        <v>*</v>
      </c>
      <c r="G6473" s="4">
        <v>41</v>
      </c>
      <c r="H6473" s="10">
        <v>21.951219512194999</v>
      </c>
      <c r="I6473" s="1">
        <v>7.3170731707319998</v>
      </c>
      <c r="J6473" s="1">
        <v>12.195121951220001</v>
      </c>
      <c r="K6473" s="1">
        <v>7.3170731707319998</v>
      </c>
      <c r="L6473" s="2" t="s">
        <v>160</v>
      </c>
      <c r="M6473" s="1">
        <v>14.634146341463</v>
      </c>
      <c r="N6473" s="2" t="s">
        <v>160</v>
      </c>
      <c r="O6473" s="1">
        <v>36.585365853658999</v>
      </c>
      <c r="P6473" s="1">
        <v>29.268292682927001</v>
      </c>
      <c r="Q6473" s="1">
        <v>14.634146341463</v>
      </c>
      <c r="R6473" s="1">
        <v>2.4390243902440001</v>
      </c>
      <c r="S6473" s="1">
        <v>2.4390243902440001</v>
      </c>
      <c r="T6473" s="1">
        <v>9.7560975609760003</v>
      </c>
      <c r="U6473" s="2" t="s">
        <v>160</v>
      </c>
      <c r="V6473" s="8">
        <v>158.53658536585399</v>
      </c>
    </row>
    <row r="6474" spans="4:22" ht="26" x14ac:dyDescent="0.2">
      <c r="D6474" s="59"/>
      <c r="E6474" s="5" t="s">
        <v>154</v>
      </c>
      <c r="F6474" s="51" t="str">
        <f t="shared" si="17"/>
        <v/>
      </c>
      <c r="G6474" s="4">
        <v>84</v>
      </c>
      <c r="H6474" s="10">
        <v>46.428571428570997</v>
      </c>
      <c r="I6474" s="1">
        <v>14.285714285714</v>
      </c>
      <c r="J6474" s="1">
        <v>7.1428571428570002</v>
      </c>
      <c r="K6474" s="1">
        <v>2.3809523809519999</v>
      </c>
      <c r="L6474" s="2" t="s">
        <v>160</v>
      </c>
      <c r="M6474" s="1">
        <v>5.9523809523809996</v>
      </c>
      <c r="N6474" s="2" t="s">
        <v>160</v>
      </c>
      <c r="O6474" s="1">
        <v>16.666666666666998</v>
      </c>
      <c r="P6474" s="1">
        <v>3.5714285714290002</v>
      </c>
      <c r="Q6474" s="1">
        <v>17.857142857143</v>
      </c>
      <c r="R6474" s="1">
        <v>2.3809523809519999</v>
      </c>
      <c r="S6474" s="1">
        <v>4.7619047619049999</v>
      </c>
      <c r="T6474" s="1">
        <v>3.5714285714290002</v>
      </c>
      <c r="U6474" s="1">
        <v>3.5714285714290002</v>
      </c>
      <c r="V6474" s="8">
        <v>128.57142857142901</v>
      </c>
    </row>
    <row r="6475" spans="4:22" x14ac:dyDescent="0.2">
      <c r="D6475" s="59"/>
      <c r="E6475" s="5" t="s">
        <v>23</v>
      </c>
      <c r="F6475" s="51" t="str">
        <f t="shared" si="17"/>
        <v>*</v>
      </c>
      <c r="G6475" s="4">
        <v>9</v>
      </c>
      <c r="H6475" s="10">
        <v>66.666666666666998</v>
      </c>
      <c r="I6475" s="1">
        <v>11.111111111111001</v>
      </c>
      <c r="J6475" s="2" t="s">
        <v>160</v>
      </c>
      <c r="K6475" s="2" t="s">
        <v>160</v>
      </c>
      <c r="L6475" s="2" t="s">
        <v>160</v>
      </c>
      <c r="M6475" s="2" t="s">
        <v>160</v>
      </c>
      <c r="N6475" s="2" t="s">
        <v>160</v>
      </c>
      <c r="O6475" s="2" t="s">
        <v>160</v>
      </c>
      <c r="P6475" s="2" t="s">
        <v>160</v>
      </c>
      <c r="Q6475" s="2" t="s">
        <v>160</v>
      </c>
      <c r="R6475" s="1">
        <v>22.222222222222001</v>
      </c>
      <c r="S6475" s="2" t="s">
        <v>160</v>
      </c>
      <c r="T6475" s="2" t="s">
        <v>160</v>
      </c>
      <c r="U6475" s="1">
        <v>11.111111111111001</v>
      </c>
      <c r="V6475" s="8">
        <v>111.111111111111</v>
      </c>
    </row>
    <row r="6476" spans="4:22" ht="26" x14ac:dyDescent="0.2">
      <c r="D6476" s="59"/>
      <c r="E6476" s="5" t="s">
        <v>155</v>
      </c>
      <c r="F6476" s="51" t="str">
        <f t="shared" si="17"/>
        <v/>
      </c>
      <c r="G6476" s="4">
        <v>596</v>
      </c>
      <c r="H6476" s="10">
        <v>31.040268456376001</v>
      </c>
      <c r="I6476" s="1">
        <v>17.617449664430001</v>
      </c>
      <c r="J6476" s="1">
        <v>9.7315436241610005</v>
      </c>
      <c r="K6476" s="1">
        <v>4.530201342282</v>
      </c>
      <c r="L6476" s="1">
        <v>1.174496644295</v>
      </c>
      <c r="M6476" s="1">
        <v>10.738255033557</v>
      </c>
      <c r="N6476" s="2" t="s">
        <v>160</v>
      </c>
      <c r="O6476" s="1">
        <v>22.651006711409</v>
      </c>
      <c r="P6476" s="1">
        <v>12.919463087247999</v>
      </c>
      <c r="Q6476" s="1">
        <v>21.979865771812001</v>
      </c>
      <c r="R6476" s="1">
        <v>3.1879194630869998</v>
      </c>
      <c r="S6476" s="1">
        <v>3.5234899328860001</v>
      </c>
      <c r="T6476" s="1">
        <v>8.8926174496639998</v>
      </c>
      <c r="U6476" s="1">
        <v>1.5100671140940001</v>
      </c>
      <c r="V6476" s="8">
        <v>149.49664429530199</v>
      </c>
    </row>
    <row r="6477" spans="4:22" ht="26" x14ac:dyDescent="0.2">
      <c r="D6477" s="59"/>
      <c r="E6477" s="5" t="s">
        <v>156</v>
      </c>
      <c r="F6477" s="51" t="str">
        <f t="shared" si="17"/>
        <v/>
      </c>
      <c r="G6477" s="4">
        <v>51</v>
      </c>
      <c r="H6477" s="10">
        <v>27.450980392157</v>
      </c>
      <c r="I6477" s="1">
        <v>23.529411764706001</v>
      </c>
      <c r="J6477" s="1">
        <v>17.647058823529001</v>
      </c>
      <c r="K6477" s="1">
        <v>7.8431372549020004</v>
      </c>
      <c r="L6477" s="2" t="s">
        <v>160</v>
      </c>
      <c r="M6477" s="1">
        <v>11.764705882353001</v>
      </c>
      <c r="N6477" s="2" t="s">
        <v>160</v>
      </c>
      <c r="O6477" s="1">
        <v>17.647058823529001</v>
      </c>
      <c r="P6477" s="1">
        <v>33.333333333333002</v>
      </c>
      <c r="Q6477" s="1">
        <v>3.9215686274510002</v>
      </c>
      <c r="R6477" s="2" t="s">
        <v>160</v>
      </c>
      <c r="S6477" s="1">
        <v>5.8823529411760003</v>
      </c>
      <c r="T6477" s="1">
        <v>13.725490196078001</v>
      </c>
      <c r="U6477" s="1">
        <v>1.9607843137250001</v>
      </c>
      <c r="V6477" s="8">
        <v>164.70588235294099</v>
      </c>
    </row>
    <row r="6478" spans="4:22" ht="26" x14ac:dyDescent="0.2">
      <c r="D6478" s="59"/>
      <c r="E6478" s="5" t="s">
        <v>157</v>
      </c>
      <c r="F6478" s="51" t="str">
        <f t="shared" si="17"/>
        <v>*</v>
      </c>
      <c r="G6478" s="4">
        <v>30</v>
      </c>
      <c r="H6478" s="10">
        <v>6.666666666667</v>
      </c>
      <c r="I6478" s="1">
        <v>20</v>
      </c>
      <c r="J6478" s="1">
        <v>6.666666666667</v>
      </c>
      <c r="K6478" s="1">
        <v>3.333333333333</v>
      </c>
      <c r="L6478" s="2" t="s">
        <v>160</v>
      </c>
      <c r="M6478" s="1">
        <v>3.333333333333</v>
      </c>
      <c r="N6478" s="2" t="s">
        <v>160</v>
      </c>
      <c r="O6478" s="1">
        <v>20</v>
      </c>
      <c r="P6478" s="2" t="s">
        <v>160</v>
      </c>
      <c r="Q6478" s="1">
        <v>20</v>
      </c>
      <c r="R6478" s="1">
        <v>6.666666666667</v>
      </c>
      <c r="S6478" s="2" t="s">
        <v>160</v>
      </c>
      <c r="T6478" s="1">
        <v>46.666666666666998</v>
      </c>
      <c r="U6478" s="1">
        <v>3.333333333333</v>
      </c>
      <c r="V6478" s="8">
        <v>136.666666666667</v>
      </c>
    </row>
    <row r="6479" spans="4:22" ht="26" x14ac:dyDescent="0.2">
      <c r="D6479" s="59"/>
      <c r="E6479" s="5" t="s">
        <v>158</v>
      </c>
      <c r="F6479" s="51" t="str">
        <f t="shared" si="17"/>
        <v/>
      </c>
      <c r="G6479" s="4">
        <v>539</v>
      </c>
      <c r="H6479" s="10">
        <v>30.055658627086999</v>
      </c>
      <c r="I6479" s="1">
        <v>17.625231910945999</v>
      </c>
      <c r="J6479" s="1">
        <v>10.575139146568</v>
      </c>
      <c r="K6479" s="1">
        <v>5.0092764378480004</v>
      </c>
      <c r="L6479" s="1">
        <v>1.298701298701</v>
      </c>
      <c r="M6479" s="1">
        <v>10.204081632653001</v>
      </c>
      <c r="N6479" s="2" t="s">
        <v>160</v>
      </c>
      <c r="O6479" s="1">
        <v>22.820037105750998</v>
      </c>
      <c r="P6479" s="1">
        <v>12.430426716141</v>
      </c>
      <c r="Q6479" s="1">
        <v>22.820037105750998</v>
      </c>
      <c r="R6479" s="1">
        <v>3.5250463821890001</v>
      </c>
      <c r="S6479" s="1">
        <v>3.3395176252319998</v>
      </c>
      <c r="T6479" s="1">
        <v>8.9053803339519995</v>
      </c>
      <c r="U6479" s="1">
        <v>1.484230055659</v>
      </c>
      <c r="V6479" s="8">
        <v>150.09276437847899</v>
      </c>
    </row>
    <row r="6480" spans="4:22" ht="26" x14ac:dyDescent="0.2">
      <c r="D6480" s="60"/>
      <c r="E6480" s="30" t="s">
        <v>159</v>
      </c>
      <c r="F6480" s="52" t="str">
        <f t="shared" si="17"/>
        <v/>
      </c>
      <c r="G6480" s="21">
        <v>93</v>
      </c>
      <c r="H6480" s="36">
        <v>26.881720430108</v>
      </c>
      <c r="I6480" s="18">
        <v>17.204301075269001</v>
      </c>
      <c r="J6480" s="18">
        <v>10.752688172042999</v>
      </c>
      <c r="K6480" s="18">
        <v>7.5268817204299996</v>
      </c>
      <c r="L6480" s="18">
        <v>3.2258064516129998</v>
      </c>
      <c r="M6480" s="18">
        <v>8.6021505376339995</v>
      </c>
      <c r="N6480" s="37" t="s">
        <v>160</v>
      </c>
      <c r="O6480" s="18">
        <v>17.204301075269001</v>
      </c>
      <c r="P6480" s="18">
        <v>8.6021505376339995</v>
      </c>
      <c r="Q6480" s="18">
        <v>36.559139784945998</v>
      </c>
      <c r="R6480" s="18">
        <v>4.3010752688169998</v>
      </c>
      <c r="S6480" s="18">
        <v>4.3010752688169998</v>
      </c>
      <c r="T6480" s="18">
        <v>4.3010752688169998</v>
      </c>
      <c r="U6480" s="18">
        <v>1.0752688172039999</v>
      </c>
      <c r="V6480" s="35">
        <v>150.537634408602</v>
      </c>
    </row>
    <row r="6481" spans="2:22" x14ac:dyDescent="0.2">
      <c r="D6481" s="45" t="s">
        <v>625</v>
      </c>
    </row>
    <row r="6482" spans="2:22" x14ac:dyDescent="0.2">
      <c r="B6482" s="24" t="str">
        <f xml:space="preserve"> HYPERLINK("#'目次'!B48", "[42]")</f>
        <v>[42]</v>
      </c>
      <c r="C6482" s="61" t="s">
        <v>528</v>
      </c>
      <c r="D6482" s="62"/>
      <c r="E6482" s="62"/>
      <c r="F6482" s="62"/>
      <c r="G6482" s="62"/>
      <c r="H6482" s="62"/>
      <c r="I6482" s="62"/>
      <c r="J6482" s="62"/>
      <c r="K6482" s="62"/>
      <c r="L6482" s="62"/>
      <c r="M6482" s="62"/>
      <c r="N6482" s="62"/>
      <c r="O6482" s="62"/>
      <c r="P6482" s="62"/>
      <c r="Q6482" s="62"/>
      <c r="R6482" s="62"/>
      <c r="S6482" s="62"/>
      <c r="T6482" s="62"/>
      <c r="U6482" s="62"/>
      <c r="V6482" s="62"/>
    </row>
    <row r="6485" spans="2:22" x14ac:dyDescent="0.2">
      <c r="C6485" s="61" t="s">
        <v>13</v>
      </c>
      <c r="D6485" s="62"/>
      <c r="E6485" s="62"/>
      <c r="F6485" s="62"/>
      <c r="G6485" s="62"/>
      <c r="H6485" s="62"/>
      <c r="I6485" s="62"/>
      <c r="J6485" s="62"/>
      <c r="K6485" s="62"/>
      <c r="L6485" s="62"/>
      <c r="M6485" s="62"/>
      <c r="N6485" s="62"/>
      <c r="O6485" s="62"/>
      <c r="P6485" s="62"/>
      <c r="Q6485" s="62"/>
      <c r="R6485" s="62"/>
      <c r="S6485" s="62"/>
      <c r="T6485" s="62"/>
      <c r="U6485" s="62"/>
      <c r="V6485" s="62"/>
    </row>
    <row r="6486" spans="2:22" ht="65" x14ac:dyDescent="0.2">
      <c r="D6486" s="63"/>
      <c r="E6486" s="64"/>
      <c r="F6486" s="64"/>
      <c r="G6486" s="27" t="s">
        <v>14</v>
      </c>
      <c r="H6486" s="26" t="s">
        <v>529</v>
      </c>
      <c r="I6486" s="11" t="s">
        <v>530</v>
      </c>
      <c r="J6486" s="11" t="s">
        <v>531</v>
      </c>
      <c r="K6486" s="11" t="s">
        <v>532</v>
      </c>
      <c r="L6486" s="11" t="s">
        <v>533</v>
      </c>
      <c r="M6486" s="11" t="s">
        <v>534</v>
      </c>
      <c r="N6486" s="11" t="s">
        <v>535</v>
      </c>
      <c r="O6486" s="11" t="s">
        <v>536</v>
      </c>
      <c r="P6486" s="11" t="s">
        <v>537</v>
      </c>
      <c r="Q6486" s="11" t="s">
        <v>36</v>
      </c>
      <c r="R6486" s="11" t="s">
        <v>538</v>
      </c>
      <c r="S6486" s="11" t="s">
        <v>23</v>
      </c>
      <c r="T6486" s="11" t="s">
        <v>539</v>
      </c>
      <c r="U6486" s="20" t="s">
        <v>248</v>
      </c>
    </row>
    <row r="6487" spans="2:22" x14ac:dyDescent="0.2">
      <c r="D6487" s="65"/>
      <c r="E6487" s="66"/>
      <c r="F6487" s="66"/>
      <c r="G6487" s="22"/>
      <c r="H6487" s="31"/>
      <c r="I6487" s="12"/>
      <c r="J6487" s="12"/>
      <c r="K6487" s="12"/>
      <c r="L6487" s="12"/>
      <c r="M6487" s="12"/>
      <c r="N6487" s="12"/>
      <c r="O6487" s="12"/>
      <c r="P6487" s="12"/>
      <c r="Q6487" s="12"/>
      <c r="R6487" s="12"/>
      <c r="S6487" s="12"/>
      <c r="T6487" s="12"/>
      <c r="U6487" s="29"/>
    </row>
    <row r="6488" spans="2:22" x14ac:dyDescent="0.2">
      <c r="D6488" s="23"/>
      <c r="E6488" s="28" t="s">
        <v>14</v>
      </c>
      <c r="F6488" s="49" t="s">
        <v>623</v>
      </c>
      <c r="G6488" s="25">
        <v>1043</v>
      </c>
      <c r="H6488" s="16">
        <v>90.699904122722998</v>
      </c>
      <c r="I6488" s="16">
        <v>15.340364333653</v>
      </c>
      <c r="J6488" s="16">
        <v>95.973154362415997</v>
      </c>
      <c r="K6488" s="16">
        <v>90.508149568552</v>
      </c>
      <c r="L6488" s="16">
        <v>27.612655800574998</v>
      </c>
      <c r="M6488" s="16">
        <v>69.031639501437994</v>
      </c>
      <c r="N6488" s="16">
        <v>33.940556088207003</v>
      </c>
      <c r="O6488" s="16">
        <v>52.253116011505</v>
      </c>
      <c r="P6488" s="16">
        <v>3.451581975072</v>
      </c>
      <c r="Q6488" s="16">
        <v>2.6845637583889999</v>
      </c>
      <c r="R6488" s="16">
        <v>0.19175455417100001</v>
      </c>
      <c r="S6488" s="16">
        <v>0.287631831256</v>
      </c>
      <c r="T6488" s="16">
        <v>99.520613614572994</v>
      </c>
      <c r="U6488" s="34">
        <v>481.97507190795801</v>
      </c>
    </row>
    <row r="6489" spans="2:22" x14ac:dyDescent="0.2">
      <c r="D6489" s="58" t="s">
        <v>18</v>
      </c>
      <c r="E6489" s="7" t="s">
        <v>19</v>
      </c>
      <c r="F6489" s="50" t="s">
        <v>623</v>
      </c>
      <c r="G6489" s="6">
        <v>342</v>
      </c>
      <c r="H6489" s="14">
        <v>92.105263157894996</v>
      </c>
      <c r="I6489" s="3">
        <v>21.929824561404001</v>
      </c>
      <c r="J6489" s="3">
        <v>97.076023391812996</v>
      </c>
      <c r="K6489" s="3">
        <v>92.982456140351005</v>
      </c>
      <c r="L6489" s="3">
        <v>22.222222222222001</v>
      </c>
      <c r="M6489" s="3">
        <v>79.824561403508994</v>
      </c>
      <c r="N6489" s="3">
        <v>45.029239766082</v>
      </c>
      <c r="O6489" s="3">
        <v>64.035087719298005</v>
      </c>
      <c r="P6489" s="3">
        <v>6.7251461988300001</v>
      </c>
      <c r="Q6489" s="3">
        <v>2.3391812865500001</v>
      </c>
      <c r="R6489" s="9" t="s">
        <v>160</v>
      </c>
      <c r="S6489" s="9" t="s">
        <v>160</v>
      </c>
      <c r="T6489" s="3">
        <v>100</v>
      </c>
      <c r="U6489" s="13">
        <v>524.26900584795305</v>
      </c>
    </row>
    <row r="6490" spans="2:22" ht="26" x14ac:dyDescent="0.2">
      <c r="D6490" s="59"/>
      <c r="E6490" s="5" t="s">
        <v>20</v>
      </c>
      <c r="F6490" s="51" t="s">
        <v>623</v>
      </c>
      <c r="G6490" s="4">
        <v>620</v>
      </c>
      <c r="H6490" s="10">
        <v>91.774193548387004</v>
      </c>
      <c r="I6490" s="1">
        <v>12.419354838709999</v>
      </c>
      <c r="J6490" s="1">
        <v>95.967741935484</v>
      </c>
      <c r="K6490" s="1">
        <v>90.806451612903004</v>
      </c>
      <c r="L6490" s="1">
        <v>30.161290322580999</v>
      </c>
      <c r="M6490" s="1">
        <v>65</v>
      </c>
      <c r="N6490" s="1">
        <v>30.806451612903</v>
      </c>
      <c r="O6490" s="1">
        <v>48.387096774193999</v>
      </c>
      <c r="P6490" s="1">
        <v>1.935483870968</v>
      </c>
      <c r="Q6490" s="1">
        <v>3.064516129032</v>
      </c>
      <c r="R6490" s="1">
        <v>0.32258064516099999</v>
      </c>
      <c r="S6490" s="1">
        <v>0.32258064516099999</v>
      </c>
      <c r="T6490" s="1">
        <v>99.354838709676997</v>
      </c>
      <c r="U6490" s="8">
        <v>470.96774193548401</v>
      </c>
    </row>
    <row r="6491" spans="2:22" ht="26" x14ac:dyDescent="0.2">
      <c r="D6491" s="59"/>
      <c r="E6491" s="5" t="s">
        <v>21</v>
      </c>
      <c r="F6491" s="51" t="s">
        <v>623</v>
      </c>
      <c r="G6491" s="4">
        <v>76</v>
      </c>
      <c r="H6491" s="10">
        <v>76.315789473684006</v>
      </c>
      <c r="I6491" s="1">
        <v>9.2105263157890001</v>
      </c>
      <c r="J6491" s="1">
        <v>90.789473684211004</v>
      </c>
      <c r="K6491" s="1">
        <v>78.947368421053</v>
      </c>
      <c r="L6491" s="1">
        <v>28.947368421053</v>
      </c>
      <c r="M6491" s="1">
        <v>55.263157894736999</v>
      </c>
      <c r="N6491" s="1">
        <v>11.842105263158</v>
      </c>
      <c r="O6491" s="1">
        <v>28.947368421053</v>
      </c>
      <c r="P6491" s="1">
        <v>1.3157894736839999</v>
      </c>
      <c r="Q6491" s="1">
        <v>1.3157894736839999</v>
      </c>
      <c r="R6491" s="2" t="s">
        <v>160</v>
      </c>
      <c r="S6491" s="1">
        <v>1.3157894736839999</v>
      </c>
      <c r="T6491" s="1">
        <v>98.684210526315994</v>
      </c>
      <c r="U6491" s="8">
        <v>384.21052631578902</v>
      </c>
    </row>
    <row r="6492" spans="2:22" x14ac:dyDescent="0.2">
      <c r="D6492" s="59"/>
      <c r="E6492" s="5" t="s">
        <v>22</v>
      </c>
      <c r="F6492" s="51" t="s">
        <v>624</v>
      </c>
      <c r="G6492" s="4">
        <v>2</v>
      </c>
      <c r="H6492" s="10">
        <v>100</v>
      </c>
      <c r="I6492" s="1">
        <v>50</v>
      </c>
      <c r="J6492" s="1">
        <v>100</v>
      </c>
      <c r="K6492" s="1">
        <v>100</v>
      </c>
      <c r="L6492" s="1">
        <v>50</v>
      </c>
      <c r="M6492" s="1">
        <v>50</v>
      </c>
      <c r="N6492" s="2" t="s">
        <v>160</v>
      </c>
      <c r="O6492" s="1">
        <v>50</v>
      </c>
      <c r="P6492" s="2" t="s">
        <v>160</v>
      </c>
      <c r="Q6492" s="2" t="s">
        <v>160</v>
      </c>
      <c r="R6492" s="2" t="s">
        <v>160</v>
      </c>
      <c r="S6492" s="2" t="s">
        <v>160</v>
      </c>
      <c r="T6492" s="1">
        <v>100</v>
      </c>
      <c r="U6492" s="8">
        <v>500</v>
      </c>
    </row>
    <row r="6493" spans="2:22" x14ac:dyDescent="0.2">
      <c r="D6493" s="59"/>
      <c r="E6493" s="5" t="s">
        <v>23</v>
      </c>
      <c r="F6493" s="51" t="s">
        <v>624</v>
      </c>
      <c r="G6493" s="4">
        <v>3</v>
      </c>
      <c r="H6493" s="10">
        <v>66.666666666666998</v>
      </c>
      <c r="I6493" s="2" t="s">
        <v>160</v>
      </c>
      <c r="J6493" s="1">
        <v>100</v>
      </c>
      <c r="K6493" s="1">
        <v>33.333333333333002</v>
      </c>
      <c r="L6493" s="1">
        <v>66.666666666666998</v>
      </c>
      <c r="M6493" s="1">
        <v>33.333333333333002</v>
      </c>
      <c r="N6493" s="2" t="s">
        <v>160</v>
      </c>
      <c r="O6493" s="1">
        <v>100</v>
      </c>
      <c r="P6493" s="2" t="s">
        <v>160</v>
      </c>
      <c r="Q6493" s="2" t="s">
        <v>160</v>
      </c>
      <c r="R6493" s="2" t="s">
        <v>160</v>
      </c>
      <c r="S6493" s="2" t="s">
        <v>160</v>
      </c>
      <c r="T6493" s="1">
        <v>100</v>
      </c>
      <c r="U6493" s="8">
        <v>400</v>
      </c>
    </row>
    <row r="6494" spans="2:22" x14ac:dyDescent="0.2">
      <c r="D6494" s="58" t="s">
        <v>24</v>
      </c>
      <c r="E6494" s="7" t="s">
        <v>25</v>
      </c>
      <c r="F6494" s="50" t="s">
        <v>623</v>
      </c>
      <c r="G6494" s="6">
        <v>765</v>
      </c>
      <c r="H6494" s="14">
        <v>90.718954248366003</v>
      </c>
      <c r="I6494" s="3">
        <v>14.640522875817</v>
      </c>
      <c r="J6494" s="3">
        <v>96.209150326797001</v>
      </c>
      <c r="K6494" s="3">
        <v>91.111111111111001</v>
      </c>
      <c r="L6494" s="3">
        <v>27.189542483659999</v>
      </c>
      <c r="M6494" s="3">
        <v>70.718954248366003</v>
      </c>
      <c r="N6494" s="3">
        <v>35.032679738562003</v>
      </c>
      <c r="O6494" s="3">
        <v>52.810457516340001</v>
      </c>
      <c r="P6494" s="3">
        <v>2.8758169934639999</v>
      </c>
      <c r="Q6494" s="3">
        <v>3.2679738562090002</v>
      </c>
      <c r="R6494" s="3">
        <v>0.26143790849699999</v>
      </c>
      <c r="S6494" s="3">
        <v>0.392156862745</v>
      </c>
      <c r="T6494" s="3">
        <v>99.346405228758002</v>
      </c>
      <c r="U6494" s="13">
        <v>485.22875816993502</v>
      </c>
    </row>
    <row r="6495" spans="2:22" x14ac:dyDescent="0.2">
      <c r="D6495" s="59"/>
      <c r="E6495" s="5" t="s">
        <v>26</v>
      </c>
      <c r="F6495" s="51" t="s">
        <v>623</v>
      </c>
      <c r="G6495" s="4">
        <v>796</v>
      </c>
      <c r="H6495" s="10">
        <v>92.085427135678003</v>
      </c>
      <c r="I6495" s="1">
        <v>15.577889447236</v>
      </c>
      <c r="J6495" s="1">
        <v>96.608040201004997</v>
      </c>
      <c r="K6495" s="1">
        <v>91.959798994975003</v>
      </c>
      <c r="L6495" s="1">
        <v>26.507537688442</v>
      </c>
      <c r="M6495" s="1">
        <v>70.979899497486997</v>
      </c>
      <c r="N6495" s="1">
        <v>35.678391959799001</v>
      </c>
      <c r="O6495" s="1">
        <v>55.276381909548</v>
      </c>
      <c r="P6495" s="1">
        <v>3.5175879396980001</v>
      </c>
      <c r="Q6495" s="1">
        <v>2.8894472361810002</v>
      </c>
      <c r="R6495" s="1">
        <v>0.25125628140700002</v>
      </c>
      <c r="S6495" s="1">
        <v>0.25125628140700002</v>
      </c>
      <c r="T6495" s="1">
        <v>99.497487437185995</v>
      </c>
      <c r="U6495" s="8">
        <v>491.58291457286401</v>
      </c>
    </row>
    <row r="6496" spans="2:22" ht="26" x14ac:dyDescent="0.2">
      <c r="D6496" s="59"/>
      <c r="E6496" s="5" t="s">
        <v>27</v>
      </c>
      <c r="F6496" s="51" t="s">
        <v>623</v>
      </c>
      <c r="G6496" s="4">
        <v>683</v>
      </c>
      <c r="H6496" s="10">
        <v>93.118594436310005</v>
      </c>
      <c r="I6496" s="1">
        <v>15.080527086384</v>
      </c>
      <c r="J6496" s="1">
        <v>97.218155197656998</v>
      </c>
      <c r="K6496" s="1">
        <v>92.972181551977002</v>
      </c>
      <c r="L6496" s="1">
        <v>27.525622254758002</v>
      </c>
      <c r="M6496" s="1">
        <v>69.985358711567002</v>
      </c>
      <c r="N6496" s="1">
        <v>35.578330893119002</v>
      </c>
      <c r="O6496" s="1">
        <v>54.026354319180001</v>
      </c>
      <c r="P6496" s="1">
        <v>3.806734992679</v>
      </c>
      <c r="Q6496" s="1">
        <v>2.781844802343</v>
      </c>
      <c r="R6496" s="1">
        <v>0.14641288433399999</v>
      </c>
      <c r="S6496" s="1">
        <v>0.43923865300100001</v>
      </c>
      <c r="T6496" s="1">
        <v>99.414348462665004</v>
      </c>
      <c r="U6496" s="8">
        <v>492.67935578330901</v>
      </c>
    </row>
    <row r="6497" spans="4:21" x14ac:dyDescent="0.2">
      <c r="D6497" s="59"/>
      <c r="E6497" s="5" t="s">
        <v>28</v>
      </c>
      <c r="F6497" s="51" t="s">
        <v>623</v>
      </c>
      <c r="G6497" s="4">
        <v>438</v>
      </c>
      <c r="H6497" s="10">
        <v>91.780821917807998</v>
      </c>
      <c r="I6497" s="1">
        <v>16.438356164384</v>
      </c>
      <c r="J6497" s="1">
        <v>97.716894977169005</v>
      </c>
      <c r="K6497" s="1">
        <v>94.748858447488999</v>
      </c>
      <c r="L6497" s="1">
        <v>26.48401826484</v>
      </c>
      <c r="M6497" s="1">
        <v>72.374429223744002</v>
      </c>
      <c r="N6497" s="1">
        <v>37.442922374429003</v>
      </c>
      <c r="O6497" s="1">
        <v>53.652968036529998</v>
      </c>
      <c r="P6497" s="1">
        <v>4.1095890410960001</v>
      </c>
      <c r="Q6497" s="1">
        <v>3.6529680365299999</v>
      </c>
      <c r="R6497" s="1">
        <v>0.22831050228300001</v>
      </c>
      <c r="S6497" s="1">
        <v>0.22831050228300001</v>
      </c>
      <c r="T6497" s="1">
        <v>99.543378995433997</v>
      </c>
      <c r="U6497" s="8">
        <v>498.85844748858398</v>
      </c>
    </row>
    <row r="6498" spans="4:21" ht="26" x14ac:dyDescent="0.2">
      <c r="D6498" s="59"/>
      <c r="E6498" s="5" t="s">
        <v>29</v>
      </c>
      <c r="F6498" s="51" t="s">
        <v>623</v>
      </c>
      <c r="G6498" s="4">
        <v>680</v>
      </c>
      <c r="H6498" s="10">
        <v>92.647058823528994</v>
      </c>
      <c r="I6498" s="1">
        <v>15</v>
      </c>
      <c r="J6498" s="1">
        <v>96.323529411764994</v>
      </c>
      <c r="K6498" s="1">
        <v>91.911764705882007</v>
      </c>
      <c r="L6498" s="1">
        <v>28.529411764706001</v>
      </c>
      <c r="M6498" s="1">
        <v>70.441176470588005</v>
      </c>
      <c r="N6498" s="1">
        <v>35.441176470587997</v>
      </c>
      <c r="O6498" s="1">
        <v>53.823529411765001</v>
      </c>
      <c r="P6498" s="1">
        <v>3.3823529411759998</v>
      </c>
      <c r="Q6498" s="1">
        <v>2.9411764705880001</v>
      </c>
      <c r="R6498" s="1">
        <v>0.14705882352899999</v>
      </c>
      <c r="S6498" s="1">
        <v>0.44117647058800002</v>
      </c>
      <c r="T6498" s="1">
        <v>99.411764705882007</v>
      </c>
      <c r="U6498" s="8">
        <v>491.02941176470603</v>
      </c>
    </row>
    <row r="6499" spans="4:21" x14ac:dyDescent="0.2">
      <c r="D6499" s="59"/>
      <c r="E6499" s="5" t="s">
        <v>30</v>
      </c>
      <c r="F6499" s="51" t="s">
        <v>623</v>
      </c>
      <c r="G6499" s="4">
        <v>242</v>
      </c>
      <c r="H6499" s="10">
        <v>92.561983471074001</v>
      </c>
      <c r="I6499" s="1">
        <v>13.636363636364001</v>
      </c>
      <c r="J6499" s="1">
        <v>98.347107438017005</v>
      </c>
      <c r="K6499" s="1">
        <v>93.801652892562004</v>
      </c>
      <c r="L6499" s="1">
        <v>25.206611570248</v>
      </c>
      <c r="M6499" s="1">
        <v>78.512396694214999</v>
      </c>
      <c r="N6499" s="1">
        <v>39.669421487603003</v>
      </c>
      <c r="O6499" s="1">
        <v>54.958677685950001</v>
      </c>
      <c r="P6499" s="1">
        <v>6.1983471074379999</v>
      </c>
      <c r="Q6499" s="1">
        <v>4.9586776859499997</v>
      </c>
      <c r="R6499" s="2" t="s">
        <v>160</v>
      </c>
      <c r="S6499" s="2" t="s">
        <v>160</v>
      </c>
      <c r="T6499" s="1">
        <v>100</v>
      </c>
      <c r="U6499" s="8">
        <v>507.85123966942098</v>
      </c>
    </row>
    <row r="6500" spans="4:21" x14ac:dyDescent="0.2">
      <c r="D6500" s="59"/>
      <c r="E6500" s="5" t="s">
        <v>31</v>
      </c>
      <c r="F6500" s="51" t="s">
        <v>623</v>
      </c>
      <c r="G6500" s="4">
        <v>609</v>
      </c>
      <c r="H6500" s="10">
        <v>92.610837438423999</v>
      </c>
      <c r="I6500" s="1">
        <v>18.062397372742002</v>
      </c>
      <c r="J6500" s="1">
        <v>97.044334975368997</v>
      </c>
      <c r="K6500" s="1">
        <v>94.252873563218003</v>
      </c>
      <c r="L6500" s="1">
        <v>25.944170771757001</v>
      </c>
      <c r="M6500" s="1">
        <v>74.876847290640001</v>
      </c>
      <c r="N6500" s="1">
        <v>39.901477832512001</v>
      </c>
      <c r="O6500" s="1">
        <v>57.963875205255</v>
      </c>
      <c r="P6500" s="1">
        <v>3.9408866995070002</v>
      </c>
      <c r="Q6500" s="1">
        <v>3.1198686371100002</v>
      </c>
      <c r="R6500" s="1">
        <v>0.16420361247900001</v>
      </c>
      <c r="S6500" s="2" t="s">
        <v>160</v>
      </c>
      <c r="T6500" s="1">
        <v>99.835796387521</v>
      </c>
      <c r="U6500" s="8">
        <v>507.881773399015</v>
      </c>
    </row>
    <row r="6501" spans="4:21" x14ac:dyDescent="0.2">
      <c r="D6501" s="59"/>
      <c r="E6501" s="5" t="s">
        <v>32</v>
      </c>
      <c r="F6501" s="51" t="s">
        <v>623</v>
      </c>
      <c r="G6501" s="4">
        <v>343</v>
      </c>
      <c r="H6501" s="10">
        <v>93.586005830904</v>
      </c>
      <c r="I6501" s="1">
        <v>17.492711370262001</v>
      </c>
      <c r="J6501" s="1">
        <v>98.542274052478007</v>
      </c>
      <c r="K6501" s="1">
        <v>94.169096209912993</v>
      </c>
      <c r="L6501" s="1">
        <v>23.032069970845001</v>
      </c>
      <c r="M6501" s="1">
        <v>76.093294460641005</v>
      </c>
      <c r="N6501" s="1">
        <v>41.107871720116997</v>
      </c>
      <c r="O6501" s="1">
        <v>61.516034985422998</v>
      </c>
      <c r="P6501" s="1">
        <v>4.9562682215739997</v>
      </c>
      <c r="Q6501" s="1">
        <v>2.040816326531</v>
      </c>
      <c r="R6501" s="1">
        <v>0.29154518950399999</v>
      </c>
      <c r="S6501" s="2" t="s">
        <v>160</v>
      </c>
      <c r="T6501" s="1">
        <v>99.708454810495994</v>
      </c>
      <c r="U6501" s="8">
        <v>512.82798833819197</v>
      </c>
    </row>
    <row r="6502" spans="4:21" x14ac:dyDescent="0.2">
      <c r="D6502" s="59"/>
      <c r="E6502" s="5" t="s">
        <v>33</v>
      </c>
      <c r="F6502" s="51" t="s">
        <v>623</v>
      </c>
      <c r="G6502" s="4">
        <v>754</v>
      </c>
      <c r="H6502" s="10">
        <v>92.970822281167003</v>
      </c>
      <c r="I6502" s="1">
        <v>16.84350132626</v>
      </c>
      <c r="J6502" s="1">
        <v>97.347480106101003</v>
      </c>
      <c r="K6502" s="1">
        <v>92.705570291776993</v>
      </c>
      <c r="L6502" s="1">
        <v>25.994694960212001</v>
      </c>
      <c r="M6502" s="1">
        <v>73.076923076922995</v>
      </c>
      <c r="N6502" s="1">
        <v>38.196286472148998</v>
      </c>
      <c r="O6502" s="1">
        <v>55.968169761273003</v>
      </c>
      <c r="P6502" s="1">
        <v>3.8461538461539999</v>
      </c>
      <c r="Q6502" s="1">
        <v>3.5809018567640001</v>
      </c>
      <c r="R6502" s="1">
        <v>0.26525198939</v>
      </c>
      <c r="S6502" s="1">
        <v>0.26525198939</v>
      </c>
      <c r="T6502" s="1">
        <v>99.469496021219996</v>
      </c>
      <c r="U6502" s="8">
        <v>501.06100795755998</v>
      </c>
    </row>
    <row r="6503" spans="4:21" x14ac:dyDescent="0.2">
      <c r="D6503" s="59"/>
      <c r="E6503" s="5" t="s">
        <v>34</v>
      </c>
      <c r="F6503" s="51" t="s">
        <v>623</v>
      </c>
      <c r="G6503" s="4">
        <v>525</v>
      </c>
      <c r="H6503" s="10">
        <v>92.952380952381006</v>
      </c>
      <c r="I6503" s="1">
        <v>17.904761904762001</v>
      </c>
      <c r="J6503" s="1">
        <v>97.333333333333002</v>
      </c>
      <c r="K6503" s="1">
        <v>94.095238095238003</v>
      </c>
      <c r="L6503" s="1">
        <v>23.047619047619001</v>
      </c>
      <c r="M6503" s="1">
        <v>76.571428571428996</v>
      </c>
      <c r="N6503" s="1">
        <v>43.428571428570997</v>
      </c>
      <c r="O6503" s="1">
        <v>60.761904761905001</v>
      </c>
      <c r="P6503" s="1">
        <v>4.9523809523809996</v>
      </c>
      <c r="Q6503" s="1">
        <v>3.8095238095239998</v>
      </c>
      <c r="R6503" s="1">
        <v>0.19047619047600001</v>
      </c>
      <c r="S6503" s="1">
        <v>0.38095238095200001</v>
      </c>
      <c r="T6503" s="1">
        <v>99.428571428571004</v>
      </c>
      <c r="U6503" s="8">
        <v>515.42857142857099</v>
      </c>
    </row>
    <row r="6504" spans="4:21" x14ac:dyDescent="0.2">
      <c r="D6504" s="59"/>
      <c r="E6504" s="5" t="s">
        <v>35</v>
      </c>
      <c r="F6504" s="51" t="s">
        <v>623</v>
      </c>
      <c r="G6504" s="4">
        <v>142</v>
      </c>
      <c r="H6504" s="10">
        <v>88.732394366196999</v>
      </c>
      <c r="I6504" s="1">
        <v>20.422535211267999</v>
      </c>
      <c r="J6504" s="1">
        <v>96.478873239436993</v>
      </c>
      <c r="K6504" s="1">
        <v>95.070422535210994</v>
      </c>
      <c r="L6504" s="1">
        <v>23.943661971830998</v>
      </c>
      <c r="M6504" s="1">
        <v>76.760563380281994</v>
      </c>
      <c r="N6504" s="1">
        <v>37.323943661972002</v>
      </c>
      <c r="O6504" s="1">
        <v>59.859154929577002</v>
      </c>
      <c r="P6504" s="1">
        <v>6.3380281690139997</v>
      </c>
      <c r="Q6504" s="1">
        <v>5.6338028169010004</v>
      </c>
      <c r="R6504" s="1">
        <v>0.70422535211299997</v>
      </c>
      <c r="S6504" s="2" t="s">
        <v>160</v>
      </c>
      <c r="T6504" s="1">
        <v>99.295774647887001</v>
      </c>
      <c r="U6504" s="8">
        <v>511.26760563380299</v>
      </c>
    </row>
    <row r="6505" spans="4:21" x14ac:dyDescent="0.2">
      <c r="D6505" s="59"/>
      <c r="E6505" s="5" t="s">
        <v>36</v>
      </c>
      <c r="F6505" s="51" t="s">
        <v>624</v>
      </c>
      <c r="G6505" s="4">
        <v>18</v>
      </c>
      <c r="H6505" s="10">
        <v>88.888888888888999</v>
      </c>
      <c r="I6505" s="1">
        <v>11.111111111111001</v>
      </c>
      <c r="J6505" s="1">
        <v>94.444444444444002</v>
      </c>
      <c r="K6505" s="1">
        <v>83.333333333333002</v>
      </c>
      <c r="L6505" s="1">
        <v>44.444444444444002</v>
      </c>
      <c r="M6505" s="1">
        <v>50</v>
      </c>
      <c r="N6505" s="1">
        <v>38.888888888888999</v>
      </c>
      <c r="O6505" s="1">
        <v>33.333333333333002</v>
      </c>
      <c r="P6505" s="2" t="s">
        <v>160</v>
      </c>
      <c r="Q6505" s="1">
        <v>5.5555555555560003</v>
      </c>
      <c r="R6505" s="2" t="s">
        <v>160</v>
      </c>
      <c r="S6505" s="2" t="s">
        <v>160</v>
      </c>
      <c r="T6505" s="1">
        <v>100</v>
      </c>
      <c r="U6505" s="8">
        <v>450</v>
      </c>
    </row>
    <row r="6506" spans="4:21" x14ac:dyDescent="0.2">
      <c r="D6506" s="59"/>
      <c r="E6506" s="5" t="s">
        <v>37</v>
      </c>
      <c r="F6506" s="51" t="s">
        <v>624</v>
      </c>
      <c r="G6506" s="4">
        <v>39</v>
      </c>
      <c r="H6506" s="10">
        <v>82.051282051282001</v>
      </c>
      <c r="I6506" s="1">
        <v>15.384615384615</v>
      </c>
      <c r="J6506" s="1">
        <v>92.307692307691994</v>
      </c>
      <c r="K6506" s="1">
        <v>82.051282051282001</v>
      </c>
      <c r="L6506" s="1">
        <v>38.461538461537998</v>
      </c>
      <c r="M6506" s="1">
        <v>51.282051282051</v>
      </c>
      <c r="N6506" s="1">
        <v>25.641025641026001</v>
      </c>
      <c r="O6506" s="1">
        <v>30.769230769231001</v>
      </c>
      <c r="P6506" s="2" t="s">
        <v>160</v>
      </c>
      <c r="Q6506" s="2" t="s">
        <v>160</v>
      </c>
      <c r="R6506" s="2" t="s">
        <v>160</v>
      </c>
      <c r="S6506" s="2" t="s">
        <v>160</v>
      </c>
      <c r="T6506" s="1">
        <v>100</v>
      </c>
      <c r="U6506" s="8">
        <v>417.94871794871801</v>
      </c>
    </row>
    <row r="6507" spans="4:21" x14ac:dyDescent="0.2">
      <c r="D6507" s="59"/>
      <c r="E6507" s="5" t="s">
        <v>23</v>
      </c>
      <c r="F6507" s="51" t="s">
        <v>624</v>
      </c>
      <c r="G6507" s="4">
        <v>4</v>
      </c>
      <c r="H6507" s="10">
        <v>100</v>
      </c>
      <c r="I6507" s="2" t="s">
        <v>160</v>
      </c>
      <c r="J6507" s="1">
        <v>100</v>
      </c>
      <c r="K6507" s="1">
        <v>100</v>
      </c>
      <c r="L6507" s="1">
        <v>50</v>
      </c>
      <c r="M6507" s="1">
        <v>75</v>
      </c>
      <c r="N6507" s="1">
        <v>50</v>
      </c>
      <c r="O6507" s="1">
        <v>75</v>
      </c>
      <c r="P6507" s="1">
        <v>25</v>
      </c>
      <c r="Q6507" s="2" t="s">
        <v>160</v>
      </c>
      <c r="R6507" s="2" t="s">
        <v>160</v>
      </c>
      <c r="S6507" s="2" t="s">
        <v>160</v>
      </c>
      <c r="T6507" s="1">
        <v>100</v>
      </c>
      <c r="U6507" s="8">
        <v>575</v>
      </c>
    </row>
    <row r="6508" spans="4:21" ht="26" x14ac:dyDescent="0.2">
      <c r="D6508" s="59"/>
      <c r="E6508" s="5" t="s">
        <v>38</v>
      </c>
      <c r="F6508" s="51" t="s">
        <v>623</v>
      </c>
      <c r="G6508" s="4">
        <v>1000</v>
      </c>
      <c r="H6508" s="10">
        <v>91</v>
      </c>
      <c r="I6508" s="1">
        <v>15.4</v>
      </c>
      <c r="J6508" s="1">
        <v>96.1</v>
      </c>
      <c r="K6508" s="1">
        <v>90.8</v>
      </c>
      <c r="L6508" s="1">
        <v>27.1</v>
      </c>
      <c r="M6508" s="1">
        <v>69.7</v>
      </c>
      <c r="N6508" s="1">
        <v>34.200000000000003</v>
      </c>
      <c r="O6508" s="1">
        <v>53</v>
      </c>
      <c r="P6508" s="1">
        <v>3.5</v>
      </c>
      <c r="Q6508" s="1">
        <v>2.8</v>
      </c>
      <c r="R6508" s="1">
        <v>0.2</v>
      </c>
      <c r="S6508" s="1">
        <v>0.3</v>
      </c>
      <c r="T6508" s="1">
        <v>99.5</v>
      </c>
      <c r="U6508" s="8">
        <v>484.1</v>
      </c>
    </row>
    <row r="6509" spans="4:21" ht="26" x14ac:dyDescent="0.2">
      <c r="D6509" s="58" t="s">
        <v>39</v>
      </c>
      <c r="E6509" s="7" t="s">
        <v>40</v>
      </c>
      <c r="F6509" s="50" t="s">
        <v>624</v>
      </c>
      <c r="G6509" s="6">
        <v>4</v>
      </c>
      <c r="H6509" s="14">
        <v>100</v>
      </c>
      <c r="I6509" s="3">
        <v>25</v>
      </c>
      <c r="J6509" s="3">
        <v>100</v>
      </c>
      <c r="K6509" s="3">
        <v>75</v>
      </c>
      <c r="L6509" s="3">
        <v>50</v>
      </c>
      <c r="M6509" s="3">
        <v>50</v>
      </c>
      <c r="N6509" s="3">
        <v>25</v>
      </c>
      <c r="O6509" s="3">
        <v>75</v>
      </c>
      <c r="P6509" s="9" t="s">
        <v>160</v>
      </c>
      <c r="Q6509" s="9" t="s">
        <v>160</v>
      </c>
      <c r="R6509" s="9" t="s">
        <v>160</v>
      </c>
      <c r="S6509" s="9" t="s">
        <v>160</v>
      </c>
      <c r="T6509" s="3">
        <v>100</v>
      </c>
      <c r="U6509" s="13">
        <v>500</v>
      </c>
    </row>
    <row r="6510" spans="4:21" ht="26" x14ac:dyDescent="0.2">
      <c r="D6510" s="59"/>
      <c r="E6510" s="5" t="s">
        <v>41</v>
      </c>
      <c r="F6510" s="51" t="s">
        <v>624</v>
      </c>
      <c r="G6510" s="4">
        <v>45</v>
      </c>
      <c r="H6510" s="10">
        <v>68.888888888888999</v>
      </c>
      <c r="I6510" s="1">
        <v>6.666666666667</v>
      </c>
      <c r="J6510" s="1">
        <v>93.333333333333002</v>
      </c>
      <c r="K6510" s="1">
        <v>80</v>
      </c>
      <c r="L6510" s="1">
        <v>40</v>
      </c>
      <c r="M6510" s="1">
        <v>48.888888888888999</v>
      </c>
      <c r="N6510" s="1">
        <v>11.111111111111001</v>
      </c>
      <c r="O6510" s="1">
        <v>35.555555555555998</v>
      </c>
      <c r="P6510" s="2" t="s">
        <v>160</v>
      </c>
      <c r="Q6510" s="2" t="s">
        <v>160</v>
      </c>
      <c r="R6510" s="1">
        <v>2.2222222222219998</v>
      </c>
      <c r="S6510" s="2" t="s">
        <v>160</v>
      </c>
      <c r="T6510" s="1">
        <v>97.777777777777999</v>
      </c>
      <c r="U6510" s="8">
        <v>386.66666666666703</v>
      </c>
    </row>
    <row r="6511" spans="4:21" ht="26" x14ac:dyDescent="0.2">
      <c r="D6511" s="59"/>
      <c r="E6511" s="5" t="s">
        <v>42</v>
      </c>
      <c r="F6511" s="51" t="s">
        <v>623</v>
      </c>
      <c r="G6511" s="4">
        <v>275</v>
      </c>
      <c r="H6511" s="10">
        <v>84</v>
      </c>
      <c r="I6511" s="1">
        <v>8</v>
      </c>
      <c r="J6511" s="1">
        <v>94.545454545455001</v>
      </c>
      <c r="K6511" s="1">
        <v>87.636363636363996</v>
      </c>
      <c r="L6511" s="1">
        <v>31.272727272727</v>
      </c>
      <c r="M6511" s="1">
        <v>58.181818181818002</v>
      </c>
      <c r="N6511" s="1">
        <v>26.545454545455001</v>
      </c>
      <c r="O6511" s="1">
        <v>36.727272727272997</v>
      </c>
      <c r="P6511" s="1">
        <v>2.5454545454550002</v>
      </c>
      <c r="Q6511" s="1">
        <v>1.4545454545450001</v>
      </c>
      <c r="R6511" s="2" t="s">
        <v>160</v>
      </c>
      <c r="S6511" s="1">
        <v>0.36363636363599999</v>
      </c>
      <c r="T6511" s="1">
        <v>99.636363636363996</v>
      </c>
      <c r="U6511" s="8">
        <v>431.27272727272702</v>
      </c>
    </row>
    <row r="6512" spans="4:21" ht="26" x14ac:dyDescent="0.2">
      <c r="D6512" s="59"/>
      <c r="E6512" s="5" t="s">
        <v>43</v>
      </c>
      <c r="F6512" s="51" t="s">
        <v>623</v>
      </c>
      <c r="G6512" s="4">
        <v>245</v>
      </c>
      <c r="H6512" s="10">
        <v>94.693877551019995</v>
      </c>
      <c r="I6512" s="1">
        <v>12.244897959184</v>
      </c>
      <c r="J6512" s="1">
        <v>97.551020408162998</v>
      </c>
      <c r="K6512" s="1">
        <v>90.612244897959002</v>
      </c>
      <c r="L6512" s="1">
        <v>28.979591836735</v>
      </c>
      <c r="M6512" s="1">
        <v>66.938775510203996</v>
      </c>
      <c r="N6512" s="1">
        <v>28.571428571428999</v>
      </c>
      <c r="O6512" s="1">
        <v>49.795918367346999</v>
      </c>
      <c r="P6512" s="1">
        <v>1.632653061224</v>
      </c>
      <c r="Q6512" s="1">
        <v>3.2653061224490001</v>
      </c>
      <c r="R6512" s="2" t="s">
        <v>160</v>
      </c>
      <c r="S6512" s="2" t="s">
        <v>160</v>
      </c>
      <c r="T6512" s="1">
        <v>100</v>
      </c>
      <c r="U6512" s="8">
        <v>474.28571428571399</v>
      </c>
    </row>
    <row r="6513" spans="4:21" ht="26" x14ac:dyDescent="0.2">
      <c r="D6513" s="59"/>
      <c r="E6513" s="5" t="s">
        <v>44</v>
      </c>
      <c r="F6513" s="51" t="s">
        <v>623</v>
      </c>
      <c r="G6513" s="4">
        <v>167</v>
      </c>
      <c r="H6513" s="10">
        <v>95.808383233532993</v>
      </c>
      <c r="I6513" s="1">
        <v>16.766467065868</v>
      </c>
      <c r="J6513" s="1">
        <v>95.808383233532993</v>
      </c>
      <c r="K6513" s="1">
        <v>92.215568862275006</v>
      </c>
      <c r="L6513" s="1">
        <v>31.137724550898</v>
      </c>
      <c r="M6513" s="1">
        <v>70.059880239520993</v>
      </c>
      <c r="N6513" s="1">
        <v>37.125748502994</v>
      </c>
      <c r="O6513" s="1">
        <v>54.491017964072</v>
      </c>
      <c r="P6513" s="1">
        <v>3.592814371257</v>
      </c>
      <c r="Q6513" s="1">
        <v>2.9940119760480002</v>
      </c>
      <c r="R6513" s="1">
        <v>0.59880239521</v>
      </c>
      <c r="S6513" s="2" t="s">
        <v>160</v>
      </c>
      <c r="T6513" s="1">
        <v>99.401197604789999</v>
      </c>
      <c r="U6513" s="8">
        <v>500.59880239520999</v>
      </c>
    </row>
    <row r="6514" spans="4:21" ht="26" x14ac:dyDescent="0.2">
      <c r="D6514" s="59"/>
      <c r="E6514" s="5" t="s">
        <v>45</v>
      </c>
      <c r="F6514" s="51" t="s">
        <v>623</v>
      </c>
      <c r="G6514" s="4">
        <v>90</v>
      </c>
      <c r="H6514" s="10">
        <v>95.555555555555998</v>
      </c>
      <c r="I6514" s="1">
        <v>18.888888888888999</v>
      </c>
      <c r="J6514" s="1">
        <v>96.666666666666998</v>
      </c>
      <c r="K6514" s="1">
        <v>95.555555555555998</v>
      </c>
      <c r="L6514" s="1">
        <v>17.777777777777999</v>
      </c>
      <c r="M6514" s="1">
        <v>84.444444444444002</v>
      </c>
      <c r="N6514" s="1">
        <v>46.666666666666998</v>
      </c>
      <c r="O6514" s="1">
        <v>71.111111111111001</v>
      </c>
      <c r="P6514" s="1">
        <v>3.333333333333</v>
      </c>
      <c r="Q6514" s="1">
        <v>5.5555555555560003</v>
      </c>
      <c r="R6514" s="2" t="s">
        <v>160</v>
      </c>
      <c r="S6514" s="1">
        <v>1.1111111111109999</v>
      </c>
      <c r="T6514" s="1">
        <v>98.888888888888999</v>
      </c>
      <c r="U6514" s="8">
        <v>536.66666666666697</v>
      </c>
    </row>
    <row r="6515" spans="4:21" ht="26" x14ac:dyDescent="0.2">
      <c r="D6515" s="59"/>
      <c r="E6515" s="5" t="s">
        <v>46</v>
      </c>
      <c r="F6515" s="51" t="s">
        <v>624</v>
      </c>
      <c r="G6515" s="4">
        <v>46</v>
      </c>
      <c r="H6515" s="10">
        <v>93.478260869565005</v>
      </c>
      <c r="I6515" s="1">
        <v>32.608695652173999</v>
      </c>
      <c r="J6515" s="1">
        <v>95.652173913043001</v>
      </c>
      <c r="K6515" s="1">
        <v>93.478260869565005</v>
      </c>
      <c r="L6515" s="1">
        <v>6.5217391304349999</v>
      </c>
      <c r="M6515" s="1">
        <v>95.652173913043001</v>
      </c>
      <c r="N6515" s="1">
        <v>58.695652173912997</v>
      </c>
      <c r="O6515" s="1">
        <v>76.086956521738998</v>
      </c>
      <c r="P6515" s="1">
        <v>17.391304347826001</v>
      </c>
      <c r="Q6515" s="1">
        <v>2.1739130434780001</v>
      </c>
      <c r="R6515" s="2" t="s">
        <v>160</v>
      </c>
      <c r="S6515" s="2" t="s">
        <v>160</v>
      </c>
      <c r="T6515" s="1">
        <v>100</v>
      </c>
      <c r="U6515" s="8">
        <v>571.73913043478296</v>
      </c>
    </row>
    <row r="6516" spans="4:21" ht="26" x14ac:dyDescent="0.2">
      <c r="D6516" s="59"/>
      <c r="E6516" s="5" t="s">
        <v>47</v>
      </c>
      <c r="F6516" s="51" t="s">
        <v>623</v>
      </c>
      <c r="G6516" s="4">
        <v>68</v>
      </c>
      <c r="H6516" s="10">
        <v>97.058823529411995</v>
      </c>
      <c r="I6516" s="1">
        <v>38.235294117647001</v>
      </c>
      <c r="J6516" s="1">
        <v>100</v>
      </c>
      <c r="K6516" s="1">
        <v>97.058823529411995</v>
      </c>
      <c r="L6516" s="1">
        <v>13.235294117646999</v>
      </c>
      <c r="M6516" s="1">
        <v>89.705882352941003</v>
      </c>
      <c r="N6516" s="1">
        <v>57.352941176470999</v>
      </c>
      <c r="O6516" s="1">
        <v>86.764705882352999</v>
      </c>
      <c r="P6516" s="1">
        <v>7.352941176471</v>
      </c>
      <c r="Q6516" s="1">
        <v>5.8823529411760003</v>
      </c>
      <c r="R6516" s="2" t="s">
        <v>160</v>
      </c>
      <c r="S6516" s="2" t="s">
        <v>160</v>
      </c>
      <c r="T6516" s="1">
        <v>100</v>
      </c>
      <c r="U6516" s="8">
        <v>592.64705882352905</v>
      </c>
    </row>
    <row r="6517" spans="4:21" x14ac:dyDescent="0.2">
      <c r="D6517" s="59"/>
      <c r="E6517" s="5" t="s">
        <v>48</v>
      </c>
      <c r="F6517" s="51" t="s">
        <v>624</v>
      </c>
      <c r="G6517" s="4">
        <v>4</v>
      </c>
      <c r="H6517" s="10">
        <v>75</v>
      </c>
      <c r="I6517" s="2" t="s">
        <v>160</v>
      </c>
      <c r="J6517" s="1">
        <v>100</v>
      </c>
      <c r="K6517" s="1">
        <v>75</v>
      </c>
      <c r="L6517" s="1">
        <v>50</v>
      </c>
      <c r="M6517" s="1">
        <v>50</v>
      </c>
      <c r="N6517" s="1">
        <v>50</v>
      </c>
      <c r="O6517" s="1">
        <v>25</v>
      </c>
      <c r="P6517" s="1">
        <v>25</v>
      </c>
      <c r="Q6517" s="2" t="s">
        <v>160</v>
      </c>
      <c r="R6517" s="2" t="s">
        <v>160</v>
      </c>
      <c r="S6517" s="2" t="s">
        <v>160</v>
      </c>
      <c r="T6517" s="1">
        <v>100</v>
      </c>
      <c r="U6517" s="8">
        <v>450</v>
      </c>
    </row>
    <row r="6518" spans="4:21" x14ac:dyDescent="0.2">
      <c r="D6518" s="59"/>
      <c r="E6518" s="5" t="s">
        <v>23</v>
      </c>
      <c r="F6518" s="51" t="s">
        <v>623</v>
      </c>
      <c r="G6518" s="4">
        <v>99</v>
      </c>
      <c r="H6518" s="10">
        <v>90.909090909091006</v>
      </c>
      <c r="I6518" s="1">
        <v>18.181818181817999</v>
      </c>
      <c r="J6518" s="1">
        <v>93.939393939393995</v>
      </c>
      <c r="K6518" s="1">
        <v>90.909090909091006</v>
      </c>
      <c r="L6518" s="1">
        <v>29.292929292928999</v>
      </c>
      <c r="M6518" s="1">
        <v>72.727272727273004</v>
      </c>
      <c r="N6518" s="1">
        <v>33.333333333333002</v>
      </c>
      <c r="O6518" s="1">
        <v>53.535353535353998</v>
      </c>
      <c r="P6518" s="1">
        <v>2.0202020202019999</v>
      </c>
      <c r="Q6518" s="1">
        <v>1.010101010101</v>
      </c>
      <c r="R6518" s="2" t="s">
        <v>160</v>
      </c>
      <c r="S6518" s="1">
        <v>1.010101010101</v>
      </c>
      <c r="T6518" s="1">
        <v>98.989898989899004</v>
      </c>
      <c r="U6518" s="8">
        <v>486.86868686868701</v>
      </c>
    </row>
    <row r="6519" spans="4:21" x14ac:dyDescent="0.2">
      <c r="D6519" s="58" t="s">
        <v>49</v>
      </c>
      <c r="E6519" s="7" t="s">
        <v>50</v>
      </c>
      <c r="F6519" s="50" t="s">
        <v>624</v>
      </c>
      <c r="G6519" s="6">
        <v>39</v>
      </c>
      <c r="H6519" s="14">
        <v>71.794871794871995</v>
      </c>
      <c r="I6519" s="3">
        <v>5.1282051282049999</v>
      </c>
      <c r="J6519" s="3">
        <v>94.871794871795004</v>
      </c>
      <c r="K6519" s="3">
        <v>84.615384615384997</v>
      </c>
      <c r="L6519" s="3">
        <v>30.769230769231001</v>
      </c>
      <c r="M6519" s="3">
        <v>56.410256410255997</v>
      </c>
      <c r="N6519" s="3">
        <v>12.820512820513001</v>
      </c>
      <c r="O6519" s="3">
        <v>41.025641025641001</v>
      </c>
      <c r="P6519" s="3">
        <v>2.564102564103</v>
      </c>
      <c r="Q6519" s="9" t="s">
        <v>160</v>
      </c>
      <c r="R6519" s="9" t="s">
        <v>160</v>
      </c>
      <c r="S6519" s="9" t="s">
        <v>160</v>
      </c>
      <c r="T6519" s="3">
        <v>100</v>
      </c>
      <c r="U6519" s="13">
        <v>400</v>
      </c>
    </row>
    <row r="6520" spans="4:21" x14ac:dyDescent="0.2">
      <c r="D6520" s="59"/>
      <c r="E6520" s="5" t="s">
        <v>51</v>
      </c>
      <c r="F6520" s="51" t="s">
        <v>623</v>
      </c>
      <c r="G6520" s="4">
        <v>185</v>
      </c>
      <c r="H6520" s="10">
        <v>82.702702702702993</v>
      </c>
      <c r="I6520" s="1">
        <v>13.513513513514001</v>
      </c>
      <c r="J6520" s="1">
        <v>94.054054054054006</v>
      </c>
      <c r="K6520" s="1">
        <v>84.324324324323996</v>
      </c>
      <c r="L6520" s="1">
        <v>29.189189189189001</v>
      </c>
      <c r="M6520" s="1">
        <v>63.243243243243001</v>
      </c>
      <c r="N6520" s="1">
        <v>25.945945945946001</v>
      </c>
      <c r="O6520" s="1">
        <v>39.459459459458998</v>
      </c>
      <c r="P6520" s="1">
        <v>1.6216216216220001</v>
      </c>
      <c r="Q6520" s="1">
        <v>2.1621621621620002</v>
      </c>
      <c r="R6520" s="1">
        <v>0.54054054054099998</v>
      </c>
      <c r="S6520" s="2" t="s">
        <v>160</v>
      </c>
      <c r="T6520" s="1">
        <v>99.459459459458998</v>
      </c>
      <c r="U6520" s="8">
        <v>436.756756756757</v>
      </c>
    </row>
    <row r="6521" spans="4:21" x14ac:dyDescent="0.2">
      <c r="D6521" s="59"/>
      <c r="E6521" s="5" t="s">
        <v>52</v>
      </c>
      <c r="F6521" s="51" t="s">
        <v>623</v>
      </c>
      <c r="G6521" s="4">
        <v>324</v>
      </c>
      <c r="H6521" s="10">
        <v>89.506172839505993</v>
      </c>
      <c r="I6521" s="1">
        <v>12.037037037037001</v>
      </c>
      <c r="J6521" s="1">
        <v>94.753086419753004</v>
      </c>
      <c r="K6521" s="1">
        <v>90.123456790123001</v>
      </c>
      <c r="L6521" s="1">
        <v>24.691358024690999</v>
      </c>
      <c r="M6521" s="1">
        <v>68.518518518519002</v>
      </c>
      <c r="N6521" s="1">
        <v>32.407407407407</v>
      </c>
      <c r="O6521" s="1">
        <v>50.308641975309001</v>
      </c>
      <c r="P6521" s="1">
        <v>2.4691358024690002</v>
      </c>
      <c r="Q6521" s="1">
        <v>3.7037037037039999</v>
      </c>
      <c r="R6521" s="1">
        <v>0.30864197530900001</v>
      </c>
      <c r="S6521" s="1">
        <v>0.61728395061700003</v>
      </c>
      <c r="T6521" s="1">
        <v>99.074074074074005</v>
      </c>
      <c r="U6521" s="8">
        <v>469.444444444444</v>
      </c>
    </row>
    <row r="6522" spans="4:21" x14ac:dyDescent="0.2">
      <c r="D6522" s="59"/>
      <c r="E6522" s="5" t="s">
        <v>53</v>
      </c>
      <c r="F6522" s="51" t="s">
        <v>623</v>
      </c>
      <c r="G6522" s="4">
        <v>491</v>
      </c>
      <c r="H6522" s="10">
        <v>96.130346232178994</v>
      </c>
      <c r="I6522" s="1">
        <v>19.144602851323999</v>
      </c>
      <c r="J6522" s="1">
        <v>97.556008146639996</v>
      </c>
      <c r="K6522" s="1">
        <v>93.686354378819004</v>
      </c>
      <c r="L6522" s="1">
        <v>28.716904276986</v>
      </c>
      <c r="M6522" s="1">
        <v>72.505091649695004</v>
      </c>
      <c r="N6522" s="1">
        <v>39.714867617107998</v>
      </c>
      <c r="O6522" s="1">
        <v>58.859470468432001</v>
      </c>
      <c r="P6522" s="1">
        <v>4.8879837067210001</v>
      </c>
      <c r="Q6522" s="1">
        <v>2.44399185336</v>
      </c>
      <c r="R6522" s="2" t="s">
        <v>160</v>
      </c>
      <c r="S6522" s="1">
        <v>0.20366598778</v>
      </c>
      <c r="T6522" s="1">
        <v>99.796334012220001</v>
      </c>
      <c r="U6522" s="8">
        <v>513.84928716904301</v>
      </c>
    </row>
    <row r="6523" spans="4:21" x14ac:dyDescent="0.2">
      <c r="D6523" s="59"/>
      <c r="E6523" s="5" t="s">
        <v>23</v>
      </c>
      <c r="F6523" s="51" t="s">
        <v>624</v>
      </c>
      <c r="G6523" s="4">
        <v>4</v>
      </c>
      <c r="H6523" s="10">
        <v>75</v>
      </c>
      <c r="I6523" s="2" t="s">
        <v>160</v>
      </c>
      <c r="J6523" s="1">
        <v>100</v>
      </c>
      <c r="K6523" s="1">
        <v>75</v>
      </c>
      <c r="L6523" s="1">
        <v>25</v>
      </c>
      <c r="M6523" s="1">
        <v>75</v>
      </c>
      <c r="N6523" s="1">
        <v>25</v>
      </c>
      <c r="O6523" s="1">
        <v>100</v>
      </c>
      <c r="P6523" s="2" t="s">
        <v>160</v>
      </c>
      <c r="Q6523" s="2" t="s">
        <v>160</v>
      </c>
      <c r="R6523" s="2" t="s">
        <v>160</v>
      </c>
      <c r="S6523" s="2" t="s">
        <v>160</v>
      </c>
      <c r="T6523" s="1">
        <v>100</v>
      </c>
      <c r="U6523" s="8">
        <v>475</v>
      </c>
    </row>
    <row r="6524" spans="4:21" x14ac:dyDescent="0.2">
      <c r="D6524" s="59"/>
      <c r="E6524" s="5" t="s">
        <v>54</v>
      </c>
      <c r="F6524" s="51" t="s">
        <v>623</v>
      </c>
      <c r="G6524" s="4">
        <v>224</v>
      </c>
      <c r="H6524" s="10">
        <v>80.803571428571004</v>
      </c>
      <c r="I6524" s="1">
        <v>12.053571428571001</v>
      </c>
      <c r="J6524" s="1">
        <v>94.196428571428996</v>
      </c>
      <c r="K6524" s="1">
        <v>84.375</v>
      </c>
      <c r="L6524" s="1">
        <v>29.464285714286</v>
      </c>
      <c r="M6524" s="1">
        <v>62.053571428570997</v>
      </c>
      <c r="N6524" s="1">
        <v>23.660714285714</v>
      </c>
      <c r="O6524" s="1">
        <v>39.732142857143003</v>
      </c>
      <c r="P6524" s="1">
        <v>1.785714285714</v>
      </c>
      <c r="Q6524" s="1">
        <v>1.785714285714</v>
      </c>
      <c r="R6524" s="1">
        <v>0.446428571429</v>
      </c>
      <c r="S6524" s="2" t="s">
        <v>160</v>
      </c>
      <c r="T6524" s="1">
        <v>99.553571428571004</v>
      </c>
      <c r="U6524" s="8">
        <v>430.357142857143</v>
      </c>
    </row>
    <row r="6525" spans="4:21" x14ac:dyDescent="0.2">
      <c r="D6525" s="59"/>
      <c r="E6525" s="5" t="s">
        <v>55</v>
      </c>
      <c r="F6525" s="51" t="s">
        <v>623</v>
      </c>
      <c r="G6525" s="4">
        <v>815</v>
      </c>
      <c r="H6525" s="10">
        <v>93.496932515336994</v>
      </c>
      <c r="I6525" s="1">
        <v>16.319018404908</v>
      </c>
      <c r="J6525" s="1">
        <v>96.441717791410994</v>
      </c>
      <c r="K6525" s="1">
        <v>92.269938650306997</v>
      </c>
      <c r="L6525" s="1">
        <v>27.116564417178001</v>
      </c>
      <c r="M6525" s="1">
        <v>70.920245398773005</v>
      </c>
      <c r="N6525" s="1">
        <v>36.809815950919997</v>
      </c>
      <c r="O6525" s="1">
        <v>55.460122699387</v>
      </c>
      <c r="P6525" s="1">
        <v>3.9263803680980001</v>
      </c>
      <c r="Q6525" s="1">
        <v>2.9447852760740001</v>
      </c>
      <c r="R6525" s="1">
        <v>0.122699386503</v>
      </c>
      <c r="S6525" s="1">
        <v>0.36809815950899999</v>
      </c>
      <c r="T6525" s="1">
        <v>99.509202453987996</v>
      </c>
      <c r="U6525" s="8">
        <v>496.19631901840501</v>
      </c>
    </row>
    <row r="6526" spans="4:21" ht="26" x14ac:dyDescent="0.2">
      <c r="D6526" s="58" t="s">
        <v>56</v>
      </c>
      <c r="E6526" s="7" t="s">
        <v>57</v>
      </c>
      <c r="F6526" s="50" t="s">
        <v>624</v>
      </c>
      <c r="G6526" s="6">
        <v>8</v>
      </c>
      <c r="H6526" s="14">
        <v>87.5</v>
      </c>
      <c r="I6526" s="9" t="s">
        <v>160</v>
      </c>
      <c r="J6526" s="3">
        <v>100</v>
      </c>
      <c r="K6526" s="3">
        <v>100</v>
      </c>
      <c r="L6526" s="3">
        <v>25</v>
      </c>
      <c r="M6526" s="3">
        <v>62.5</v>
      </c>
      <c r="N6526" s="9" t="s">
        <v>160</v>
      </c>
      <c r="O6526" s="3">
        <v>37.5</v>
      </c>
      <c r="P6526" s="9" t="s">
        <v>160</v>
      </c>
      <c r="Q6526" s="9" t="s">
        <v>160</v>
      </c>
      <c r="R6526" s="9" t="s">
        <v>160</v>
      </c>
      <c r="S6526" s="9" t="s">
        <v>160</v>
      </c>
      <c r="T6526" s="3">
        <v>100</v>
      </c>
      <c r="U6526" s="13">
        <v>412.5</v>
      </c>
    </row>
    <row r="6527" spans="4:21" ht="26" x14ac:dyDescent="0.2">
      <c r="D6527" s="59"/>
      <c r="E6527" s="5" t="s">
        <v>58</v>
      </c>
      <c r="F6527" s="51" t="s">
        <v>623</v>
      </c>
      <c r="G6527" s="4">
        <v>61</v>
      </c>
      <c r="H6527" s="10">
        <v>95.081967213115007</v>
      </c>
      <c r="I6527" s="1">
        <v>42.622950819671999</v>
      </c>
      <c r="J6527" s="1">
        <v>98.360655737705002</v>
      </c>
      <c r="K6527" s="1">
        <v>93.442622950819995</v>
      </c>
      <c r="L6527" s="1">
        <v>16.393442622951</v>
      </c>
      <c r="M6527" s="1">
        <v>86.885245901638996</v>
      </c>
      <c r="N6527" s="1">
        <v>45.901639344262001</v>
      </c>
      <c r="O6527" s="1">
        <v>90.16393442623</v>
      </c>
      <c r="P6527" s="1">
        <v>4.918032786885</v>
      </c>
      <c r="Q6527" s="1">
        <v>1.6393442622950001</v>
      </c>
      <c r="R6527" s="2" t="s">
        <v>160</v>
      </c>
      <c r="S6527" s="2" t="s">
        <v>160</v>
      </c>
      <c r="T6527" s="1">
        <v>100</v>
      </c>
      <c r="U6527" s="8">
        <v>575.40983606557404</v>
      </c>
    </row>
    <row r="6528" spans="4:21" x14ac:dyDescent="0.2">
      <c r="D6528" s="59"/>
      <c r="E6528" s="5" t="s">
        <v>59</v>
      </c>
      <c r="F6528" s="51" t="s">
        <v>624</v>
      </c>
      <c r="G6528" s="4">
        <v>18</v>
      </c>
      <c r="H6528" s="10">
        <v>100</v>
      </c>
      <c r="I6528" s="1">
        <v>27.777777777777999</v>
      </c>
      <c r="J6528" s="1">
        <v>94.444444444444002</v>
      </c>
      <c r="K6528" s="1">
        <v>100</v>
      </c>
      <c r="L6528" s="1">
        <v>5.5555555555560003</v>
      </c>
      <c r="M6528" s="1">
        <v>100</v>
      </c>
      <c r="N6528" s="1">
        <v>100</v>
      </c>
      <c r="O6528" s="1">
        <v>77.777777777777999</v>
      </c>
      <c r="P6528" s="1">
        <v>5.5555555555560003</v>
      </c>
      <c r="Q6528" s="2" t="s">
        <v>160</v>
      </c>
      <c r="R6528" s="2" t="s">
        <v>160</v>
      </c>
      <c r="S6528" s="2" t="s">
        <v>160</v>
      </c>
      <c r="T6528" s="1">
        <v>100</v>
      </c>
      <c r="U6528" s="8">
        <v>611.11111111111097</v>
      </c>
    </row>
    <row r="6529" spans="4:21" x14ac:dyDescent="0.2">
      <c r="D6529" s="59"/>
      <c r="E6529" s="5" t="s">
        <v>60</v>
      </c>
      <c r="F6529" s="51" t="s">
        <v>623</v>
      </c>
      <c r="G6529" s="4">
        <v>147</v>
      </c>
      <c r="H6529" s="10">
        <v>85.714285714286007</v>
      </c>
      <c r="I6529" s="1">
        <v>15.646258503401</v>
      </c>
      <c r="J6529" s="1">
        <v>93.877551020408006</v>
      </c>
      <c r="K6529" s="1">
        <v>90.476190476189998</v>
      </c>
      <c r="L6529" s="1">
        <v>17.006802721088</v>
      </c>
      <c r="M6529" s="1">
        <v>82.312925170067999</v>
      </c>
      <c r="N6529" s="1">
        <v>42.176870748299002</v>
      </c>
      <c r="O6529" s="1">
        <v>59.863945578230997</v>
      </c>
      <c r="P6529" s="1">
        <v>4.7619047619049999</v>
      </c>
      <c r="Q6529" s="1">
        <v>2.7210884353739999</v>
      </c>
      <c r="R6529" s="1">
        <v>0.68027210884400002</v>
      </c>
      <c r="S6529" s="2" t="s">
        <v>160</v>
      </c>
      <c r="T6529" s="1">
        <v>99.319727891156006</v>
      </c>
      <c r="U6529" s="8">
        <v>495.23809523809501</v>
      </c>
    </row>
    <row r="6530" spans="4:21" ht="26" x14ac:dyDescent="0.2">
      <c r="D6530" s="59"/>
      <c r="E6530" s="5" t="s">
        <v>61</v>
      </c>
      <c r="F6530" s="51" t="s">
        <v>623</v>
      </c>
      <c r="G6530" s="4">
        <v>85</v>
      </c>
      <c r="H6530" s="10">
        <v>90.588235294117993</v>
      </c>
      <c r="I6530" s="1">
        <v>20</v>
      </c>
      <c r="J6530" s="1">
        <v>97.647058823528994</v>
      </c>
      <c r="K6530" s="1">
        <v>85.882352941175995</v>
      </c>
      <c r="L6530" s="1">
        <v>20</v>
      </c>
      <c r="M6530" s="1">
        <v>84.705882352941003</v>
      </c>
      <c r="N6530" s="1">
        <v>37.647058823529001</v>
      </c>
      <c r="O6530" s="1">
        <v>63.529411764705998</v>
      </c>
      <c r="P6530" s="1">
        <v>3.5294117647059999</v>
      </c>
      <c r="Q6530" s="1">
        <v>8.2352941176469994</v>
      </c>
      <c r="R6530" s="2" t="s">
        <v>160</v>
      </c>
      <c r="S6530" s="2" t="s">
        <v>160</v>
      </c>
      <c r="T6530" s="1">
        <v>100</v>
      </c>
      <c r="U6530" s="8">
        <v>511.76470588235298</v>
      </c>
    </row>
    <row r="6531" spans="4:21" x14ac:dyDescent="0.2">
      <c r="D6531" s="59"/>
      <c r="E6531" s="5" t="s">
        <v>62</v>
      </c>
      <c r="F6531" s="51" t="s">
        <v>623</v>
      </c>
      <c r="G6531" s="4">
        <v>722</v>
      </c>
      <c r="H6531" s="10">
        <v>91.135734072022004</v>
      </c>
      <c r="I6531" s="1">
        <v>12.326869806094001</v>
      </c>
      <c r="J6531" s="1">
        <v>95.983379501385002</v>
      </c>
      <c r="K6531" s="1">
        <v>90.443213296398994</v>
      </c>
      <c r="L6531" s="1">
        <v>32.132963988919997</v>
      </c>
      <c r="M6531" s="1">
        <v>62.326869806094003</v>
      </c>
      <c r="N6531" s="1">
        <v>29.501385041551</v>
      </c>
      <c r="O6531" s="1">
        <v>45.567867036011002</v>
      </c>
      <c r="P6531" s="1">
        <v>3.0470914127420001</v>
      </c>
      <c r="Q6531" s="1">
        <v>2.2160664819939999</v>
      </c>
      <c r="R6531" s="1">
        <v>0.138504155125</v>
      </c>
      <c r="S6531" s="1">
        <v>0.415512465374</v>
      </c>
      <c r="T6531" s="1">
        <v>99.445983379501001</v>
      </c>
      <c r="U6531" s="8">
        <v>465.23545706371198</v>
      </c>
    </row>
    <row r="6532" spans="4:21" x14ac:dyDescent="0.2">
      <c r="D6532" s="59"/>
      <c r="E6532" s="5" t="s">
        <v>23</v>
      </c>
      <c r="F6532" s="51" t="s">
        <v>624</v>
      </c>
      <c r="G6532" s="4">
        <v>2</v>
      </c>
      <c r="H6532" s="10">
        <v>100</v>
      </c>
      <c r="I6532" s="2" t="s">
        <v>160</v>
      </c>
      <c r="J6532" s="1">
        <v>100</v>
      </c>
      <c r="K6532" s="1">
        <v>100</v>
      </c>
      <c r="L6532" s="1">
        <v>50</v>
      </c>
      <c r="M6532" s="1">
        <v>50</v>
      </c>
      <c r="N6532" s="1">
        <v>50</v>
      </c>
      <c r="O6532" s="1">
        <v>100</v>
      </c>
      <c r="P6532" s="2" t="s">
        <v>160</v>
      </c>
      <c r="Q6532" s="2" t="s">
        <v>160</v>
      </c>
      <c r="R6532" s="2" t="s">
        <v>160</v>
      </c>
      <c r="S6532" s="2" t="s">
        <v>160</v>
      </c>
      <c r="T6532" s="1">
        <v>100</v>
      </c>
      <c r="U6532" s="8">
        <v>550</v>
      </c>
    </row>
    <row r="6533" spans="4:21" ht="26" x14ac:dyDescent="0.2">
      <c r="D6533" s="59"/>
      <c r="E6533" s="5" t="s">
        <v>63</v>
      </c>
      <c r="F6533" s="51" t="s">
        <v>623</v>
      </c>
      <c r="G6533" s="4">
        <v>319</v>
      </c>
      <c r="H6533" s="10">
        <v>89.655172413792997</v>
      </c>
      <c r="I6533" s="1">
        <v>22.257053291536</v>
      </c>
      <c r="J6533" s="1">
        <v>95.924764890282006</v>
      </c>
      <c r="K6533" s="1">
        <v>90.595611285266003</v>
      </c>
      <c r="L6533" s="1">
        <v>17.241379310345</v>
      </c>
      <c r="M6533" s="1">
        <v>84.326018808776993</v>
      </c>
      <c r="N6533" s="1">
        <v>43.887147335423002</v>
      </c>
      <c r="O6533" s="1">
        <v>67.084639498433006</v>
      </c>
      <c r="P6533" s="1">
        <v>4.3887147335419998</v>
      </c>
      <c r="Q6533" s="1">
        <v>3.761755485893</v>
      </c>
      <c r="R6533" s="1">
        <v>0.31347962382400002</v>
      </c>
      <c r="S6533" s="2" t="s">
        <v>160</v>
      </c>
      <c r="T6533" s="1">
        <v>99.686520376176006</v>
      </c>
      <c r="U6533" s="8">
        <v>519.43573667711598</v>
      </c>
    </row>
    <row r="6534" spans="4:21" ht="26" x14ac:dyDescent="0.2">
      <c r="D6534" s="58" t="s">
        <v>64</v>
      </c>
      <c r="E6534" s="7" t="s">
        <v>57</v>
      </c>
      <c r="F6534" s="50" t="s">
        <v>624</v>
      </c>
      <c r="G6534" s="6">
        <v>21</v>
      </c>
      <c r="H6534" s="14">
        <v>90.476190476189998</v>
      </c>
      <c r="I6534" s="9" t="s">
        <v>160</v>
      </c>
      <c r="J6534" s="3">
        <v>85.714285714286007</v>
      </c>
      <c r="K6534" s="3">
        <v>80.952380952381006</v>
      </c>
      <c r="L6534" s="3">
        <v>47.619047619047997</v>
      </c>
      <c r="M6534" s="3">
        <v>38.095238095238003</v>
      </c>
      <c r="N6534" s="3">
        <v>23.809523809523998</v>
      </c>
      <c r="O6534" s="3">
        <v>28.571428571428999</v>
      </c>
      <c r="P6534" s="9" t="s">
        <v>160</v>
      </c>
      <c r="Q6534" s="9" t="s">
        <v>160</v>
      </c>
      <c r="R6534" s="9" t="s">
        <v>160</v>
      </c>
      <c r="S6534" s="9" t="s">
        <v>160</v>
      </c>
      <c r="T6534" s="3">
        <v>100</v>
      </c>
      <c r="U6534" s="13">
        <v>395.23809523809501</v>
      </c>
    </row>
    <row r="6535" spans="4:21" ht="26" x14ac:dyDescent="0.2">
      <c r="D6535" s="59"/>
      <c r="E6535" s="5" t="s">
        <v>58</v>
      </c>
      <c r="F6535" s="51" t="s">
        <v>623</v>
      </c>
      <c r="G6535" s="4">
        <v>103</v>
      </c>
      <c r="H6535" s="10">
        <v>95.145631067961006</v>
      </c>
      <c r="I6535" s="1">
        <v>33.980582524272002</v>
      </c>
      <c r="J6535" s="1">
        <v>100</v>
      </c>
      <c r="K6535" s="1">
        <v>93.203883495146002</v>
      </c>
      <c r="L6535" s="1">
        <v>18.446601941748</v>
      </c>
      <c r="M6535" s="1">
        <v>81.553398058252</v>
      </c>
      <c r="N6535" s="1">
        <v>40.776699029126</v>
      </c>
      <c r="O6535" s="1">
        <v>70.873786407767</v>
      </c>
      <c r="P6535" s="1">
        <v>7.7669902912620001</v>
      </c>
      <c r="Q6535" s="1">
        <v>1.9417475728160001</v>
      </c>
      <c r="R6535" s="2" t="s">
        <v>160</v>
      </c>
      <c r="S6535" s="2" t="s">
        <v>160</v>
      </c>
      <c r="T6535" s="1">
        <v>100</v>
      </c>
      <c r="U6535" s="8">
        <v>543.68932038834998</v>
      </c>
    </row>
    <row r="6536" spans="4:21" x14ac:dyDescent="0.2">
      <c r="D6536" s="59"/>
      <c r="E6536" s="5" t="s">
        <v>59</v>
      </c>
      <c r="F6536" s="51" t="s">
        <v>624</v>
      </c>
      <c r="G6536" s="4">
        <v>43</v>
      </c>
      <c r="H6536" s="10">
        <v>100</v>
      </c>
      <c r="I6536" s="1">
        <v>23.255813953488001</v>
      </c>
      <c r="J6536" s="1">
        <v>95.348837209302005</v>
      </c>
      <c r="K6536" s="1">
        <v>95.348837209302005</v>
      </c>
      <c r="L6536" s="1">
        <v>18.604651162791001</v>
      </c>
      <c r="M6536" s="1">
        <v>88.372093023255999</v>
      </c>
      <c r="N6536" s="1">
        <v>60.465116279070003</v>
      </c>
      <c r="O6536" s="1">
        <v>65.116279069767003</v>
      </c>
      <c r="P6536" s="1">
        <v>4.6511627906979998</v>
      </c>
      <c r="Q6536" s="1">
        <v>2.3255813953489999</v>
      </c>
      <c r="R6536" s="2" t="s">
        <v>160</v>
      </c>
      <c r="S6536" s="2" t="s">
        <v>160</v>
      </c>
      <c r="T6536" s="1">
        <v>100</v>
      </c>
      <c r="U6536" s="8">
        <v>553.48837209302303</v>
      </c>
    </row>
    <row r="6537" spans="4:21" x14ac:dyDescent="0.2">
      <c r="D6537" s="59"/>
      <c r="E6537" s="5" t="s">
        <v>60</v>
      </c>
      <c r="F6537" s="51" t="s">
        <v>623</v>
      </c>
      <c r="G6537" s="4">
        <v>697</v>
      </c>
      <c r="H6537" s="10">
        <v>90.100430416069003</v>
      </c>
      <c r="I6537" s="1">
        <v>13.629842180775</v>
      </c>
      <c r="J6537" s="1">
        <v>95.695839311333998</v>
      </c>
      <c r="K6537" s="1">
        <v>90.243902439023998</v>
      </c>
      <c r="L6537" s="1">
        <v>28.120516499282999</v>
      </c>
      <c r="M6537" s="1">
        <v>68.149210903874007</v>
      </c>
      <c r="N6537" s="1">
        <v>32.998565279769998</v>
      </c>
      <c r="O6537" s="1">
        <v>50.789096126254996</v>
      </c>
      <c r="P6537" s="1">
        <v>3.1563845050219999</v>
      </c>
      <c r="Q6537" s="1">
        <v>3.4433285509329998</v>
      </c>
      <c r="R6537" s="1">
        <v>0.28694404591099998</v>
      </c>
      <c r="S6537" s="1">
        <v>0.28694404591099998</v>
      </c>
      <c r="T6537" s="1">
        <v>99.426111908178001</v>
      </c>
      <c r="U6537" s="8">
        <v>476.90100430416101</v>
      </c>
    </row>
    <row r="6538" spans="4:21" ht="26" x14ac:dyDescent="0.2">
      <c r="D6538" s="59"/>
      <c r="E6538" s="5" t="s">
        <v>61</v>
      </c>
      <c r="F6538" s="51" t="s">
        <v>623</v>
      </c>
      <c r="G6538" s="4">
        <v>160</v>
      </c>
      <c r="H6538" s="10">
        <v>87.5</v>
      </c>
      <c r="I6538" s="1">
        <v>10.625</v>
      </c>
      <c r="J6538" s="1">
        <v>96.875</v>
      </c>
      <c r="K6538" s="1">
        <v>90.625</v>
      </c>
      <c r="L6538" s="1">
        <v>29.375</v>
      </c>
      <c r="M6538" s="1">
        <v>65.625</v>
      </c>
      <c r="N6538" s="1">
        <v>29.375</v>
      </c>
      <c r="O6538" s="1">
        <v>50.625</v>
      </c>
      <c r="P6538" s="1">
        <v>1.875</v>
      </c>
      <c r="Q6538" s="1">
        <v>0.625</v>
      </c>
      <c r="R6538" s="2" t="s">
        <v>160</v>
      </c>
      <c r="S6538" s="1">
        <v>0.625</v>
      </c>
      <c r="T6538" s="1">
        <v>99.375</v>
      </c>
      <c r="U6538" s="8">
        <v>463.75</v>
      </c>
    </row>
    <row r="6539" spans="4:21" ht="26" x14ac:dyDescent="0.2">
      <c r="D6539" s="59"/>
      <c r="E6539" s="5" t="s">
        <v>65</v>
      </c>
      <c r="F6539" s="51" t="s">
        <v>624</v>
      </c>
      <c r="G6539" s="4">
        <v>16</v>
      </c>
      <c r="H6539" s="10">
        <v>93.75</v>
      </c>
      <c r="I6539" s="1">
        <v>6.25</v>
      </c>
      <c r="J6539" s="1">
        <v>87.5</v>
      </c>
      <c r="K6539" s="1">
        <v>87.5</v>
      </c>
      <c r="L6539" s="1">
        <v>50</v>
      </c>
      <c r="M6539" s="1">
        <v>43.75</v>
      </c>
      <c r="N6539" s="1">
        <v>12.5</v>
      </c>
      <c r="O6539" s="1">
        <v>18.75</v>
      </c>
      <c r="P6539" s="1">
        <v>6.25</v>
      </c>
      <c r="Q6539" s="2" t="s">
        <v>160</v>
      </c>
      <c r="R6539" s="2" t="s">
        <v>160</v>
      </c>
      <c r="S6539" s="2" t="s">
        <v>160</v>
      </c>
      <c r="T6539" s="1">
        <v>100</v>
      </c>
      <c r="U6539" s="8">
        <v>406.25</v>
      </c>
    </row>
    <row r="6540" spans="4:21" x14ac:dyDescent="0.2">
      <c r="D6540" s="59"/>
      <c r="E6540" s="5" t="s">
        <v>23</v>
      </c>
      <c r="F6540" s="51" t="s">
        <v>624</v>
      </c>
      <c r="G6540" s="4">
        <v>3</v>
      </c>
      <c r="H6540" s="10">
        <v>100</v>
      </c>
      <c r="I6540" s="1">
        <v>66.666666666666998</v>
      </c>
      <c r="J6540" s="1">
        <v>100</v>
      </c>
      <c r="K6540" s="1">
        <v>66.666666666666998</v>
      </c>
      <c r="L6540" s="2" t="s">
        <v>160</v>
      </c>
      <c r="M6540" s="1">
        <v>100</v>
      </c>
      <c r="N6540" s="1">
        <v>66.666666666666998</v>
      </c>
      <c r="O6540" s="2" t="s">
        <v>160</v>
      </c>
      <c r="P6540" s="2" t="s">
        <v>160</v>
      </c>
      <c r="Q6540" s="2" t="s">
        <v>160</v>
      </c>
      <c r="R6540" s="2" t="s">
        <v>160</v>
      </c>
      <c r="S6540" s="2" t="s">
        <v>160</v>
      </c>
      <c r="T6540" s="1">
        <v>100</v>
      </c>
      <c r="U6540" s="8">
        <v>500</v>
      </c>
    </row>
    <row r="6541" spans="4:21" ht="26" x14ac:dyDescent="0.2">
      <c r="D6541" s="59"/>
      <c r="E6541" s="5" t="s">
        <v>66</v>
      </c>
      <c r="F6541" s="51" t="s">
        <v>623</v>
      </c>
      <c r="G6541" s="4">
        <v>1024</v>
      </c>
      <c r="H6541" s="10">
        <v>90.625</v>
      </c>
      <c r="I6541" s="1">
        <v>15.33203125</v>
      </c>
      <c r="J6541" s="1">
        <v>96.09375</v>
      </c>
      <c r="K6541" s="1">
        <v>90.625</v>
      </c>
      <c r="L6541" s="1">
        <v>27.34375</v>
      </c>
      <c r="M6541" s="1">
        <v>69.3359375</v>
      </c>
      <c r="N6541" s="1">
        <v>34.1796875</v>
      </c>
      <c r="O6541" s="1">
        <v>52.9296875</v>
      </c>
      <c r="P6541" s="1">
        <v>3.41796875</v>
      </c>
      <c r="Q6541" s="1">
        <v>2.734375</v>
      </c>
      <c r="R6541" s="1">
        <v>0.1953125</v>
      </c>
      <c r="S6541" s="1">
        <v>0.29296875</v>
      </c>
      <c r="T6541" s="1">
        <v>99.51171875</v>
      </c>
      <c r="U6541" s="8">
        <v>483.10546875</v>
      </c>
    </row>
    <row r="6542" spans="4:21" x14ac:dyDescent="0.2">
      <c r="D6542" s="58" t="s">
        <v>67</v>
      </c>
      <c r="E6542" s="7" t="s">
        <v>68</v>
      </c>
      <c r="F6542" s="50" t="s">
        <v>623</v>
      </c>
      <c r="G6542" s="6">
        <v>483</v>
      </c>
      <c r="H6542" s="14">
        <v>90.269151138715998</v>
      </c>
      <c r="I6542" s="3">
        <v>16.149068322981002</v>
      </c>
      <c r="J6542" s="3">
        <v>95.859213250517996</v>
      </c>
      <c r="K6542" s="3">
        <v>91.511387163560997</v>
      </c>
      <c r="L6542" s="3">
        <v>23.188405797101002</v>
      </c>
      <c r="M6542" s="3">
        <v>72.463768115942003</v>
      </c>
      <c r="N6542" s="3">
        <v>36.024844720497001</v>
      </c>
      <c r="O6542" s="3">
        <v>55.486542443064003</v>
      </c>
      <c r="P6542" s="3">
        <v>3.933747412008</v>
      </c>
      <c r="Q6542" s="3">
        <v>2.0703933747410002</v>
      </c>
      <c r="R6542" s="9" t="s">
        <v>160</v>
      </c>
      <c r="S6542" s="3">
        <v>0.41407867494799999</v>
      </c>
      <c r="T6542" s="3">
        <v>99.585921325051999</v>
      </c>
      <c r="U6542" s="13">
        <v>487.37060041407898</v>
      </c>
    </row>
    <row r="6543" spans="4:21" x14ac:dyDescent="0.2">
      <c r="D6543" s="59"/>
      <c r="E6543" s="5" t="s">
        <v>69</v>
      </c>
      <c r="F6543" s="51" t="s">
        <v>623</v>
      </c>
      <c r="G6543" s="4">
        <v>168</v>
      </c>
      <c r="H6543" s="10">
        <v>91.666666666666998</v>
      </c>
      <c r="I6543" s="1">
        <v>19.047619047619001</v>
      </c>
      <c r="J6543" s="1">
        <v>94.047619047618994</v>
      </c>
      <c r="K6543" s="1">
        <v>92.261904761905001</v>
      </c>
      <c r="L6543" s="1">
        <v>26.785714285714</v>
      </c>
      <c r="M6543" s="1">
        <v>75</v>
      </c>
      <c r="N6543" s="1">
        <v>40.476190476189998</v>
      </c>
      <c r="O6543" s="1">
        <v>58.333333333333002</v>
      </c>
      <c r="P6543" s="1">
        <v>7.1428571428570002</v>
      </c>
      <c r="Q6543" s="1">
        <v>2.3809523809519999</v>
      </c>
      <c r="R6543" s="1">
        <v>0.59523809523799998</v>
      </c>
      <c r="S6543" s="2" t="s">
        <v>160</v>
      </c>
      <c r="T6543" s="1">
        <v>99.404761904761997</v>
      </c>
      <c r="U6543" s="8">
        <v>507.73809523809501</v>
      </c>
    </row>
    <row r="6544" spans="4:21" ht="26" x14ac:dyDescent="0.2">
      <c r="D6544" s="59"/>
      <c r="E6544" s="5" t="s">
        <v>70</v>
      </c>
      <c r="F6544" s="51" t="s">
        <v>623</v>
      </c>
      <c r="G6544" s="4">
        <v>470</v>
      </c>
      <c r="H6544" s="10">
        <v>91.489361702127994</v>
      </c>
      <c r="I6544" s="1">
        <v>20</v>
      </c>
      <c r="J6544" s="1">
        <v>97.446808510637993</v>
      </c>
      <c r="K6544" s="1">
        <v>92.765957446808997</v>
      </c>
      <c r="L6544" s="1">
        <v>24.680851063830001</v>
      </c>
      <c r="M6544" s="1">
        <v>75.957446808510994</v>
      </c>
      <c r="N6544" s="1">
        <v>38.510638297871999</v>
      </c>
      <c r="O6544" s="1">
        <v>61.276595744681003</v>
      </c>
      <c r="P6544" s="1">
        <v>4.2553191489359996</v>
      </c>
      <c r="Q6544" s="1">
        <v>2.3404255319149998</v>
      </c>
      <c r="R6544" s="2" t="s">
        <v>160</v>
      </c>
      <c r="S6544" s="1">
        <v>0.212765957447</v>
      </c>
      <c r="T6544" s="1">
        <v>99.787234042552996</v>
      </c>
      <c r="U6544" s="8">
        <v>508.936170212766</v>
      </c>
    </row>
    <row r="6545" spans="4:21" ht="26" x14ac:dyDescent="0.2">
      <c r="D6545" s="59"/>
      <c r="E6545" s="5" t="s">
        <v>71</v>
      </c>
      <c r="F6545" s="51" t="s">
        <v>623</v>
      </c>
      <c r="G6545" s="4">
        <v>67</v>
      </c>
      <c r="H6545" s="10">
        <v>83.582089552238997</v>
      </c>
      <c r="I6545" s="1">
        <v>20.895522388060002</v>
      </c>
      <c r="J6545" s="1">
        <v>97.014925373134005</v>
      </c>
      <c r="K6545" s="1">
        <v>91.044776119402997</v>
      </c>
      <c r="L6545" s="1">
        <v>10.447761194030001</v>
      </c>
      <c r="M6545" s="1">
        <v>85.074626865672002</v>
      </c>
      <c r="N6545" s="1">
        <v>38.805970149254001</v>
      </c>
      <c r="O6545" s="1">
        <v>52.238805970149002</v>
      </c>
      <c r="P6545" s="1">
        <v>7.4626865671639999</v>
      </c>
      <c r="Q6545" s="1">
        <v>1.492537313433</v>
      </c>
      <c r="R6545" s="2" t="s">
        <v>160</v>
      </c>
      <c r="S6545" s="2" t="s">
        <v>160</v>
      </c>
      <c r="T6545" s="1">
        <v>100</v>
      </c>
      <c r="U6545" s="8">
        <v>488.05970149253699</v>
      </c>
    </row>
    <row r="6546" spans="4:21" x14ac:dyDescent="0.2">
      <c r="D6546" s="59"/>
      <c r="E6546" s="5" t="s">
        <v>72</v>
      </c>
      <c r="F6546" s="51" t="s">
        <v>623</v>
      </c>
      <c r="G6546" s="4">
        <v>314</v>
      </c>
      <c r="H6546" s="10">
        <v>90.127388535031997</v>
      </c>
      <c r="I6546" s="1">
        <v>18.152866242038002</v>
      </c>
      <c r="J6546" s="1">
        <v>96.815286624204006</v>
      </c>
      <c r="K6546" s="1">
        <v>94.267515923567004</v>
      </c>
      <c r="L6546" s="1">
        <v>24.522292993631002</v>
      </c>
      <c r="M6546" s="1">
        <v>75.477707006369002</v>
      </c>
      <c r="N6546" s="1">
        <v>34.076433121019001</v>
      </c>
      <c r="O6546" s="1">
        <v>57.324840764331</v>
      </c>
      <c r="P6546" s="1">
        <v>3.8216560509550002</v>
      </c>
      <c r="Q6546" s="1">
        <v>1.592356687898</v>
      </c>
      <c r="R6546" s="1">
        <v>0.31847133758000001</v>
      </c>
      <c r="S6546" s="1">
        <v>0.31847133758000001</v>
      </c>
      <c r="T6546" s="1">
        <v>99.363057324840995</v>
      </c>
      <c r="U6546" s="8">
        <v>496.81528662420402</v>
      </c>
    </row>
    <row r="6547" spans="4:21" x14ac:dyDescent="0.2">
      <c r="D6547" s="59"/>
      <c r="E6547" s="5" t="s">
        <v>73</v>
      </c>
      <c r="F6547" s="51" t="s">
        <v>623</v>
      </c>
      <c r="G6547" s="4">
        <v>187</v>
      </c>
      <c r="H6547" s="10">
        <v>90.909090909091006</v>
      </c>
      <c r="I6547" s="1">
        <v>22.459893048127999</v>
      </c>
      <c r="J6547" s="1">
        <v>97.326203208555995</v>
      </c>
      <c r="K6547" s="1">
        <v>93.582887700534997</v>
      </c>
      <c r="L6547" s="1">
        <v>25.668449197861001</v>
      </c>
      <c r="M6547" s="1">
        <v>75.935828877004994</v>
      </c>
      <c r="N6547" s="1">
        <v>37.433155080214</v>
      </c>
      <c r="O6547" s="1">
        <v>60.427807486631004</v>
      </c>
      <c r="P6547" s="1">
        <v>4.2780748663099999</v>
      </c>
      <c r="Q6547" s="1">
        <v>2.1390374331549999</v>
      </c>
      <c r="R6547" s="2" t="s">
        <v>160</v>
      </c>
      <c r="S6547" s="2" t="s">
        <v>160</v>
      </c>
      <c r="T6547" s="1">
        <v>100</v>
      </c>
      <c r="U6547" s="8">
        <v>510.160427807487</v>
      </c>
    </row>
    <row r="6548" spans="4:21" ht="26" x14ac:dyDescent="0.2">
      <c r="D6548" s="59"/>
      <c r="E6548" s="5" t="s">
        <v>74</v>
      </c>
      <c r="F6548" s="51" t="s">
        <v>623</v>
      </c>
      <c r="G6548" s="4">
        <v>472</v>
      </c>
      <c r="H6548" s="10">
        <v>91.949152542373</v>
      </c>
      <c r="I6548" s="1">
        <v>13.771186440677999</v>
      </c>
      <c r="J6548" s="1">
        <v>96.822033898304994</v>
      </c>
      <c r="K6548" s="1">
        <v>89.830508474576007</v>
      </c>
      <c r="L6548" s="1">
        <v>29.872881355932002</v>
      </c>
      <c r="M6548" s="1">
        <v>66.737288135593005</v>
      </c>
      <c r="N6548" s="1">
        <v>35.381355932203</v>
      </c>
      <c r="O6548" s="1">
        <v>49.152542372881001</v>
      </c>
      <c r="P6548" s="1">
        <v>3.6016949152539999</v>
      </c>
      <c r="Q6548" s="1">
        <v>3.3898305084749998</v>
      </c>
      <c r="R6548" s="2" t="s">
        <v>160</v>
      </c>
      <c r="S6548" s="1">
        <v>0.21186440677999999</v>
      </c>
      <c r="T6548" s="1">
        <v>99.788135593220005</v>
      </c>
      <c r="U6548" s="8">
        <v>480.72033898305102</v>
      </c>
    </row>
    <row r="6549" spans="4:21" x14ac:dyDescent="0.2">
      <c r="D6549" s="59"/>
      <c r="E6549" s="5" t="s">
        <v>36</v>
      </c>
      <c r="F6549" s="51" t="s">
        <v>624</v>
      </c>
      <c r="G6549" s="4">
        <v>28</v>
      </c>
      <c r="H6549" s="10">
        <v>89.285714285713993</v>
      </c>
      <c r="I6549" s="1">
        <v>10.714285714286</v>
      </c>
      <c r="J6549" s="1">
        <v>92.857142857143003</v>
      </c>
      <c r="K6549" s="1">
        <v>82.142857142856997</v>
      </c>
      <c r="L6549" s="1">
        <v>35.714285714286</v>
      </c>
      <c r="M6549" s="1">
        <v>57.142857142856997</v>
      </c>
      <c r="N6549" s="1">
        <v>25</v>
      </c>
      <c r="O6549" s="1">
        <v>50</v>
      </c>
      <c r="P6549" s="2" t="s">
        <v>160</v>
      </c>
      <c r="Q6549" s="1">
        <v>10.714285714286</v>
      </c>
      <c r="R6549" s="1">
        <v>3.5714285714290002</v>
      </c>
      <c r="S6549" s="2" t="s">
        <v>160</v>
      </c>
      <c r="T6549" s="1">
        <v>96.428571428571004</v>
      </c>
      <c r="U6549" s="8">
        <v>457.142857142857</v>
      </c>
    </row>
    <row r="6550" spans="4:21" x14ac:dyDescent="0.2">
      <c r="D6550" s="59"/>
      <c r="E6550" s="5" t="s">
        <v>23</v>
      </c>
      <c r="F6550" s="51" t="s">
        <v>624</v>
      </c>
      <c r="G6550" s="4">
        <v>6</v>
      </c>
      <c r="H6550" s="10">
        <v>100</v>
      </c>
      <c r="I6550" s="2" t="s">
        <v>160</v>
      </c>
      <c r="J6550" s="1">
        <v>83.333333333333002</v>
      </c>
      <c r="K6550" s="1">
        <v>83.333333333333002</v>
      </c>
      <c r="L6550" s="1">
        <v>33.333333333333002</v>
      </c>
      <c r="M6550" s="1">
        <v>16.666666666666998</v>
      </c>
      <c r="N6550" s="1">
        <v>16.666666666666998</v>
      </c>
      <c r="O6550" s="1">
        <v>16.666666666666998</v>
      </c>
      <c r="P6550" s="2" t="s">
        <v>160</v>
      </c>
      <c r="Q6550" s="2" t="s">
        <v>160</v>
      </c>
      <c r="R6550" s="2" t="s">
        <v>160</v>
      </c>
      <c r="S6550" s="2" t="s">
        <v>160</v>
      </c>
      <c r="T6550" s="1">
        <v>100</v>
      </c>
      <c r="U6550" s="8">
        <v>350</v>
      </c>
    </row>
    <row r="6551" spans="4:21" ht="26" x14ac:dyDescent="0.2">
      <c r="D6551" s="58" t="s">
        <v>75</v>
      </c>
      <c r="E6551" s="7" t="s">
        <v>76</v>
      </c>
      <c r="F6551" s="50" t="s">
        <v>624</v>
      </c>
      <c r="G6551" s="6">
        <v>32</v>
      </c>
      <c r="H6551" s="14">
        <v>96.875</v>
      </c>
      <c r="I6551" s="3">
        <v>15.625</v>
      </c>
      <c r="J6551" s="3">
        <v>93.75</v>
      </c>
      <c r="K6551" s="3">
        <v>96.875</v>
      </c>
      <c r="L6551" s="3">
        <v>25</v>
      </c>
      <c r="M6551" s="3">
        <v>71.875</v>
      </c>
      <c r="N6551" s="3">
        <v>40.625</v>
      </c>
      <c r="O6551" s="3">
        <v>65.625</v>
      </c>
      <c r="P6551" s="9" t="s">
        <v>160</v>
      </c>
      <c r="Q6551" s="3">
        <v>3.125</v>
      </c>
      <c r="R6551" s="9" t="s">
        <v>160</v>
      </c>
      <c r="S6551" s="9" t="s">
        <v>160</v>
      </c>
      <c r="T6551" s="3">
        <v>100</v>
      </c>
      <c r="U6551" s="13">
        <v>509.375</v>
      </c>
    </row>
    <row r="6552" spans="4:21" x14ac:dyDescent="0.2">
      <c r="D6552" s="59"/>
      <c r="E6552" s="5" t="s">
        <v>77</v>
      </c>
      <c r="F6552" s="51" t="s">
        <v>623</v>
      </c>
      <c r="G6552" s="4">
        <v>60</v>
      </c>
      <c r="H6552" s="10">
        <v>93.333333333333002</v>
      </c>
      <c r="I6552" s="1">
        <v>21.666666666666998</v>
      </c>
      <c r="J6552" s="1">
        <v>96.666666666666998</v>
      </c>
      <c r="K6552" s="1">
        <v>93.333333333333002</v>
      </c>
      <c r="L6552" s="1">
        <v>23.333333333333002</v>
      </c>
      <c r="M6552" s="1">
        <v>75</v>
      </c>
      <c r="N6552" s="1">
        <v>36.666666666666998</v>
      </c>
      <c r="O6552" s="1">
        <v>75</v>
      </c>
      <c r="P6552" s="1">
        <v>3.333333333333</v>
      </c>
      <c r="Q6552" s="2" t="s">
        <v>160</v>
      </c>
      <c r="R6552" s="2" t="s">
        <v>160</v>
      </c>
      <c r="S6552" s="2" t="s">
        <v>160</v>
      </c>
      <c r="T6552" s="1">
        <v>100</v>
      </c>
      <c r="U6552" s="8">
        <v>518.33333333333303</v>
      </c>
    </row>
    <row r="6553" spans="4:21" x14ac:dyDescent="0.2">
      <c r="D6553" s="59"/>
      <c r="E6553" s="5" t="s">
        <v>78</v>
      </c>
      <c r="F6553" s="51" t="s">
        <v>623</v>
      </c>
      <c r="G6553" s="4">
        <v>82</v>
      </c>
      <c r="H6553" s="10">
        <v>95.121951219511999</v>
      </c>
      <c r="I6553" s="1">
        <v>17.073170731706998</v>
      </c>
      <c r="J6553" s="1">
        <v>93.902439024390006</v>
      </c>
      <c r="K6553" s="1">
        <v>93.902439024390006</v>
      </c>
      <c r="L6553" s="1">
        <v>23.170731707317</v>
      </c>
      <c r="M6553" s="1">
        <v>79.268292682926997</v>
      </c>
      <c r="N6553" s="1">
        <v>40.243902439023998</v>
      </c>
      <c r="O6553" s="1">
        <v>69.512195121950995</v>
      </c>
      <c r="P6553" s="1">
        <v>1.219512195122</v>
      </c>
      <c r="Q6553" s="1">
        <v>2.4390243902440001</v>
      </c>
      <c r="R6553" s="2" t="s">
        <v>160</v>
      </c>
      <c r="S6553" s="2" t="s">
        <v>160</v>
      </c>
      <c r="T6553" s="1">
        <v>100</v>
      </c>
      <c r="U6553" s="8">
        <v>515.85365853658504</v>
      </c>
    </row>
    <row r="6554" spans="4:21" ht="26" x14ac:dyDescent="0.2">
      <c r="D6554" s="59"/>
      <c r="E6554" s="5" t="s">
        <v>79</v>
      </c>
      <c r="F6554" s="51" t="s">
        <v>624</v>
      </c>
      <c r="G6554" s="4">
        <v>11</v>
      </c>
      <c r="H6554" s="10">
        <v>90.909090909091006</v>
      </c>
      <c r="I6554" s="1">
        <v>9.0909090909089993</v>
      </c>
      <c r="J6554" s="1">
        <v>90.909090909091006</v>
      </c>
      <c r="K6554" s="1">
        <v>90.909090909091006</v>
      </c>
      <c r="L6554" s="1">
        <v>9.0909090909089993</v>
      </c>
      <c r="M6554" s="1">
        <v>81.818181818181998</v>
      </c>
      <c r="N6554" s="1">
        <v>45.454545454544999</v>
      </c>
      <c r="O6554" s="1">
        <v>63.636363636364003</v>
      </c>
      <c r="P6554" s="2" t="s">
        <v>160</v>
      </c>
      <c r="Q6554" s="2" t="s">
        <v>160</v>
      </c>
      <c r="R6554" s="2" t="s">
        <v>160</v>
      </c>
      <c r="S6554" s="2" t="s">
        <v>160</v>
      </c>
      <c r="T6554" s="1">
        <v>100</v>
      </c>
      <c r="U6554" s="8">
        <v>481.81818181818198</v>
      </c>
    </row>
    <row r="6555" spans="4:21" ht="26" x14ac:dyDescent="0.2">
      <c r="D6555" s="59"/>
      <c r="E6555" s="5" t="s">
        <v>80</v>
      </c>
      <c r="F6555" s="51" t="s">
        <v>624</v>
      </c>
      <c r="G6555" s="4">
        <v>35</v>
      </c>
      <c r="H6555" s="10">
        <v>100</v>
      </c>
      <c r="I6555" s="1">
        <v>20</v>
      </c>
      <c r="J6555" s="1">
        <v>100</v>
      </c>
      <c r="K6555" s="1">
        <v>94.285714285713993</v>
      </c>
      <c r="L6555" s="1">
        <v>17.142857142857</v>
      </c>
      <c r="M6555" s="1">
        <v>85.714285714286007</v>
      </c>
      <c r="N6555" s="1">
        <v>54.285714285714</v>
      </c>
      <c r="O6555" s="1">
        <v>85.714285714286007</v>
      </c>
      <c r="P6555" s="1">
        <v>14.285714285714</v>
      </c>
      <c r="Q6555" s="2" t="s">
        <v>160</v>
      </c>
      <c r="R6555" s="2" t="s">
        <v>160</v>
      </c>
      <c r="S6555" s="2" t="s">
        <v>160</v>
      </c>
      <c r="T6555" s="1">
        <v>100</v>
      </c>
      <c r="U6555" s="8">
        <v>571.42857142857099</v>
      </c>
    </row>
    <row r="6556" spans="4:21" ht="26" x14ac:dyDescent="0.2">
      <c r="D6556" s="59"/>
      <c r="E6556" s="5" t="s">
        <v>81</v>
      </c>
      <c r="F6556" s="51" t="s">
        <v>624</v>
      </c>
      <c r="G6556" s="4">
        <v>48</v>
      </c>
      <c r="H6556" s="10">
        <v>97.916666666666998</v>
      </c>
      <c r="I6556" s="1">
        <v>27.083333333333002</v>
      </c>
      <c r="J6556" s="1">
        <v>100</v>
      </c>
      <c r="K6556" s="1">
        <v>93.75</v>
      </c>
      <c r="L6556" s="1">
        <v>10.416666666667</v>
      </c>
      <c r="M6556" s="1">
        <v>93.75</v>
      </c>
      <c r="N6556" s="1">
        <v>56.25</v>
      </c>
      <c r="O6556" s="1">
        <v>87.5</v>
      </c>
      <c r="P6556" s="1">
        <v>10.416666666667</v>
      </c>
      <c r="Q6556" s="2" t="s">
        <v>160</v>
      </c>
      <c r="R6556" s="2" t="s">
        <v>160</v>
      </c>
      <c r="S6556" s="2" t="s">
        <v>160</v>
      </c>
      <c r="T6556" s="1">
        <v>100</v>
      </c>
      <c r="U6556" s="8">
        <v>577.08333333333303</v>
      </c>
    </row>
    <row r="6557" spans="4:21" ht="26" x14ac:dyDescent="0.2">
      <c r="D6557" s="59"/>
      <c r="E6557" s="5" t="s">
        <v>82</v>
      </c>
      <c r="F6557" s="51" t="s">
        <v>624</v>
      </c>
      <c r="G6557" s="4">
        <v>39</v>
      </c>
      <c r="H6557" s="10">
        <v>94.871794871795004</v>
      </c>
      <c r="I6557" s="1">
        <v>23.076923076922998</v>
      </c>
      <c r="J6557" s="1">
        <v>94.871794871795004</v>
      </c>
      <c r="K6557" s="1">
        <v>94.871794871795004</v>
      </c>
      <c r="L6557" s="1">
        <v>23.076923076922998</v>
      </c>
      <c r="M6557" s="1">
        <v>76.923076923077005</v>
      </c>
      <c r="N6557" s="1">
        <v>38.461538461537998</v>
      </c>
      <c r="O6557" s="1">
        <v>66.666666666666998</v>
      </c>
      <c r="P6557" s="1">
        <v>2.564102564103</v>
      </c>
      <c r="Q6557" s="1">
        <v>2.564102564103</v>
      </c>
      <c r="R6557" s="2" t="s">
        <v>160</v>
      </c>
      <c r="S6557" s="2" t="s">
        <v>160</v>
      </c>
      <c r="T6557" s="1">
        <v>100</v>
      </c>
      <c r="U6557" s="8">
        <v>517.94871794871801</v>
      </c>
    </row>
    <row r="6558" spans="4:21" ht="26" x14ac:dyDescent="0.2">
      <c r="D6558" s="59"/>
      <c r="E6558" s="5" t="s">
        <v>83</v>
      </c>
      <c r="F6558" s="51" t="s">
        <v>624</v>
      </c>
      <c r="G6558" s="4">
        <v>12</v>
      </c>
      <c r="H6558" s="10">
        <v>100</v>
      </c>
      <c r="I6558" s="1">
        <v>41.666666666666998</v>
      </c>
      <c r="J6558" s="1">
        <v>83.333333333333002</v>
      </c>
      <c r="K6558" s="1">
        <v>83.333333333333002</v>
      </c>
      <c r="L6558" s="1">
        <v>8.333333333333</v>
      </c>
      <c r="M6558" s="1">
        <v>91.666666666666998</v>
      </c>
      <c r="N6558" s="1">
        <v>33.333333333333002</v>
      </c>
      <c r="O6558" s="1">
        <v>75</v>
      </c>
      <c r="P6558" s="2" t="s">
        <v>160</v>
      </c>
      <c r="Q6558" s="1">
        <v>8.333333333333</v>
      </c>
      <c r="R6558" s="2" t="s">
        <v>160</v>
      </c>
      <c r="S6558" s="2" t="s">
        <v>160</v>
      </c>
      <c r="T6558" s="1">
        <v>100</v>
      </c>
      <c r="U6558" s="8">
        <v>525</v>
      </c>
    </row>
    <row r="6559" spans="4:21" x14ac:dyDescent="0.2">
      <c r="D6559" s="59"/>
      <c r="E6559" s="5" t="s">
        <v>84</v>
      </c>
      <c r="F6559" s="51" t="s">
        <v>624</v>
      </c>
      <c r="G6559" s="4">
        <v>15</v>
      </c>
      <c r="H6559" s="10">
        <v>100</v>
      </c>
      <c r="I6559" s="1">
        <v>33.333333333333002</v>
      </c>
      <c r="J6559" s="1">
        <v>100</v>
      </c>
      <c r="K6559" s="1">
        <v>100</v>
      </c>
      <c r="L6559" s="1">
        <v>26.666666666666998</v>
      </c>
      <c r="M6559" s="1">
        <v>86.666666666666998</v>
      </c>
      <c r="N6559" s="1">
        <v>40</v>
      </c>
      <c r="O6559" s="1">
        <v>86.666666666666998</v>
      </c>
      <c r="P6559" s="1">
        <v>6.666666666667</v>
      </c>
      <c r="Q6559" s="2" t="s">
        <v>160</v>
      </c>
      <c r="R6559" s="2" t="s">
        <v>160</v>
      </c>
      <c r="S6559" s="2" t="s">
        <v>160</v>
      </c>
      <c r="T6559" s="1">
        <v>100</v>
      </c>
      <c r="U6559" s="8">
        <v>580</v>
      </c>
    </row>
    <row r="6560" spans="4:21" x14ac:dyDescent="0.2">
      <c r="D6560" s="59"/>
      <c r="E6560" s="5" t="s">
        <v>85</v>
      </c>
      <c r="F6560" s="51" t="s">
        <v>624</v>
      </c>
      <c r="G6560" s="4">
        <v>5</v>
      </c>
      <c r="H6560" s="10">
        <v>80</v>
      </c>
      <c r="I6560" s="1">
        <v>60</v>
      </c>
      <c r="J6560" s="1">
        <v>80</v>
      </c>
      <c r="K6560" s="1">
        <v>80</v>
      </c>
      <c r="L6560" s="1">
        <v>20</v>
      </c>
      <c r="M6560" s="1">
        <v>80</v>
      </c>
      <c r="N6560" s="1">
        <v>80</v>
      </c>
      <c r="O6560" s="1">
        <v>40</v>
      </c>
      <c r="P6560" s="2" t="s">
        <v>160</v>
      </c>
      <c r="Q6560" s="2" t="s">
        <v>160</v>
      </c>
      <c r="R6560" s="2" t="s">
        <v>160</v>
      </c>
      <c r="S6560" s="2" t="s">
        <v>160</v>
      </c>
      <c r="T6560" s="1">
        <v>100</v>
      </c>
      <c r="U6560" s="8">
        <v>520</v>
      </c>
    </row>
    <row r="6561" spans="4:21" x14ac:dyDescent="0.2">
      <c r="D6561" s="59"/>
      <c r="E6561" s="5" t="s">
        <v>86</v>
      </c>
      <c r="F6561" s="51" t="s">
        <v>623</v>
      </c>
      <c r="G6561" s="4">
        <v>87</v>
      </c>
      <c r="H6561" s="10">
        <v>97.701149425286999</v>
      </c>
      <c r="I6561" s="1">
        <v>21.839080459769999</v>
      </c>
      <c r="J6561" s="1">
        <v>97.701149425286999</v>
      </c>
      <c r="K6561" s="1">
        <v>90.804597701149007</v>
      </c>
      <c r="L6561" s="1">
        <v>33.333333333333002</v>
      </c>
      <c r="M6561" s="1">
        <v>67.816091954022994</v>
      </c>
      <c r="N6561" s="1">
        <v>41.379310344827999</v>
      </c>
      <c r="O6561" s="1">
        <v>59.770114942528998</v>
      </c>
      <c r="P6561" s="1">
        <v>6.8965517241379999</v>
      </c>
      <c r="Q6561" s="2" t="s">
        <v>160</v>
      </c>
      <c r="R6561" s="2" t="s">
        <v>160</v>
      </c>
      <c r="S6561" s="2" t="s">
        <v>160</v>
      </c>
      <c r="T6561" s="1">
        <v>100</v>
      </c>
      <c r="U6561" s="8">
        <v>517.241379310345</v>
      </c>
    </row>
    <row r="6562" spans="4:21" ht="26" x14ac:dyDescent="0.2">
      <c r="D6562" s="59"/>
      <c r="E6562" s="5" t="s">
        <v>87</v>
      </c>
      <c r="F6562" s="51" t="s">
        <v>623</v>
      </c>
      <c r="G6562" s="4">
        <v>118</v>
      </c>
      <c r="H6562" s="10">
        <v>94.915254237287996</v>
      </c>
      <c r="I6562" s="1">
        <v>27.966101694915</v>
      </c>
      <c r="J6562" s="1">
        <v>97.457627118643998</v>
      </c>
      <c r="K6562" s="1">
        <v>91.525423728814005</v>
      </c>
      <c r="L6562" s="1">
        <v>16.949152542373</v>
      </c>
      <c r="M6562" s="1">
        <v>89.830508474576007</v>
      </c>
      <c r="N6562" s="1">
        <v>41.525423728813998</v>
      </c>
      <c r="O6562" s="1">
        <v>67.796610169491998</v>
      </c>
      <c r="P6562" s="1">
        <v>5.9322033898309998</v>
      </c>
      <c r="Q6562" s="1">
        <v>0.84745762711899997</v>
      </c>
      <c r="R6562" s="2" t="s">
        <v>160</v>
      </c>
      <c r="S6562" s="2" t="s">
        <v>160</v>
      </c>
      <c r="T6562" s="1">
        <v>100</v>
      </c>
      <c r="U6562" s="8">
        <v>534.74576271186402</v>
      </c>
    </row>
    <row r="6563" spans="4:21" x14ac:dyDescent="0.2">
      <c r="D6563" s="59"/>
      <c r="E6563" s="5" t="s">
        <v>36</v>
      </c>
      <c r="F6563" s="51" t="s">
        <v>624</v>
      </c>
      <c r="G6563" s="4">
        <v>47</v>
      </c>
      <c r="H6563" s="10">
        <v>93.617021276596006</v>
      </c>
      <c r="I6563" s="1">
        <v>23.404255319149001</v>
      </c>
      <c r="J6563" s="1">
        <v>93.617021276596006</v>
      </c>
      <c r="K6563" s="1">
        <v>97.872340425532002</v>
      </c>
      <c r="L6563" s="1">
        <v>21.276595744681</v>
      </c>
      <c r="M6563" s="1">
        <v>78.723404255318997</v>
      </c>
      <c r="N6563" s="1">
        <v>48.936170212766001</v>
      </c>
      <c r="O6563" s="1">
        <v>61.702127659574003</v>
      </c>
      <c r="P6563" s="1">
        <v>2.1276595744679998</v>
      </c>
      <c r="Q6563" s="1">
        <v>4.2553191489359996</v>
      </c>
      <c r="R6563" s="2" t="s">
        <v>160</v>
      </c>
      <c r="S6563" s="2" t="s">
        <v>160</v>
      </c>
      <c r="T6563" s="1">
        <v>100</v>
      </c>
      <c r="U6563" s="8">
        <v>525.531914893617</v>
      </c>
    </row>
    <row r="6564" spans="4:21" ht="26" x14ac:dyDescent="0.2">
      <c r="D6564" s="59"/>
      <c r="E6564" s="5" t="s">
        <v>88</v>
      </c>
      <c r="F6564" s="51" t="s">
        <v>623</v>
      </c>
      <c r="G6564" s="4">
        <v>255</v>
      </c>
      <c r="H6564" s="10">
        <v>91.764705882352999</v>
      </c>
      <c r="I6564" s="1">
        <v>14.117647058824</v>
      </c>
      <c r="J6564" s="1">
        <v>97.647058823528994</v>
      </c>
      <c r="K6564" s="1">
        <v>94.901960784313999</v>
      </c>
      <c r="L6564" s="1">
        <v>27.058823529411999</v>
      </c>
      <c r="M6564" s="1">
        <v>67.058823529411995</v>
      </c>
      <c r="N6564" s="1">
        <v>32.156862745098003</v>
      </c>
      <c r="O6564" s="1">
        <v>49.803921568626997</v>
      </c>
      <c r="P6564" s="1">
        <v>2.7450980392159998</v>
      </c>
      <c r="Q6564" s="1">
        <v>3.9215686274510002</v>
      </c>
      <c r="R6564" s="1">
        <v>0.392156862745</v>
      </c>
      <c r="S6564" s="2" t="s">
        <v>160</v>
      </c>
      <c r="T6564" s="1">
        <v>99.607843137255003</v>
      </c>
      <c r="U6564" s="8">
        <v>481.56862745097999</v>
      </c>
    </row>
    <row r="6565" spans="4:21" x14ac:dyDescent="0.2">
      <c r="D6565" s="59"/>
      <c r="E6565" s="5" t="s">
        <v>89</v>
      </c>
      <c r="F6565" s="51" t="s">
        <v>623</v>
      </c>
      <c r="G6565" s="4">
        <v>434</v>
      </c>
      <c r="H6565" s="10">
        <v>86.635944700460996</v>
      </c>
      <c r="I6565" s="1">
        <v>11.290322580645</v>
      </c>
      <c r="J6565" s="1">
        <v>94.930875576036996</v>
      </c>
      <c r="K6565" s="1">
        <v>86.175115207372997</v>
      </c>
      <c r="L6565" s="1">
        <v>31.336405529954</v>
      </c>
      <c r="M6565" s="1">
        <v>62.903225806451999</v>
      </c>
      <c r="N6565" s="1">
        <v>29.493087557603999</v>
      </c>
      <c r="O6565" s="1">
        <v>43.087557603687003</v>
      </c>
      <c r="P6565" s="1">
        <v>2.9953917050690002</v>
      </c>
      <c r="Q6565" s="1">
        <v>2.9953917050690002</v>
      </c>
      <c r="R6565" s="1">
        <v>0.23041474654399999</v>
      </c>
      <c r="S6565" s="1">
        <v>0.69124423963100001</v>
      </c>
      <c r="T6565" s="1">
        <v>99.078341013824996</v>
      </c>
      <c r="U6565" s="8">
        <v>452.76497695852498</v>
      </c>
    </row>
    <row r="6566" spans="4:21" x14ac:dyDescent="0.2">
      <c r="D6566" s="59"/>
      <c r="E6566" s="5" t="s">
        <v>23</v>
      </c>
      <c r="F6566" s="51" t="s">
        <v>624</v>
      </c>
      <c r="G6566" s="4">
        <v>9</v>
      </c>
      <c r="H6566" s="10">
        <v>77.777777777777999</v>
      </c>
      <c r="I6566" s="2" t="s">
        <v>160</v>
      </c>
      <c r="J6566" s="1">
        <v>88.888888888888999</v>
      </c>
      <c r="K6566" s="1">
        <v>88.888888888888999</v>
      </c>
      <c r="L6566" s="1">
        <v>33.333333333333002</v>
      </c>
      <c r="M6566" s="1">
        <v>55.555555555555998</v>
      </c>
      <c r="N6566" s="1">
        <v>33.333333333333002</v>
      </c>
      <c r="O6566" s="1">
        <v>33.333333333333002</v>
      </c>
      <c r="P6566" s="2" t="s">
        <v>160</v>
      </c>
      <c r="Q6566" s="2" t="s">
        <v>160</v>
      </c>
      <c r="R6566" s="2" t="s">
        <v>160</v>
      </c>
      <c r="S6566" s="2" t="s">
        <v>160</v>
      </c>
      <c r="T6566" s="1">
        <v>100</v>
      </c>
      <c r="U6566" s="8">
        <v>411.11111111111097</v>
      </c>
    </row>
    <row r="6567" spans="4:21" ht="26" x14ac:dyDescent="0.2">
      <c r="D6567" s="59"/>
      <c r="E6567" s="5" t="s">
        <v>90</v>
      </c>
      <c r="F6567" s="51" t="s">
        <v>623</v>
      </c>
      <c r="G6567" s="4">
        <v>345</v>
      </c>
      <c r="H6567" s="10">
        <v>95.362318840580002</v>
      </c>
      <c r="I6567" s="1">
        <v>21.739130434783</v>
      </c>
      <c r="J6567" s="1">
        <v>96.231884057971001</v>
      </c>
      <c r="K6567" s="1">
        <v>92.753623188405996</v>
      </c>
      <c r="L6567" s="1">
        <v>23.188405797101002</v>
      </c>
      <c r="M6567" s="1">
        <v>78.550724637681</v>
      </c>
      <c r="N6567" s="1">
        <v>40.869565217390999</v>
      </c>
      <c r="O6567" s="1">
        <v>66.086956521738998</v>
      </c>
      <c r="P6567" s="1">
        <v>4.6376811594199996</v>
      </c>
      <c r="Q6567" s="1">
        <v>1.449275362319</v>
      </c>
      <c r="R6567" s="2" t="s">
        <v>160</v>
      </c>
      <c r="S6567" s="2" t="s">
        <v>160</v>
      </c>
      <c r="T6567" s="1">
        <v>100</v>
      </c>
      <c r="U6567" s="8">
        <v>520.86956521739103</v>
      </c>
    </row>
    <row r="6568" spans="4:21" ht="26" x14ac:dyDescent="0.2">
      <c r="D6568" s="58" t="s">
        <v>91</v>
      </c>
      <c r="E6568" s="7" t="s">
        <v>92</v>
      </c>
      <c r="F6568" s="50" t="s">
        <v>623</v>
      </c>
      <c r="G6568" s="6">
        <v>70</v>
      </c>
      <c r="H6568" s="14">
        <v>97.142857142856997</v>
      </c>
      <c r="I6568" s="3">
        <v>44.285714285714</v>
      </c>
      <c r="J6568" s="3">
        <v>90</v>
      </c>
      <c r="K6568" s="3">
        <v>85.714285714286007</v>
      </c>
      <c r="L6568" s="3">
        <v>24.285714285714</v>
      </c>
      <c r="M6568" s="3">
        <v>72.857142857143003</v>
      </c>
      <c r="N6568" s="3">
        <v>32.857142857143003</v>
      </c>
      <c r="O6568" s="3">
        <v>65.714285714286007</v>
      </c>
      <c r="P6568" s="3">
        <v>11.428571428571001</v>
      </c>
      <c r="Q6568" s="3">
        <v>1.4285714285710001</v>
      </c>
      <c r="R6568" s="3">
        <v>1.4285714285710001</v>
      </c>
      <c r="S6568" s="9" t="s">
        <v>160</v>
      </c>
      <c r="T6568" s="3">
        <v>98.571428571428996</v>
      </c>
      <c r="U6568" s="13">
        <v>527.142857142857</v>
      </c>
    </row>
    <row r="6569" spans="4:21" ht="39" x14ac:dyDescent="0.2">
      <c r="D6569" s="59"/>
      <c r="E6569" s="5" t="s">
        <v>93</v>
      </c>
      <c r="F6569" s="51" t="s">
        <v>623</v>
      </c>
      <c r="G6569" s="4">
        <v>430</v>
      </c>
      <c r="H6569" s="10">
        <v>94.883720930232997</v>
      </c>
      <c r="I6569" s="1">
        <v>25.116279069767</v>
      </c>
      <c r="J6569" s="1">
        <v>98.372093023255999</v>
      </c>
      <c r="K6569" s="1">
        <v>95.348837209302005</v>
      </c>
      <c r="L6569" s="1">
        <v>15.116279069767</v>
      </c>
      <c r="M6569" s="1">
        <v>90.697674418605004</v>
      </c>
      <c r="N6569" s="1">
        <v>50.465116279070003</v>
      </c>
      <c r="O6569" s="1">
        <v>79.069767441859995</v>
      </c>
      <c r="P6569" s="1">
        <v>6.0465116279069999</v>
      </c>
      <c r="Q6569" s="1">
        <v>2.790697674419</v>
      </c>
      <c r="R6569" s="2" t="s">
        <v>160</v>
      </c>
      <c r="S6569" s="2" t="s">
        <v>160</v>
      </c>
      <c r="T6569" s="1">
        <v>100</v>
      </c>
      <c r="U6569" s="8">
        <v>557.90697674418595</v>
      </c>
    </row>
    <row r="6570" spans="4:21" ht="39" x14ac:dyDescent="0.2">
      <c r="D6570" s="59"/>
      <c r="E6570" s="5" t="s">
        <v>94</v>
      </c>
      <c r="F6570" s="51" t="s">
        <v>623</v>
      </c>
      <c r="G6570" s="4">
        <v>824</v>
      </c>
      <c r="H6570" s="10">
        <v>89.684466019417002</v>
      </c>
      <c r="I6570" s="1">
        <v>17.839805825243001</v>
      </c>
      <c r="J6570" s="1">
        <v>96.723300970874007</v>
      </c>
      <c r="K6570" s="1">
        <v>91.868932038834998</v>
      </c>
      <c r="L6570" s="1">
        <v>25</v>
      </c>
      <c r="M6570" s="1">
        <v>80.218446601942006</v>
      </c>
      <c r="N6570" s="1">
        <v>39.684466019417002</v>
      </c>
      <c r="O6570" s="1">
        <v>58.737864077669997</v>
      </c>
      <c r="P6570" s="1">
        <v>4.1262135922330003</v>
      </c>
      <c r="Q6570" s="1">
        <v>2.9126213592229999</v>
      </c>
      <c r="R6570" s="2" t="s">
        <v>160</v>
      </c>
      <c r="S6570" s="1">
        <v>0.24271844660200001</v>
      </c>
      <c r="T6570" s="1">
        <v>99.757281553398002</v>
      </c>
      <c r="U6570" s="8">
        <v>507.03883495145601</v>
      </c>
    </row>
    <row r="6571" spans="4:21" ht="39" x14ac:dyDescent="0.2">
      <c r="D6571" s="59"/>
      <c r="E6571" s="5" t="s">
        <v>95</v>
      </c>
      <c r="F6571" s="51" t="s">
        <v>623</v>
      </c>
      <c r="G6571" s="4">
        <v>593</v>
      </c>
      <c r="H6571" s="10">
        <v>92.580101180438007</v>
      </c>
      <c r="I6571" s="1">
        <v>23.440134907251</v>
      </c>
      <c r="J6571" s="1">
        <v>97.976391231028998</v>
      </c>
      <c r="K6571" s="1">
        <v>94.097807757167004</v>
      </c>
      <c r="L6571" s="1">
        <v>16.357504215852</v>
      </c>
      <c r="M6571" s="1">
        <v>90.556492411467005</v>
      </c>
      <c r="N6571" s="1">
        <v>50.084317032039998</v>
      </c>
      <c r="O6571" s="1">
        <v>77.403035413153006</v>
      </c>
      <c r="P6571" s="1">
        <v>5.9021922428330003</v>
      </c>
      <c r="Q6571" s="1">
        <v>3.8785834738620002</v>
      </c>
      <c r="R6571" s="2" t="s">
        <v>160</v>
      </c>
      <c r="S6571" s="2" t="s">
        <v>160</v>
      </c>
      <c r="T6571" s="1">
        <v>100</v>
      </c>
      <c r="U6571" s="8">
        <v>552.27655986509296</v>
      </c>
    </row>
    <row r="6572" spans="4:21" ht="39" x14ac:dyDescent="0.2">
      <c r="D6572" s="59"/>
      <c r="E6572" s="5" t="s">
        <v>96</v>
      </c>
      <c r="F6572" s="51" t="s">
        <v>623</v>
      </c>
      <c r="G6572" s="4">
        <v>261</v>
      </c>
      <c r="H6572" s="10">
        <v>87.356321839079996</v>
      </c>
      <c r="I6572" s="1">
        <v>22.222222222222001</v>
      </c>
      <c r="J6572" s="1">
        <v>96.551724137931004</v>
      </c>
      <c r="K6572" s="1">
        <v>91.954022988505997</v>
      </c>
      <c r="L6572" s="1">
        <v>9.1954022988510005</v>
      </c>
      <c r="M6572" s="1">
        <v>96.551724137931004</v>
      </c>
      <c r="N6572" s="1">
        <v>53.639846743295003</v>
      </c>
      <c r="O6572" s="1">
        <v>75.478927203064998</v>
      </c>
      <c r="P6572" s="1">
        <v>5.7471264367819996</v>
      </c>
      <c r="Q6572" s="1">
        <v>3.8314176245209999</v>
      </c>
      <c r="R6572" s="2" t="s">
        <v>160</v>
      </c>
      <c r="S6572" s="2" t="s">
        <v>160</v>
      </c>
      <c r="T6572" s="1">
        <v>100</v>
      </c>
      <c r="U6572" s="8">
        <v>542.52873563218395</v>
      </c>
    </row>
    <row r="6573" spans="4:21" ht="39" x14ac:dyDescent="0.2">
      <c r="D6573" s="59"/>
      <c r="E6573" s="5" t="s">
        <v>97</v>
      </c>
      <c r="F6573" s="51" t="s">
        <v>623</v>
      </c>
      <c r="G6573" s="4">
        <v>63</v>
      </c>
      <c r="H6573" s="10">
        <v>93.650793650794</v>
      </c>
      <c r="I6573" s="1">
        <v>26.984126984126998</v>
      </c>
      <c r="J6573" s="1">
        <v>96.825396825396993</v>
      </c>
      <c r="K6573" s="1">
        <v>93.650793650794</v>
      </c>
      <c r="L6573" s="1">
        <v>12.698412698413</v>
      </c>
      <c r="M6573" s="1">
        <v>92.063492063492006</v>
      </c>
      <c r="N6573" s="1">
        <v>61.904761904761997</v>
      </c>
      <c r="O6573" s="1">
        <v>80.952380952381006</v>
      </c>
      <c r="P6573" s="1">
        <v>9.5238095238099998</v>
      </c>
      <c r="Q6573" s="1">
        <v>4.7619047619049999</v>
      </c>
      <c r="R6573" s="2" t="s">
        <v>160</v>
      </c>
      <c r="S6573" s="2" t="s">
        <v>160</v>
      </c>
      <c r="T6573" s="1">
        <v>100</v>
      </c>
      <c r="U6573" s="8">
        <v>573.01587301587301</v>
      </c>
    </row>
    <row r="6574" spans="4:21" ht="39" x14ac:dyDescent="0.2">
      <c r="D6574" s="59"/>
      <c r="E6574" s="5" t="s">
        <v>98</v>
      </c>
      <c r="F6574" s="51" t="s">
        <v>623</v>
      </c>
      <c r="G6574" s="4">
        <v>345</v>
      </c>
      <c r="H6574" s="10">
        <v>95.942028985506994</v>
      </c>
      <c r="I6574" s="1">
        <v>30.144927536232</v>
      </c>
      <c r="J6574" s="1">
        <v>97.971014492753994</v>
      </c>
      <c r="K6574" s="1">
        <v>95.652173913043001</v>
      </c>
      <c r="L6574" s="1">
        <v>11.014492753622999</v>
      </c>
      <c r="M6574" s="1">
        <v>94.492753623187994</v>
      </c>
      <c r="N6574" s="1">
        <v>55.942028985507001</v>
      </c>
      <c r="O6574" s="1">
        <v>83.188405797100998</v>
      </c>
      <c r="P6574" s="1">
        <v>6.9565217391300003</v>
      </c>
      <c r="Q6574" s="1">
        <v>4.0579710144929999</v>
      </c>
      <c r="R6574" s="2" t="s">
        <v>160</v>
      </c>
      <c r="S6574" s="2" t="s">
        <v>160</v>
      </c>
      <c r="T6574" s="1">
        <v>100</v>
      </c>
      <c r="U6574" s="8">
        <v>575.36231884057997</v>
      </c>
    </row>
    <row r="6575" spans="4:21" ht="39" x14ac:dyDescent="0.2">
      <c r="D6575" s="59"/>
      <c r="E6575" s="5" t="s">
        <v>99</v>
      </c>
      <c r="F6575" s="51" t="s">
        <v>623</v>
      </c>
      <c r="G6575" s="4">
        <v>202</v>
      </c>
      <c r="H6575" s="10">
        <v>95.049504950495006</v>
      </c>
      <c r="I6575" s="1">
        <v>30.693069306931001</v>
      </c>
      <c r="J6575" s="1">
        <v>98.019801980197997</v>
      </c>
      <c r="K6575" s="1">
        <v>95.544554455446004</v>
      </c>
      <c r="L6575" s="1">
        <v>12.871287128713</v>
      </c>
      <c r="M6575" s="1">
        <v>94.059405940594004</v>
      </c>
      <c r="N6575" s="1">
        <v>56.930693069306997</v>
      </c>
      <c r="O6575" s="1">
        <v>85.643564356436002</v>
      </c>
      <c r="P6575" s="1">
        <v>9.4059405940590004</v>
      </c>
      <c r="Q6575" s="1">
        <v>2.970297029703</v>
      </c>
      <c r="R6575" s="2" t="s">
        <v>160</v>
      </c>
      <c r="S6575" s="2" t="s">
        <v>160</v>
      </c>
      <c r="T6575" s="1">
        <v>100</v>
      </c>
      <c r="U6575" s="8">
        <v>581.18811881188105</v>
      </c>
    </row>
    <row r="6576" spans="4:21" x14ac:dyDescent="0.2">
      <c r="D6576" s="59"/>
      <c r="E6576" s="5" t="s">
        <v>100</v>
      </c>
      <c r="F6576" s="51" t="s">
        <v>623</v>
      </c>
      <c r="G6576" s="4">
        <v>143</v>
      </c>
      <c r="H6576" s="10">
        <v>94.405594405594002</v>
      </c>
      <c r="I6576" s="1">
        <v>1.398601398601</v>
      </c>
      <c r="J6576" s="1">
        <v>93.006993006993</v>
      </c>
      <c r="K6576" s="1">
        <v>83.216783216783</v>
      </c>
      <c r="L6576" s="1">
        <v>37.762237762238001</v>
      </c>
      <c r="M6576" s="1">
        <v>14.685314685314999</v>
      </c>
      <c r="N6576" s="1">
        <v>8.3916083916080009</v>
      </c>
      <c r="O6576" s="1">
        <v>11.188811188811</v>
      </c>
      <c r="P6576" s="2" t="s">
        <v>160</v>
      </c>
      <c r="Q6576" s="1">
        <v>2.797202797203</v>
      </c>
      <c r="R6576" s="1">
        <v>0.69930069930100003</v>
      </c>
      <c r="S6576" s="1">
        <v>0.69930069930100003</v>
      </c>
      <c r="T6576" s="1">
        <v>98.601398601398998</v>
      </c>
      <c r="U6576" s="8">
        <v>348.25174825174798</v>
      </c>
    </row>
    <row r="6577" spans="4:21" x14ac:dyDescent="0.2">
      <c r="D6577" s="59"/>
      <c r="E6577" s="5" t="s">
        <v>23</v>
      </c>
      <c r="F6577" s="51" t="s">
        <v>624</v>
      </c>
      <c r="G6577" s="4">
        <v>5</v>
      </c>
      <c r="H6577" s="10">
        <v>80</v>
      </c>
      <c r="I6577" s="2" t="s">
        <v>160</v>
      </c>
      <c r="J6577" s="1">
        <v>100</v>
      </c>
      <c r="K6577" s="1">
        <v>100</v>
      </c>
      <c r="L6577" s="1">
        <v>40</v>
      </c>
      <c r="M6577" s="2" t="s">
        <v>160</v>
      </c>
      <c r="N6577" s="2" t="s">
        <v>160</v>
      </c>
      <c r="O6577" s="2" t="s">
        <v>160</v>
      </c>
      <c r="P6577" s="2" t="s">
        <v>160</v>
      </c>
      <c r="Q6577" s="2" t="s">
        <v>160</v>
      </c>
      <c r="R6577" s="2" t="s">
        <v>160</v>
      </c>
      <c r="S6577" s="2" t="s">
        <v>160</v>
      </c>
      <c r="T6577" s="1">
        <v>100</v>
      </c>
      <c r="U6577" s="8">
        <v>320</v>
      </c>
    </row>
    <row r="6578" spans="4:21" ht="26" x14ac:dyDescent="0.2">
      <c r="D6578" s="59"/>
      <c r="E6578" s="5" t="s">
        <v>101</v>
      </c>
      <c r="F6578" s="51" t="s">
        <v>623</v>
      </c>
      <c r="G6578" s="4">
        <v>883</v>
      </c>
      <c r="H6578" s="10">
        <v>90.260475651188997</v>
      </c>
      <c r="I6578" s="1">
        <v>17.893544733862001</v>
      </c>
      <c r="J6578" s="1">
        <v>96.828992072480006</v>
      </c>
      <c r="K6578" s="1">
        <v>91.959229898074994</v>
      </c>
      <c r="L6578" s="1">
        <v>26.047565118912999</v>
      </c>
      <c r="M6578" s="1">
        <v>78.369195922990002</v>
      </c>
      <c r="N6578" s="1">
        <v>38.731596828991997</v>
      </c>
      <c r="O6578" s="1">
        <v>59.569648924121999</v>
      </c>
      <c r="P6578" s="1">
        <v>4.077010192525</v>
      </c>
      <c r="Q6578" s="1">
        <v>2.7180067950170002</v>
      </c>
      <c r="R6578" s="2" t="s">
        <v>160</v>
      </c>
      <c r="S6578" s="1">
        <v>0.22650056625100001</v>
      </c>
      <c r="T6578" s="1">
        <v>99.773499433748995</v>
      </c>
      <c r="U6578" s="8">
        <v>506.68176670441699</v>
      </c>
    </row>
    <row r="6579" spans="4:21" ht="26" x14ac:dyDescent="0.2">
      <c r="D6579" s="59"/>
      <c r="E6579" s="5" t="s">
        <v>102</v>
      </c>
      <c r="F6579" s="51" t="s">
        <v>623</v>
      </c>
      <c r="G6579" s="4">
        <v>453</v>
      </c>
      <c r="H6579" s="10">
        <v>91.832229580573994</v>
      </c>
      <c r="I6579" s="1">
        <v>26.931567328918</v>
      </c>
      <c r="J6579" s="1">
        <v>97.350993377482993</v>
      </c>
      <c r="K6579" s="1">
        <v>93.598233995585005</v>
      </c>
      <c r="L6579" s="1">
        <v>11.699779249448</v>
      </c>
      <c r="M6579" s="1">
        <v>93.818984547461</v>
      </c>
      <c r="N6579" s="1">
        <v>51.876379690949001</v>
      </c>
      <c r="O6579" s="1">
        <v>79.028697571744004</v>
      </c>
      <c r="P6579" s="1">
        <v>6.1810154525390004</v>
      </c>
      <c r="Q6579" s="1">
        <v>3.5320088300219998</v>
      </c>
      <c r="R6579" s="2" t="s">
        <v>160</v>
      </c>
      <c r="S6579" s="2" t="s">
        <v>160</v>
      </c>
      <c r="T6579" s="1">
        <v>100</v>
      </c>
      <c r="U6579" s="8">
        <v>555.84988962472403</v>
      </c>
    </row>
    <row r="6580" spans="4:21" x14ac:dyDescent="0.2">
      <c r="D6580" s="58" t="s">
        <v>103</v>
      </c>
      <c r="E6580" s="7" t="s">
        <v>104</v>
      </c>
      <c r="F6580" s="50" t="s">
        <v>623</v>
      </c>
      <c r="G6580" s="6">
        <v>265</v>
      </c>
      <c r="H6580" s="14">
        <v>93.584905660377004</v>
      </c>
      <c r="I6580" s="3">
        <v>18.113207547169999</v>
      </c>
      <c r="J6580" s="3">
        <v>97.735849056603996</v>
      </c>
      <c r="K6580" s="3">
        <v>94.339622641508996</v>
      </c>
      <c r="L6580" s="3">
        <v>23.018867924527999</v>
      </c>
      <c r="M6580" s="3">
        <v>79.622641509434004</v>
      </c>
      <c r="N6580" s="3">
        <v>43.396226415093999</v>
      </c>
      <c r="O6580" s="3">
        <v>65.283018867924994</v>
      </c>
      <c r="P6580" s="3">
        <v>6.0377358490570003</v>
      </c>
      <c r="Q6580" s="3">
        <v>2.6415094339620002</v>
      </c>
      <c r="R6580" s="9" t="s">
        <v>160</v>
      </c>
      <c r="S6580" s="9" t="s">
        <v>160</v>
      </c>
      <c r="T6580" s="3">
        <v>100</v>
      </c>
      <c r="U6580" s="13">
        <v>523.77358490565996</v>
      </c>
    </row>
    <row r="6581" spans="4:21" x14ac:dyDescent="0.2">
      <c r="D6581" s="59"/>
      <c r="E6581" s="5" t="s">
        <v>105</v>
      </c>
      <c r="F6581" s="51" t="s">
        <v>623</v>
      </c>
      <c r="G6581" s="4">
        <v>314</v>
      </c>
      <c r="H6581" s="10">
        <v>92.675159235669</v>
      </c>
      <c r="I6581" s="1">
        <v>14.331210191083001</v>
      </c>
      <c r="J6581" s="1">
        <v>96.496815286623999</v>
      </c>
      <c r="K6581" s="1">
        <v>92.675159235669</v>
      </c>
      <c r="L6581" s="1">
        <v>28.025477707006001</v>
      </c>
      <c r="M6581" s="1">
        <v>70.063694267515999</v>
      </c>
      <c r="N6581" s="1">
        <v>33.439490445860002</v>
      </c>
      <c r="O6581" s="1">
        <v>55.414012738853998</v>
      </c>
      <c r="P6581" s="1">
        <v>3.8216560509550002</v>
      </c>
      <c r="Q6581" s="1">
        <v>2.2292993630570002</v>
      </c>
      <c r="R6581" s="1">
        <v>0.63694267515900005</v>
      </c>
      <c r="S6581" s="2" t="s">
        <v>160</v>
      </c>
      <c r="T6581" s="1">
        <v>99.363057324840995</v>
      </c>
      <c r="U6581" s="8">
        <v>489.80891719745199</v>
      </c>
    </row>
    <row r="6582" spans="4:21" x14ac:dyDescent="0.2">
      <c r="D6582" s="59"/>
      <c r="E6582" s="5" t="s">
        <v>106</v>
      </c>
      <c r="F6582" s="51" t="s">
        <v>623</v>
      </c>
      <c r="G6582" s="4">
        <v>333</v>
      </c>
      <c r="H6582" s="10">
        <v>87.987987987988006</v>
      </c>
      <c r="I6582" s="1">
        <v>16.816816816816999</v>
      </c>
      <c r="J6582" s="1">
        <v>94.894894894895003</v>
      </c>
      <c r="K6582" s="1">
        <v>88.588588588589005</v>
      </c>
      <c r="L6582" s="1">
        <v>30.33033033033</v>
      </c>
      <c r="M6582" s="1">
        <v>64.564564564565003</v>
      </c>
      <c r="N6582" s="1">
        <v>32.132132132132</v>
      </c>
      <c r="O6582" s="1">
        <v>43.243243243243001</v>
      </c>
      <c r="P6582" s="1">
        <v>2.1021021021020001</v>
      </c>
      <c r="Q6582" s="1">
        <v>3.0030030030030002</v>
      </c>
      <c r="R6582" s="2" t="s">
        <v>160</v>
      </c>
      <c r="S6582" s="1">
        <v>0.60060060060099996</v>
      </c>
      <c r="T6582" s="1">
        <v>99.399399399399002</v>
      </c>
      <c r="U6582" s="8">
        <v>464.264264264264</v>
      </c>
    </row>
    <row r="6583" spans="4:21" x14ac:dyDescent="0.2">
      <c r="D6583" s="59"/>
      <c r="E6583" s="5" t="s">
        <v>107</v>
      </c>
      <c r="F6583" s="51" t="s">
        <v>623</v>
      </c>
      <c r="G6583" s="4">
        <v>108</v>
      </c>
      <c r="H6583" s="10">
        <v>85.185185185185006</v>
      </c>
      <c r="I6583" s="1">
        <v>8.333333333333</v>
      </c>
      <c r="J6583" s="1">
        <v>96.296296296296006</v>
      </c>
      <c r="K6583" s="1">
        <v>86.111111111111001</v>
      </c>
      <c r="L6583" s="1">
        <v>28.703703703704001</v>
      </c>
      <c r="M6583" s="1">
        <v>56.481481481480998</v>
      </c>
      <c r="N6583" s="1">
        <v>20.370370370370001</v>
      </c>
      <c r="O6583" s="1">
        <v>38.888888888888999</v>
      </c>
      <c r="P6583" s="1">
        <v>0.92592592592599998</v>
      </c>
      <c r="Q6583" s="1">
        <v>2.7777777777780002</v>
      </c>
      <c r="R6583" s="2" t="s">
        <v>160</v>
      </c>
      <c r="S6583" s="1">
        <v>0.92592592592599998</v>
      </c>
      <c r="T6583" s="1">
        <v>99.074074074074005</v>
      </c>
      <c r="U6583" s="8">
        <v>425</v>
      </c>
    </row>
    <row r="6584" spans="4:21" x14ac:dyDescent="0.2">
      <c r="D6584" s="59"/>
      <c r="E6584" s="5" t="s">
        <v>108</v>
      </c>
      <c r="F6584" s="51" t="s">
        <v>624</v>
      </c>
      <c r="G6584" s="4">
        <v>21</v>
      </c>
      <c r="H6584" s="10">
        <v>95.238095238094999</v>
      </c>
      <c r="I6584" s="1">
        <v>4.7619047619049999</v>
      </c>
      <c r="J6584" s="1">
        <v>80.952380952381006</v>
      </c>
      <c r="K6584" s="1">
        <v>66.666666666666998</v>
      </c>
      <c r="L6584" s="1">
        <v>28.571428571428999</v>
      </c>
      <c r="M6584" s="1">
        <v>57.142857142856997</v>
      </c>
      <c r="N6584" s="1">
        <v>19.047619047619001</v>
      </c>
      <c r="O6584" s="1">
        <v>52.380952380952003</v>
      </c>
      <c r="P6584" s="2" t="s">
        <v>160</v>
      </c>
      <c r="Q6584" s="1">
        <v>4.7619047619049999</v>
      </c>
      <c r="R6584" s="2" t="s">
        <v>160</v>
      </c>
      <c r="S6584" s="2" t="s">
        <v>160</v>
      </c>
      <c r="T6584" s="1">
        <v>100</v>
      </c>
      <c r="U6584" s="8">
        <v>409.52380952380997</v>
      </c>
    </row>
    <row r="6585" spans="4:21" x14ac:dyDescent="0.2">
      <c r="D6585" s="59"/>
      <c r="E6585" s="5" t="s">
        <v>23</v>
      </c>
      <c r="F6585" s="51" t="s">
        <v>624</v>
      </c>
      <c r="G6585" s="4">
        <v>2</v>
      </c>
      <c r="H6585" s="10">
        <v>100</v>
      </c>
      <c r="I6585" s="1">
        <v>50</v>
      </c>
      <c r="J6585" s="1">
        <v>100</v>
      </c>
      <c r="K6585" s="1">
        <v>50</v>
      </c>
      <c r="L6585" s="1">
        <v>50</v>
      </c>
      <c r="M6585" s="1">
        <v>50</v>
      </c>
      <c r="N6585" s="1">
        <v>50</v>
      </c>
      <c r="O6585" s="1">
        <v>50</v>
      </c>
      <c r="P6585" s="2" t="s">
        <v>160</v>
      </c>
      <c r="Q6585" s="2" t="s">
        <v>160</v>
      </c>
      <c r="R6585" s="2" t="s">
        <v>160</v>
      </c>
      <c r="S6585" s="2" t="s">
        <v>160</v>
      </c>
      <c r="T6585" s="1">
        <v>100</v>
      </c>
      <c r="U6585" s="8">
        <v>500</v>
      </c>
    </row>
    <row r="6586" spans="4:21" x14ac:dyDescent="0.2">
      <c r="D6586" s="59"/>
      <c r="E6586" s="5" t="s">
        <v>109</v>
      </c>
      <c r="F6586" s="51" t="s">
        <v>623</v>
      </c>
      <c r="G6586" s="4">
        <v>579</v>
      </c>
      <c r="H6586" s="10">
        <v>93.091537132987995</v>
      </c>
      <c r="I6586" s="1">
        <v>16.062176165802999</v>
      </c>
      <c r="J6586" s="1">
        <v>97.063903281519998</v>
      </c>
      <c r="K6586" s="1">
        <v>93.436960276338993</v>
      </c>
      <c r="L6586" s="1">
        <v>25.73402417962</v>
      </c>
      <c r="M6586" s="1">
        <v>74.438687392055002</v>
      </c>
      <c r="N6586" s="1">
        <v>37.996545768566001</v>
      </c>
      <c r="O6586" s="1">
        <v>59.930915371330002</v>
      </c>
      <c r="P6586" s="1">
        <v>4.8359240069079998</v>
      </c>
      <c r="Q6586" s="1">
        <v>2.4179620034539999</v>
      </c>
      <c r="R6586" s="1">
        <v>0.34542314335099999</v>
      </c>
      <c r="S6586" s="2" t="s">
        <v>160</v>
      </c>
      <c r="T6586" s="1">
        <v>99.654576856649001</v>
      </c>
      <c r="U6586" s="8">
        <v>505.354058721934</v>
      </c>
    </row>
    <row r="6587" spans="4:21" x14ac:dyDescent="0.2">
      <c r="D6587" s="59"/>
      <c r="E6587" s="5" t="s">
        <v>110</v>
      </c>
      <c r="F6587" s="51" t="s">
        <v>623</v>
      </c>
      <c r="G6587" s="4">
        <v>129</v>
      </c>
      <c r="H6587" s="10">
        <v>86.821705426356999</v>
      </c>
      <c r="I6587" s="1">
        <v>7.7519379844960001</v>
      </c>
      <c r="J6587" s="1">
        <v>93.798449612403004</v>
      </c>
      <c r="K6587" s="1">
        <v>82.945736434108994</v>
      </c>
      <c r="L6587" s="1">
        <v>28.682170542636001</v>
      </c>
      <c r="M6587" s="1">
        <v>56.589147286821998</v>
      </c>
      <c r="N6587" s="1">
        <v>20.155038759690001</v>
      </c>
      <c r="O6587" s="1">
        <v>41.085271317828997</v>
      </c>
      <c r="P6587" s="1">
        <v>0.77519379845000003</v>
      </c>
      <c r="Q6587" s="1">
        <v>3.1007751937979999</v>
      </c>
      <c r="R6587" s="2" t="s">
        <v>160</v>
      </c>
      <c r="S6587" s="1">
        <v>0.77519379845000003</v>
      </c>
      <c r="T6587" s="1">
        <v>99.224806201549995</v>
      </c>
      <c r="U6587" s="8">
        <v>422.48062015503899</v>
      </c>
    </row>
    <row r="6588" spans="4:21" x14ac:dyDescent="0.2">
      <c r="D6588" s="58" t="s">
        <v>111</v>
      </c>
      <c r="E6588" s="7" t="s">
        <v>112</v>
      </c>
      <c r="F6588" s="50" t="s">
        <v>623</v>
      </c>
      <c r="G6588" s="6">
        <v>192</v>
      </c>
      <c r="H6588" s="14">
        <v>91.666666666666998</v>
      </c>
      <c r="I6588" s="3">
        <v>23.4375</v>
      </c>
      <c r="J6588" s="3">
        <v>95.833333333333002</v>
      </c>
      <c r="K6588" s="3">
        <v>92.708333333333002</v>
      </c>
      <c r="L6588" s="3">
        <v>20.3125</v>
      </c>
      <c r="M6588" s="3">
        <v>83.854166666666998</v>
      </c>
      <c r="N6588" s="3">
        <v>45.833333333333002</v>
      </c>
      <c r="O6588" s="3">
        <v>67.1875</v>
      </c>
      <c r="P6588" s="3">
        <v>5.208333333333</v>
      </c>
      <c r="Q6588" s="3">
        <v>3.125</v>
      </c>
      <c r="R6588" s="9" t="s">
        <v>160</v>
      </c>
      <c r="S6588" s="3">
        <v>0.52083333333299997</v>
      </c>
      <c r="T6588" s="3">
        <v>99.479166666666998</v>
      </c>
      <c r="U6588" s="13">
        <v>529.6875</v>
      </c>
    </row>
    <row r="6589" spans="4:21" ht="26" x14ac:dyDescent="0.2">
      <c r="D6589" s="59"/>
      <c r="E6589" s="5" t="s">
        <v>113</v>
      </c>
      <c r="F6589" s="51" t="s">
        <v>623</v>
      </c>
      <c r="G6589" s="4">
        <v>149</v>
      </c>
      <c r="H6589" s="10">
        <v>94.630872483220998</v>
      </c>
      <c r="I6589" s="1">
        <v>30.201342281879</v>
      </c>
      <c r="J6589" s="1">
        <v>96.644295302013006</v>
      </c>
      <c r="K6589" s="1">
        <v>94.630872483220998</v>
      </c>
      <c r="L6589" s="1">
        <v>27.51677852349</v>
      </c>
      <c r="M6589" s="1">
        <v>83.221476510067006</v>
      </c>
      <c r="N6589" s="1">
        <v>46.979865771812001</v>
      </c>
      <c r="O6589" s="1">
        <v>67.114093959732003</v>
      </c>
      <c r="P6589" s="1">
        <v>6.0402684563760003</v>
      </c>
      <c r="Q6589" s="1">
        <v>7.3825503355700004</v>
      </c>
      <c r="R6589" s="2" t="s">
        <v>160</v>
      </c>
      <c r="S6589" s="2" t="s">
        <v>160</v>
      </c>
      <c r="T6589" s="1">
        <v>100</v>
      </c>
      <c r="U6589" s="8">
        <v>554.36241610738296</v>
      </c>
    </row>
    <row r="6590" spans="4:21" x14ac:dyDescent="0.2">
      <c r="D6590" s="59"/>
      <c r="E6590" s="5" t="s">
        <v>114</v>
      </c>
      <c r="F6590" s="51" t="s">
        <v>623</v>
      </c>
      <c r="G6590" s="4">
        <v>530</v>
      </c>
      <c r="H6590" s="10">
        <v>93.018867924527996</v>
      </c>
      <c r="I6590" s="1">
        <v>19.433962264150999</v>
      </c>
      <c r="J6590" s="1">
        <v>96.981132075472004</v>
      </c>
      <c r="K6590" s="1">
        <v>94.528301886791994</v>
      </c>
      <c r="L6590" s="1">
        <v>24.339622641508999</v>
      </c>
      <c r="M6590" s="1">
        <v>76.981132075472004</v>
      </c>
      <c r="N6590" s="1">
        <v>41.320754716981</v>
      </c>
      <c r="O6590" s="1">
        <v>62.641509433962</v>
      </c>
      <c r="P6590" s="1">
        <v>5.2830188679249996</v>
      </c>
      <c r="Q6590" s="1">
        <v>3.7735849056599999</v>
      </c>
      <c r="R6590" s="2" t="s">
        <v>160</v>
      </c>
      <c r="S6590" s="1">
        <v>0.37735849056600002</v>
      </c>
      <c r="T6590" s="1">
        <v>99.622641509434004</v>
      </c>
      <c r="U6590" s="8">
        <v>518.67924528301899</v>
      </c>
    </row>
    <row r="6591" spans="4:21" x14ac:dyDescent="0.2">
      <c r="D6591" s="59"/>
      <c r="E6591" s="5" t="s">
        <v>115</v>
      </c>
      <c r="F6591" s="51" t="s">
        <v>623</v>
      </c>
      <c r="G6591" s="4">
        <v>225</v>
      </c>
      <c r="H6591" s="10">
        <v>94.666666666666998</v>
      </c>
      <c r="I6591" s="1">
        <v>23.111111111111001</v>
      </c>
      <c r="J6591" s="1">
        <v>97.333333333333002</v>
      </c>
      <c r="K6591" s="1">
        <v>96.444444444444002</v>
      </c>
      <c r="L6591" s="1">
        <v>20.444444444443999</v>
      </c>
      <c r="M6591" s="1">
        <v>84.444444444444002</v>
      </c>
      <c r="N6591" s="1">
        <v>50.666666666666998</v>
      </c>
      <c r="O6591" s="1">
        <v>71.111111111111001</v>
      </c>
      <c r="P6591" s="1">
        <v>5.333333333333</v>
      </c>
      <c r="Q6591" s="1">
        <v>3.5555555555559999</v>
      </c>
      <c r="R6591" s="1">
        <v>0.444444444444</v>
      </c>
      <c r="S6591" s="2" t="s">
        <v>160</v>
      </c>
      <c r="T6591" s="1">
        <v>99.555555555555998</v>
      </c>
      <c r="U6591" s="8">
        <v>547.555555555556</v>
      </c>
    </row>
    <row r="6592" spans="4:21" x14ac:dyDescent="0.2">
      <c r="D6592" s="59"/>
      <c r="E6592" s="5" t="s">
        <v>116</v>
      </c>
      <c r="F6592" s="51" t="s">
        <v>623</v>
      </c>
      <c r="G6592" s="4">
        <v>467</v>
      </c>
      <c r="H6592" s="10">
        <v>94.218415417559001</v>
      </c>
      <c r="I6592" s="1">
        <v>22.698072805138999</v>
      </c>
      <c r="J6592" s="1">
        <v>97.430406852247998</v>
      </c>
      <c r="K6592" s="1">
        <v>94.646680942184005</v>
      </c>
      <c r="L6592" s="1">
        <v>22.483940042827001</v>
      </c>
      <c r="M6592" s="1">
        <v>79.871520342612001</v>
      </c>
      <c r="N6592" s="1">
        <v>40.471092077088002</v>
      </c>
      <c r="O6592" s="1">
        <v>66.595289079229005</v>
      </c>
      <c r="P6592" s="1">
        <v>4.4967880085649998</v>
      </c>
      <c r="Q6592" s="1">
        <v>3.6402569593149998</v>
      </c>
      <c r="R6592" s="2" t="s">
        <v>160</v>
      </c>
      <c r="S6592" s="1">
        <v>0.428265524625</v>
      </c>
      <c r="T6592" s="1">
        <v>99.571734475374996</v>
      </c>
      <c r="U6592" s="8">
        <v>526.98072805139202</v>
      </c>
    </row>
    <row r="6593" spans="4:21" ht="26" x14ac:dyDescent="0.2">
      <c r="D6593" s="59"/>
      <c r="E6593" s="5" t="s">
        <v>117</v>
      </c>
      <c r="F6593" s="51" t="s">
        <v>623</v>
      </c>
      <c r="G6593" s="4">
        <v>732</v>
      </c>
      <c r="H6593" s="10">
        <v>93.169398907103997</v>
      </c>
      <c r="I6593" s="1">
        <v>17.213114754098001</v>
      </c>
      <c r="J6593" s="1">
        <v>97.814207650273005</v>
      </c>
      <c r="K6593" s="1">
        <v>93.169398907103997</v>
      </c>
      <c r="L6593" s="1">
        <v>26.092896174863</v>
      </c>
      <c r="M6593" s="1">
        <v>71.721311475410005</v>
      </c>
      <c r="N6593" s="1">
        <v>36.748633879781003</v>
      </c>
      <c r="O6593" s="1">
        <v>55.601092896174997</v>
      </c>
      <c r="P6593" s="1">
        <v>3.8251366120219998</v>
      </c>
      <c r="Q6593" s="1">
        <v>2.8688524590159998</v>
      </c>
      <c r="R6593" s="1">
        <v>0.136612021858</v>
      </c>
      <c r="S6593" s="1">
        <v>0.136612021858</v>
      </c>
      <c r="T6593" s="1">
        <v>99.726775956284001</v>
      </c>
      <c r="U6593" s="8">
        <v>498.49726775956299</v>
      </c>
    </row>
    <row r="6594" spans="4:21" ht="26" x14ac:dyDescent="0.2">
      <c r="D6594" s="59"/>
      <c r="E6594" s="5" t="s">
        <v>118</v>
      </c>
      <c r="F6594" s="51" t="s">
        <v>623</v>
      </c>
      <c r="G6594" s="4">
        <v>662</v>
      </c>
      <c r="H6594" s="10">
        <v>90.785498489426004</v>
      </c>
      <c r="I6594" s="1">
        <v>19.033232628398999</v>
      </c>
      <c r="J6594" s="1">
        <v>97.432024169184004</v>
      </c>
      <c r="K6594" s="1">
        <v>94.108761329304997</v>
      </c>
      <c r="L6594" s="1">
        <v>25.528700906344</v>
      </c>
      <c r="M6594" s="1">
        <v>75.226586102718997</v>
      </c>
      <c r="N6594" s="1">
        <v>38.066465256797997</v>
      </c>
      <c r="O6594" s="1">
        <v>59.969788519637</v>
      </c>
      <c r="P6594" s="1">
        <v>4.5317220543810004</v>
      </c>
      <c r="Q6594" s="1">
        <v>2.870090634441</v>
      </c>
      <c r="R6594" s="2" t="s">
        <v>160</v>
      </c>
      <c r="S6594" s="2" t="s">
        <v>160</v>
      </c>
      <c r="T6594" s="1">
        <v>100</v>
      </c>
      <c r="U6594" s="8">
        <v>507.55287009063397</v>
      </c>
    </row>
    <row r="6595" spans="4:21" ht="26" x14ac:dyDescent="0.2">
      <c r="D6595" s="59"/>
      <c r="E6595" s="5" t="s">
        <v>119</v>
      </c>
      <c r="F6595" s="51" t="s">
        <v>623</v>
      </c>
      <c r="G6595" s="4">
        <v>471</v>
      </c>
      <c r="H6595" s="10">
        <v>91.719745222930001</v>
      </c>
      <c r="I6595" s="1">
        <v>17.409766454351999</v>
      </c>
      <c r="J6595" s="1">
        <v>96.178343949045001</v>
      </c>
      <c r="K6595" s="1">
        <v>90.445859872610995</v>
      </c>
      <c r="L6595" s="1">
        <v>31.847133757961998</v>
      </c>
      <c r="M6595" s="1">
        <v>64.755838641189001</v>
      </c>
      <c r="N6595" s="1">
        <v>32.908704883227003</v>
      </c>
      <c r="O6595" s="1">
        <v>51.804670912951003</v>
      </c>
      <c r="P6595" s="1">
        <v>4.6709129511679999</v>
      </c>
      <c r="Q6595" s="1">
        <v>3.184713375796</v>
      </c>
      <c r="R6595" s="1">
        <v>0.21231422505299999</v>
      </c>
      <c r="S6595" s="2" t="s">
        <v>160</v>
      </c>
      <c r="T6595" s="1">
        <v>99.787685774946993</v>
      </c>
      <c r="U6595" s="8">
        <v>485.13800424628499</v>
      </c>
    </row>
    <row r="6596" spans="4:21" ht="26" x14ac:dyDescent="0.2">
      <c r="D6596" s="59"/>
      <c r="E6596" s="5" t="s">
        <v>120</v>
      </c>
      <c r="F6596" s="51" t="s">
        <v>623</v>
      </c>
      <c r="G6596" s="4">
        <v>165</v>
      </c>
      <c r="H6596" s="10">
        <v>97.575757575758004</v>
      </c>
      <c r="I6596" s="1">
        <v>24.242424242424001</v>
      </c>
      <c r="J6596" s="1">
        <v>96.363636363636004</v>
      </c>
      <c r="K6596" s="1">
        <v>92.727272727273004</v>
      </c>
      <c r="L6596" s="1">
        <v>25.454545454544999</v>
      </c>
      <c r="M6596" s="1">
        <v>80.606060606061007</v>
      </c>
      <c r="N6596" s="1">
        <v>47.272727272727003</v>
      </c>
      <c r="O6596" s="1">
        <v>72.727272727273004</v>
      </c>
      <c r="P6596" s="1">
        <v>6.0606060606060002</v>
      </c>
      <c r="Q6596" s="1">
        <v>0.60606060606099998</v>
      </c>
      <c r="R6596" s="2" t="s">
        <v>160</v>
      </c>
      <c r="S6596" s="2" t="s">
        <v>160</v>
      </c>
      <c r="T6596" s="1">
        <v>100</v>
      </c>
      <c r="U6596" s="8">
        <v>543.63636363636397</v>
      </c>
    </row>
    <row r="6597" spans="4:21" x14ac:dyDescent="0.2">
      <c r="D6597" s="59"/>
      <c r="E6597" s="5" t="s">
        <v>121</v>
      </c>
      <c r="F6597" s="51" t="s">
        <v>623</v>
      </c>
      <c r="G6597" s="4">
        <v>553</v>
      </c>
      <c r="H6597" s="10">
        <v>92.405063291139001</v>
      </c>
      <c r="I6597" s="1">
        <v>20.253164556961998</v>
      </c>
      <c r="J6597" s="1">
        <v>97.830018083183006</v>
      </c>
      <c r="K6597" s="1">
        <v>95.479204339963999</v>
      </c>
      <c r="L6597" s="1">
        <v>22.603978300181002</v>
      </c>
      <c r="M6597" s="1">
        <v>80.831826401447003</v>
      </c>
      <c r="N6597" s="1">
        <v>41.952983725136001</v>
      </c>
      <c r="O6597" s="1">
        <v>64.556962025315997</v>
      </c>
      <c r="P6597" s="1">
        <v>4.1591320072329996</v>
      </c>
      <c r="Q6597" s="1">
        <v>3.6166365280289998</v>
      </c>
      <c r="R6597" s="2" t="s">
        <v>160</v>
      </c>
      <c r="S6597" s="2" t="s">
        <v>160</v>
      </c>
      <c r="T6597" s="1">
        <v>100</v>
      </c>
      <c r="U6597" s="8">
        <v>523.68896925858996</v>
      </c>
    </row>
    <row r="6598" spans="4:21" x14ac:dyDescent="0.2">
      <c r="D6598" s="59"/>
      <c r="E6598" s="5" t="s">
        <v>122</v>
      </c>
      <c r="F6598" s="51" t="s">
        <v>623</v>
      </c>
      <c r="G6598" s="4">
        <v>471</v>
      </c>
      <c r="H6598" s="10">
        <v>91.719745222930001</v>
      </c>
      <c r="I6598" s="1">
        <v>18.895966029724001</v>
      </c>
      <c r="J6598" s="1">
        <v>97.239915074310005</v>
      </c>
      <c r="K6598" s="1">
        <v>93.842887473461005</v>
      </c>
      <c r="L6598" s="1">
        <v>25.477707006368998</v>
      </c>
      <c r="M6598" s="1">
        <v>76.433121019108</v>
      </c>
      <c r="N6598" s="1">
        <v>39.915074309978998</v>
      </c>
      <c r="O6598" s="1">
        <v>62.420382165604998</v>
      </c>
      <c r="P6598" s="1">
        <v>4.2462845010620001</v>
      </c>
      <c r="Q6598" s="1">
        <v>4.0339702760079996</v>
      </c>
      <c r="R6598" s="2" t="s">
        <v>160</v>
      </c>
      <c r="S6598" s="2" t="s">
        <v>160</v>
      </c>
      <c r="T6598" s="1">
        <v>100</v>
      </c>
      <c r="U6598" s="8">
        <v>514.22505307855602</v>
      </c>
    </row>
    <row r="6599" spans="4:21" x14ac:dyDescent="0.2">
      <c r="D6599" s="59"/>
      <c r="E6599" s="5" t="s">
        <v>123</v>
      </c>
      <c r="F6599" s="51" t="s">
        <v>623</v>
      </c>
      <c r="G6599" s="4">
        <v>275</v>
      </c>
      <c r="H6599" s="10">
        <v>92.363636363636004</v>
      </c>
      <c r="I6599" s="1">
        <v>24</v>
      </c>
      <c r="J6599" s="1">
        <v>97.090909090908994</v>
      </c>
      <c r="K6599" s="1">
        <v>94.909090909091006</v>
      </c>
      <c r="L6599" s="1">
        <v>21.090909090909001</v>
      </c>
      <c r="M6599" s="1">
        <v>82.545454545455001</v>
      </c>
      <c r="N6599" s="1">
        <v>46.181818181818002</v>
      </c>
      <c r="O6599" s="1">
        <v>66.545454545455001</v>
      </c>
      <c r="P6599" s="1">
        <v>6.1818181818179996</v>
      </c>
      <c r="Q6599" s="1">
        <v>5.4545454545450003</v>
      </c>
      <c r="R6599" s="1">
        <v>0.36363636363599999</v>
      </c>
      <c r="S6599" s="2" t="s">
        <v>160</v>
      </c>
      <c r="T6599" s="1">
        <v>99.636363636363996</v>
      </c>
      <c r="U6599" s="8">
        <v>536.72727272727298</v>
      </c>
    </row>
    <row r="6600" spans="4:21" x14ac:dyDescent="0.2">
      <c r="D6600" s="59"/>
      <c r="E6600" s="5" t="s">
        <v>124</v>
      </c>
      <c r="F6600" s="51" t="s">
        <v>623</v>
      </c>
      <c r="G6600" s="4">
        <v>647</v>
      </c>
      <c r="H6600" s="10">
        <v>91.653786707883</v>
      </c>
      <c r="I6600" s="1">
        <v>19.783616692427</v>
      </c>
      <c r="J6600" s="1">
        <v>97.217928902628003</v>
      </c>
      <c r="K6600" s="1">
        <v>93.972179289026002</v>
      </c>
      <c r="L6600" s="1">
        <v>25.347758887171999</v>
      </c>
      <c r="M6600" s="1">
        <v>74.343122102009005</v>
      </c>
      <c r="N6600" s="1">
        <v>39.567233384852997</v>
      </c>
      <c r="O6600" s="1">
        <v>56.568778979907002</v>
      </c>
      <c r="P6600" s="1">
        <v>4.1731066460589998</v>
      </c>
      <c r="Q6600" s="1">
        <v>3.86398763524</v>
      </c>
      <c r="R6600" s="1">
        <v>0.15455950540999999</v>
      </c>
      <c r="S6600" s="1">
        <v>0.30911901081900001</v>
      </c>
      <c r="T6600" s="1">
        <v>99.536321483771005</v>
      </c>
      <c r="U6600" s="8">
        <v>506.95517774343102</v>
      </c>
    </row>
    <row r="6601" spans="4:21" x14ac:dyDescent="0.2">
      <c r="D6601" s="59"/>
      <c r="E6601" s="5" t="s">
        <v>125</v>
      </c>
      <c r="F6601" s="51" t="s">
        <v>623</v>
      </c>
      <c r="G6601" s="4">
        <v>249</v>
      </c>
      <c r="H6601" s="10">
        <v>92.369477911646996</v>
      </c>
      <c r="I6601" s="1">
        <v>22.489959839356999</v>
      </c>
      <c r="J6601" s="1">
        <v>96.787148594377996</v>
      </c>
      <c r="K6601" s="1">
        <v>93.172690763052003</v>
      </c>
      <c r="L6601" s="1">
        <v>24.899598393573999</v>
      </c>
      <c r="M6601" s="1">
        <v>78.313253012047994</v>
      </c>
      <c r="N6601" s="1">
        <v>48.192771084336997</v>
      </c>
      <c r="O6601" s="1">
        <v>62.248995983935998</v>
      </c>
      <c r="P6601" s="1">
        <v>5.2208835341370001</v>
      </c>
      <c r="Q6601" s="1">
        <v>4.4176706827309999</v>
      </c>
      <c r="R6601" s="2" t="s">
        <v>160</v>
      </c>
      <c r="S6601" s="1">
        <v>0.40160642570299998</v>
      </c>
      <c r="T6601" s="1">
        <v>99.598393574297006</v>
      </c>
      <c r="U6601" s="8">
        <v>528.51405622489995</v>
      </c>
    </row>
    <row r="6602" spans="4:21" x14ac:dyDescent="0.2">
      <c r="D6602" s="59"/>
      <c r="E6602" s="5" t="s">
        <v>126</v>
      </c>
      <c r="F6602" s="51" t="s">
        <v>623</v>
      </c>
      <c r="G6602" s="4">
        <v>279</v>
      </c>
      <c r="H6602" s="10">
        <v>89.605734767024998</v>
      </c>
      <c r="I6602" s="1">
        <v>20.071684587814001</v>
      </c>
      <c r="J6602" s="1">
        <v>97.849462365590995</v>
      </c>
      <c r="K6602" s="1">
        <v>94.265232974910006</v>
      </c>
      <c r="L6602" s="1">
        <v>22.580645161290001</v>
      </c>
      <c r="M6602" s="1">
        <v>75.985663082437</v>
      </c>
      <c r="N6602" s="1">
        <v>40.860215053763</v>
      </c>
      <c r="O6602" s="1">
        <v>59.498207885305</v>
      </c>
      <c r="P6602" s="1">
        <v>3.2258064516129998</v>
      </c>
      <c r="Q6602" s="1">
        <v>3.5842293906810001</v>
      </c>
      <c r="R6602" s="1">
        <v>0.35842293906799999</v>
      </c>
      <c r="S6602" s="2" t="s">
        <v>160</v>
      </c>
      <c r="T6602" s="1">
        <v>99.641577060931994</v>
      </c>
      <c r="U6602" s="8">
        <v>507.88530465949799</v>
      </c>
    </row>
    <row r="6603" spans="4:21" ht="26" x14ac:dyDescent="0.2">
      <c r="D6603" s="59"/>
      <c r="E6603" s="5" t="s">
        <v>127</v>
      </c>
      <c r="F6603" s="51" t="s">
        <v>623</v>
      </c>
      <c r="G6603" s="4">
        <v>195</v>
      </c>
      <c r="H6603" s="10">
        <v>88.717948717949</v>
      </c>
      <c r="I6603" s="1">
        <v>23.589743589744</v>
      </c>
      <c r="J6603" s="1">
        <v>97.948717948717999</v>
      </c>
      <c r="K6603" s="1">
        <v>90.769230769231001</v>
      </c>
      <c r="L6603" s="1">
        <v>24.615384615385</v>
      </c>
      <c r="M6603" s="1">
        <v>76.410256410255997</v>
      </c>
      <c r="N6603" s="1">
        <v>38.974358974358999</v>
      </c>
      <c r="O6603" s="1">
        <v>54.871794871794997</v>
      </c>
      <c r="P6603" s="1">
        <v>3.5897435897440002</v>
      </c>
      <c r="Q6603" s="1">
        <v>5.6410256410260002</v>
      </c>
      <c r="R6603" s="1">
        <v>0.51282051282100005</v>
      </c>
      <c r="S6603" s="2" t="s">
        <v>160</v>
      </c>
      <c r="T6603" s="1">
        <v>99.487179487179006</v>
      </c>
      <c r="U6603" s="8">
        <v>505.64102564102598</v>
      </c>
    </row>
    <row r="6604" spans="4:21" x14ac:dyDescent="0.2">
      <c r="D6604" s="59"/>
      <c r="E6604" s="5" t="s">
        <v>36</v>
      </c>
      <c r="F6604" s="51" t="s">
        <v>624</v>
      </c>
      <c r="G6604" s="4">
        <v>24</v>
      </c>
      <c r="H6604" s="10">
        <v>83.333333333333002</v>
      </c>
      <c r="I6604" s="1">
        <v>4.166666666667</v>
      </c>
      <c r="J6604" s="1">
        <v>91.666666666666998</v>
      </c>
      <c r="K6604" s="1">
        <v>79.166666666666998</v>
      </c>
      <c r="L6604" s="1">
        <v>45.833333333333002</v>
      </c>
      <c r="M6604" s="1">
        <v>45.833333333333002</v>
      </c>
      <c r="N6604" s="1">
        <v>25</v>
      </c>
      <c r="O6604" s="1">
        <v>37.5</v>
      </c>
      <c r="P6604" s="2" t="s">
        <v>160</v>
      </c>
      <c r="Q6604" s="1">
        <v>8.333333333333</v>
      </c>
      <c r="R6604" s="2" t="s">
        <v>160</v>
      </c>
      <c r="S6604" s="1">
        <v>4.166666666667</v>
      </c>
      <c r="T6604" s="1">
        <v>95.833333333333002</v>
      </c>
      <c r="U6604" s="8">
        <v>425</v>
      </c>
    </row>
    <row r="6605" spans="4:21" x14ac:dyDescent="0.2">
      <c r="D6605" s="59"/>
      <c r="E6605" s="5" t="s">
        <v>128</v>
      </c>
      <c r="F6605" s="51" t="s">
        <v>624</v>
      </c>
      <c r="G6605" s="4">
        <v>14</v>
      </c>
      <c r="H6605" s="10">
        <v>92.857142857143003</v>
      </c>
      <c r="I6605" s="2" t="s">
        <v>160</v>
      </c>
      <c r="J6605" s="1">
        <v>100</v>
      </c>
      <c r="K6605" s="1">
        <v>92.857142857143003</v>
      </c>
      <c r="L6605" s="1">
        <v>42.857142857143003</v>
      </c>
      <c r="M6605" s="1">
        <v>57.142857142856997</v>
      </c>
      <c r="N6605" s="2" t="s">
        <v>160</v>
      </c>
      <c r="O6605" s="1">
        <v>28.571428571428999</v>
      </c>
      <c r="P6605" s="2" t="s">
        <v>160</v>
      </c>
      <c r="Q6605" s="2" t="s">
        <v>160</v>
      </c>
      <c r="R6605" s="2" t="s">
        <v>160</v>
      </c>
      <c r="S6605" s="2" t="s">
        <v>160</v>
      </c>
      <c r="T6605" s="1">
        <v>100</v>
      </c>
      <c r="U6605" s="8">
        <v>414.28571428571399</v>
      </c>
    </row>
    <row r="6606" spans="4:21" x14ac:dyDescent="0.2">
      <c r="D6606" s="59"/>
      <c r="E6606" s="5" t="s">
        <v>23</v>
      </c>
      <c r="F6606" s="51" t="s">
        <v>624</v>
      </c>
      <c r="G6606" s="4">
        <v>4</v>
      </c>
      <c r="H6606" s="10">
        <v>100</v>
      </c>
      <c r="I6606" s="2" t="s">
        <v>160</v>
      </c>
      <c r="J6606" s="1">
        <v>75</v>
      </c>
      <c r="K6606" s="1">
        <v>50</v>
      </c>
      <c r="L6606" s="1">
        <v>25</v>
      </c>
      <c r="M6606" s="1">
        <v>25</v>
      </c>
      <c r="N6606" s="1">
        <v>25</v>
      </c>
      <c r="O6606" s="1">
        <v>25</v>
      </c>
      <c r="P6606" s="2" t="s">
        <v>160</v>
      </c>
      <c r="Q6606" s="2" t="s">
        <v>160</v>
      </c>
      <c r="R6606" s="2" t="s">
        <v>160</v>
      </c>
      <c r="S6606" s="2" t="s">
        <v>160</v>
      </c>
      <c r="T6606" s="1">
        <v>100</v>
      </c>
      <c r="U6606" s="8">
        <v>325</v>
      </c>
    </row>
    <row r="6607" spans="4:21" x14ac:dyDescent="0.2">
      <c r="D6607" s="58" t="s">
        <v>129</v>
      </c>
      <c r="E6607" s="7" t="s">
        <v>130</v>
      </c>
      <c r="F6607" s="50" t="s">
        <v>623</v>
      </c>
      <c r="G6607" s="6">
        <v>544</v>
      </c>
      <c r="H6607" s="14">
        <v>93.75</v>
      </c>
      <c r="I6607" s="3">
        <v>19.669117647059</v>
      </c>
      <c r="J6607" s="3">
        <v>96.875</v>
      </c>
      <c r="K6607" s="3">
        <v>93.933823529411995</v>
      </c>
      <c r="L6607" s="3">
        <v>24.080882352941</v>
      </c>
      <c r="M6607" s="3">
        <v>76.654411764705998</v>
      </c>
      <c r="N6607" s="3">
        <v>41.360294117647001</v>
      </c>
      <c r="O6607" s="3">
        <v>60.845588235294002</v>
      </c>
      <c r="P6607" s="3">
        <v>5.147058823529</v>
      </c>
      <c r="Q6607" s="3">
        <v>3.3088235294119999</v>
      </c>
      <c r="R6607" s="3">
        <v>0.183823529412</v>
      </c>
      <c r="S6607" s="9" t="s">
        <v>160</v>
      </c>
      <c r="T6607" s="3">
        <v>99.816176470588005</v>
      </c>
      <c r="U6607" s="13">
        <v>515.80882352941205</v>
      </c>
    </row>
    <row r="6608" spans="4:21" x14ac:dyDescent="0.2">
      <c r="D6608" s="59"/>
      <c r="E6608" s="5" t="s">
        <v>131</v>
      </c>
      <c r="F6608" s="51" t="s">
        <v>623</v>
      </c>
      <c r="G6608" s="4">
        <v>411</v>
      </c>
      <c r="H6608" s="10">
        <v>87.834549878345001</v>
      </c>
      <c r="I6608" s="1">
        <v>10.705596107056</v>
      </c>
      <c r="J6608" s="1">
        <v>95.863746958636995</v>
      </c>
      <c r="K6608" s="1">
        <v>88.564476885645007</v>
      </c>
      <c r="L6608" s="1">
        <v>31.630170316301999</v>
      </c>
      <c r="M6608" s="1">
        <v>62.287104622870999</v>
      </c>
      <c r="N6608" s="1">
        <v>27.493917274939001</v>
      </c>
      <c r="O6608" s="1">
        <v>43.309002433090001</v>
      </c>
      <c r="P6608" s="1">
        <v>1.946472019465</v>
      </c>
      <c r="Q6608" s="1">
        <v>2.1897810218979998</v>
      </c>
      <c r="R6608" s="1">
        <v>0.24330900243299999</v>
      </c>
      <c r="S6608" s="1">
        <v>0.48661800486599999</v>
      </c>
      <c r="T6608" s="1">
        <v>99.270072992701003</v>
      </c>
      <c r="U6608" s="8">
        <v>452.55474452554699</v>
      </c>
    </row>
    <row r="6609" spans="4:21" x14ac:dyDescent="0.2">
      <c r="D6609" s="59"/>
      <c r="E6609" s="5" t="s">
        <v>132</v>
      </c>
      <c r="F6609" s="51" t="s">
        <v>623</v>
      </c>
      <c r="G6609" s="4">
        <v>65</v>
      </c>
      <c r="H6609" s="10">
        <v>81.538461538462002</v>
      </c>
      <c r="I6609" s="1">
        <v>13.846153846153999</v>
      </c>
      <c r="J6609" s="1">
        <v>93.846153846153996</v>
      </c>
      <c r="K6609" s="1">
        <v>83.076923076922995</v>
      </c>
      <c r="L6609" s="1">
        <v>33.846153846154003</v>
      </c>
      <c r="M6609" s="1">
        <v>52.307692307692001</v>
      </c>
      <c r="N6609" s="1">
        <v>21.538461538461998</v>
      </c>
      <c r="O6609" s="1">
        <v>36.923076923076998</v>
      </c>
      <c r="P6609" s="2" t="s">
        <v>160</v>
      </c>
      <c r="Q6609" s="2" t="s">
        <v>160</v>
      </c>
      <c r="R6609" s="2" t="s">
        <v>160</v>
      </c>
      <c r="S6609" s="1">
        <v>1.538461538462</v>
      </c>
      <c r="T6609" s="1">
        <v>98.461538461537998</v>
      </c>
      <c r="U6609" s="8">
        <v>418.461538461538</v>
      </c>
    </row>
    <row r="6610" spans="4:21" x14ac:dyDescent="0.2">
      <c r="D6610" s="59"/>
      <c r="E6610" s="5" t="s">
        <v>133</v>
      </c>
      <c r="F6610" s="51" t="s">
        <v>624</v>
      </c>
      <c r="G6610" s="4">
        <v>21</v>
      </c>
      <c r="H6610" s="10">
        <v>95.238095238094999</v>
      </c>
      <c r="I6610" s="2" t="s">
        <v>160</v>
      </c>
      <c r="J6610" s="1">
        <v>80.952380952381006</v>
      </c>
      <c r="K6610" s="1">
        <v>61.904761904761997</v>
      </c>
      <c r="L6610" s="1">
        <v>23.809523809523998</v>
      </c>
      <c r="M6610" s="1">
        <v>52.380952380952003</v>
      </c>
      <c r="N6610" s="1">
        <v>9.5238095238099998</v>
      </c>
      <c r="O6610" s="1">
        <v>47.619047619047997</v>
      </c>
      <c r="P6610" s="2" t="s">
        <v>160</v>
      </c>
      <c r="Q6610" s="1">
        <v>4.7619047619049999</v>
      </c>
      <c r="R6610" s="2" t="s">
        <v>160</v>
      </c>
      <c r="S6610" s="2" t="s">
        <v>160</v>
      </c>
      <c r="T6610" s="1">
        <v>100</v>
      </c>
      <c r="U6610" s="8">
        <v>376.19047619047598</v>
      </c>
    </row>
    <row r="6611" spans="4:21" x14ac:dyDescent="0.2">
      <c r="D6611" s="59"/>
      <c r="E6611" s="5" t="s">
        <v>23</v>
      </c>
      <c r="F6611" s="51" t="s">
        <v>624</v>
      </c>
      <c r="G6611" s="4">
        <v>2</v>
      </c>
      <c r="H6611" s="10">
        <v>100</v>
      </c>
      <c r="I6611" s="2" t="s">
        <v>160</v>
      </c>
      <c r="J6611" s="1">
        <v>100</v>
      </c>
      <c r="K6611" s="1">
        <v>100</v>
      </c>
      <c r="L6611" s="2" t="s">
        <v>160</v>
      </c>
      <c r="M6611" s="1">
        <v>100</v>
      </c>
      <c r="N6611" s="2" t="s">
        <v>160</v>
      </c>
      <c r="O6611" s="1">
        <v>100</v>
      </c>
      <c r="P6611" s="2" t="s">
        <v>160</v>
      </c>
      <c r="Q6611" s="2" t="s">
        <v>160</v>
      </c>
      <c r="R6611" s="2" t="s">
        <v>160</v>
      </c>
      <c r="S6611" s="2" t="s">
        <v>160</v>
      </c>
      <c r="T6611" s="1">
        <v>100</v>
      </c>
      <c r="U6611" s="8">
        <v>500</v>
      </c>
    </row>
    <row r="6612" spans="4:21" x14ac:dyDescent="0.2">
      <c r="D6612" s="59"/>
      <c r="E6612" s="5" t="s">
        <v>134</v>
      </c>
      <c r="F6612" s="51" t="s">
        <v>623</v>
      </c>
      <c r="G6612" s="4">
        <v>955</v>
      </c>
      <c r="H6612" s="10">
        <v>91.204188481675004</v>
      </c>
      <c r="I6612" s="1">
        <v>15.811518324607</v>
      </c>
      <c r="J6612" s="1">
        <v>96.439790575916007</v>
      </c>
      <c r="K6612" s="1">
        <v>91.623036649214995</v>
      </c>
      <c r="L6612" s="1">
        <v>27.329842931937002</v>
      </c>
      <c r="M6612" s="1">
        <v>70.471204188482005</v>
      </c>
      <c r="N6612" s="1">
        <v>35.392670157067997</v>
      </c>
      <c r="O6612" s="1">
        <v>53.298429319371998</v>
      </c>
      <c r="P6612" s="1">
        <v>3.7696335078529999</v>
      </c>
      <c r="Q6612" s="1">
        <v>2.82722513089</v>
      </c>
      <c r="R6612" s="1">
        <v>0.20942408376999999</v>
      </c>
      <c r="S6612" s="1">
        <v>0.20942408376999999</v>
      </c>
      <c r="T6612" s="1">
        <v>99.581151832461003</v>
      </c>
      <c r="U6612" s="8">
        <v>488.58638743455498</v>
      </c>
    </row>
    <row r="6613" spans="4:21" x14ac:dyDescent="0.2">
      <c r="D6613" s="59"/>
      <c r="E6613" s="5" t="s">
        <v>135</v>
      </c>
      <c r="F6613" s="51" t="s">
        <v>623</v>
      </c>
      <c r="G6613" s="4">
        <v>86</v>
      </c>
      <c r="H6613" s="10">
        <v>84.883720930232997</v>
      </c>
      <c r="I6613" s="1">
        <v>10.465116279069999</v>
      </c>
      <c r="J6613" s="1">
        <v>90.697674418605004</v>
      </c>
      <c r="K6613" s="1">
        <v>77.906976744185997</v>
      </c>
      <c r="L6613" s="1">
        <v>31.395348837208999</v>
      </c>
      <c r="M6613" s="1">
        <v>52.325581395348998</v>
      </c>
      <c r="N6613" s="1">
        <v>18.604651162791001</v>
      </c>
      <c r="O6613" s="1">
        <v>39.534883720929997</v>
      </c>
      <c r="P6613" s="2" t="s">
        <v>160</v>
      </c>
      <c r="Q6613" s="1">
        <v>1.1627906976739999</v>
      </c>
      <c r="R6613" s="2" t="s">
        <v>160</v>
      </c>
      <c r="S6613" s="1">
        <v>1.1627906976739999</v>
      </c>
      <c r="T6613" s="1">
        <v>98.837209302326002</v>
      </c>
      <c r="U6613" s="8">
        <v>408.13953488372101</v>
      </c>
    </row>
    <row r="6614" spans="4:21" x14ac:dyDescent="0.2">
      <c r="D6614" s="58" t="s">
        <v>136</v>
      </c>
      <c r="E6614" s="7" t="s">
        <v>137</v>
      </c>
      <c r="F6614" s="50" t="s">
        <v>623</v>
      </c>
      <c r="G6614" s="6">
        <v>421</v>
      </c>
      <c r="H6614" s="14">
        <v>88.361045130641003</v>
      </c>
      <c r="I6614" s="3">
        <v>13.776722090261</v>
      </c>
      <c r="J6614" s="3">
        <v>94.536817102138002</v>
      </c>
      <c r="K6614" s="3">
        <v>87.648456057006996</v>
      </c>
      <c r="L6614" s="3">
        <v>27.315914489311002</v>
      </c>
      <c r="M6614" s="3">
        <v>64.608076009501005</v>
      </c>
      <c r="N6614" s="3">
        <v>27.315914489311002</v>
      </c>
      <c r="O6614" s="3">
        <v>47.505938242280003</v>
      </c>
      <c r="P6614" s="3">
        <v>2.8503562945369998</v>
      </c>
      <c r="Q6614" s="3">
        <v>2.375296912114</v>
      </c>
      <c r="R6614" s="3">
        <v>0.475059382423</v>
      </c>
      <c r="S6614" s="3">
        <v>0.23752969121100001</v>
      </c>
      <c r="T6614" s="3">
        <v>99.287410926365993</v>
      </c>
      <c r="U6614" s="13">
        <v>457.00712589073601</v>
      </c>
    </row>
    <row r="6615" spans="4:21" x14ac:dyDescent="0.2">
      <c r="D6615" s="59"/>
      <c r="E6615" s="5" t="s">
        <v>138</v>
      </c>
      <c r="F6615" s="51" t="s">
        <v>623</v>
      </c>
      <c r="G6615" s="4">
        <v>362</v>
      </c>
      <c r="H6615" s="10">
        <v>93.646408839778999</v>
      </c>
      <c r="I6615" s="1">
        <v>14.640883977901</v>
      </c>
      <c r="J6615" s="1">
        <v>97.513812154695998</v>
      </c>
      <c r="K6615" s="1">
        <v>95.027624309391996</v>
      </c>
      <c r="L6615" s="1">
        <v>27.900552486188001</v>
      </c>
      <c r="M6615" s="1">
        <v>70.441988950275999</v>
      </c>
      <c r="N6615" s="1">
        <v>36.187845303867</v>
      </c>
      <c r="O6615" s="1">
        <v>54.419889502761997</v>
      </c>
      <c r="P6615" s="1">
        <v>2.7624309392269999</v>
      </c>
      <c r="Q6615" s="1">
        <v>3.5911602209939999</v>
      </c>
      <c r="R6615" s="2" t="s">
        <v>160</v>
      </c>
      <c r="S6615" s="1">
        <v>0.276243093923</v>
      </c>
      <c r="T6615" s="1">
        <v>99.723756906077</v>
      </c>
      <c r="U6615" s="8">
        <v>496.40883977900597</v>
      </c>
    </row>
    <row r="6616" spans="4:21" x14ac:dyDescent="0.2">
      <c r="D6616" s="59"/>
      <c r="E6616" s="5" t="s">
        <v>139</v>
      </c>
      <c r="F6616" s="51" t="s">
        <v>623</v>
      </c>
      <c r="G6616" s="4">
        <v>175</v>
      </c>
      <c r="H6616" s="10">
        <v>92.571428571428996</v>
      </c>
      <c r="I6616" s="1">
        <v>23.428571428571001</v>
      </c>
      <c r="J6616" s="1">
        <v>99.428571428571004</v>
      </c>
      <c r="K6616" s="1">
        <v>90.857142857143003</v>
      </c>
      <c r="L6616" s="1">
        <v>23.428571428571001</v>
      </c>
      <c r="M6616" s="1">
        <v>80.571428571428996</v>
      </c>
      <c r="N6616" s="1">
        <v>44.571428571429003</v>
      </c>
      <c r="O6616" s="1">
        <v>62.285714285714</v>
      </c>
      <c r="P6616" s="1">
        <v>6.8571428571429998</v>
      </c>
      <c r="Q6616" s="1">
        <v>1.714285714286</v>
      </c>
      <c r="R6616" s="2" t="s">
        <v>160</v>
      </c>
      <c r="S6616" s="2" t="s">
        <v>160</v>
      </c>
      <c r="T6616" s="1">
        <v>100</v>
      </c>
      <c r="U6616" s="8">
        <v>525.71428571428601</v>
      </c>
    </row>
    <row r="6617" spans="4:21" x14ac:dyDescent="0.2">
      <c r="D6617" s="59"/>
      <c r="E6617" s="5" t="s">
        <v>128</v>
      </c>
      <c r="F6617" s="51" t="s">
        <v>623</v>
      </c>
      <c r="G6617" s="4">
        <v>60</v>
      </c>
      <c r="H6617" s="10">
        <v>81.666666666666998</v>
      </c>
      <c r="I6617" s="1">
        <v>6.666666666667</v>
      </c>
      <c r="J6617" s="1">
        <v>86.666666666666998</v>
      </c>
      <c r="K6617" s="1">
        <v>78.333333333333002</v>
      </c>
      <c r="L6617" s="1">
        <v>40</v>
      </c>
      <c r="M6617" s="1">
        <v>55</v>
      </c>
      <c r="N6617" s="1">
        <v>31.666666666666998</v>
      </c>
      <c r="O6617" s="1">
        <v>36.666666666666998</v>
      </c>
      <c r="P6617" s="1">
        <v>1.666666666667</v>
      </c>
      <c r="Q6617" s="2" t="s">
        <v>160</v>
      </c>
      <c r="R6617" s="2" t="s">
        <v>160</v>
      </c>
      <c r="S6617" s="1">
        <v>1.666666666667</v>
      </c>
      <c r="T6617" s="1">
        <v>98.333333333333002</v>
      </c>
      <c r="U6617" s="8">
        <v>420</v>
      </c>
    </row>
    <row r="6618" spans="4:21" x14ac:dyDescent="0.2">
      <c r="D6618" s="59"/>
      <c r="E6618" s="5" t="s">
        <v>23</v>
      </c>
      <c r="F6618" s="51" t="s">
        <v>624</v>
      </c>
      <c r="G6618" s="4">
        <v>25</v>
      </c>
      <c r="H6618" s="10">
        <v>96</v>
      </c>
      <c r="I6618" s="1">
        <v>16</v>
      </c>
      <c r="J6618" s="1">
        <v>96</v>
      </c>
      <c r="K6618" s="1">
        <v>100</v>
      </c>
      <c r="L6618" s="1">
        <v>28</v>
      </c>
      <c r="M6618" s="1">
        <v>76</v>
      </c>
      <c r="N6618" s="1">
        <v>44</v>
      </c>
      <c r="O6618" s="1">
        <v>68</v>
      </c>
      <c r="P6618" s="1">
        <v>4</v>
      </c>
      <c r="Q6618" s="1">
        <v>8</v>
      </c>
      <c r="R6618" s="2" t="s">
        <v>160</v>
      </c>
      <c r="S6618" s="2" t="s">
        <v>160</v>
      </c>
      <c r="T6618" s="1">
        <v>100</v>
      </c>
      <c r="U6618" s="8">
        <v>536</v>
      </c>
    </row>
    <row r="6619" spans="4:21" ht="26" x14ac:dyDescent="0.2">
      <c r="D6619" s="58" t="s">
        <v>140</v>
      </c>
      <c r="E6619" s="7" t="s">
        <v>141</v>
      </c>
      <c r="F6619" s="50" t="s">
        <v>624</v>
      </c>
      <c r="G6619" s="6">
        <v>12</v>
      </c>
      <c r="H6619" s="14">
        <v>83.333333333333002</v>
      </c>
      <c r="I6619" s="3">
        <v>8.333333333333</v>
      </c>
      <c r="J6619" s="3">
        <v>91.666666666666998</v>
      </c>
      <c r="K6619" s="3">
        <v>83.333333333333002</v>
      </c>
      <c r="L6619" s="3">
        <v>16.666666666666998</v>
      </c>
      <c r="M6619" s="3">
        <v>91.666666666666998</v>
      </c>
      <c r="N6619" s="3">
        <v>33.333333333333002</v>
      </c>
      <c r="O6619" s="3">
        <v>66.666666666666998</v>
      </c>
      <c r="P6619" s="3">
        <v>8.333333333333</v>
      </c>
      <c r="Q6619" s="3">
        <v>8.333333333333</v>
      </c>
      <c r="R6619" s="9" t="s">
        <v>160</v>
      </c>
      <c r="S6619" s="9" t="s">
        <v>160</v>
      </c>
      <c r="T6619" s="3">
        <v>100</v>
      </c>
      <c r="U6619" s="13">
        <v>491.66666666666703</v>
      </c>
    </row>
    <row r="6620" spans="4:21" ht="26" x14ac:dyDescent="0.2">
      <c r="D6620" s="59"/>
      <c r="E6620" s="5" t="s">
        <v>142</v>
      </c>
      <c r="F6620" s="51" t="s">
        <v>623</v>
      </c>
      <c r="G6620" s="4">
        <v>87</v>
      </c>
      <c r="H6620" s="10">
        <v>90.804597701149007</v>
      </c>
      <c r="I6620" s="1">
        <v>24.137931034483</v>
      </c>
      <c r="J6620" s="1">
        <v>95.402298850574994</v>
      </c>
      <c r="K6620" s="1">
        <v>91.954022988505997</v>
      </c>
      <c r="L6620" s="1">
        <v>13.793103448276</v>
      </c>
      <c r="M6620" s="1">
        <v>89.655172413792997</v>
      </c>
      <c r="N6620" s="1">
        <v>42.528735632184002</v>
      </c>
      <c r="O6620" s="1">
        <v>70.114942528735995</v>
      </c>
      <c r="P6620" s="1">
        <v>3.4482758620689999</v>
      </c>
      <c r="Q6620" s="1">
        <v>2.2988505747130001</v>
      </c>
      <c r="R6620" s="2" t="s">
        <v>160</v>
      </c>
      <c r="S6620" s="2" t="s">
        <v>160</v>
      </c>
      <c r="T6620" s="1">
        <v>100</v>
      </c>
      <c r="U6620" s="8">
        <v>524.13793103448302</v>
      </c>
    </row>
    <row r="6621" spans="4:21" ht="26" x14ac:dyDescent="0.2">
      <c r="D6621" s="59"/>
      <c r="E6621" s="5" t="s">
        <v>143</v>
      </c>
      <c r="F6621" s="51" t="s">
        <v>623</v>
      </c>
      <c r="G6621" s="4">
        <v>67</v>
      </c>
      <c r="H6621" s="10">
        <v>97.014925373134005</v>
      </c>
      <c r="I6621" s="1">
        <v>14.925373134328</v>
      </c>
      <c r="J6621" s="1">
        <v>94.029850746269005</v>
      </c>
      <c r="K6621" s="1">
        <v>89.552238805970006</v>
      </c>
      <c r="L6621" s="1">
        <v>16.417910447760999</v>
      </c>
      <c r="M6621" s="1">
        <v>77.611940298506994</v>
      </c>
      <c r="N6621" s="1">
        <v>40.298507462686999</v>
      </c>
      <c r="O6621" s="1">
        <v>70.149253731342995</v>
      </c>
      <c r="P6621" s="1">
        <v>1.492537313433</v>
      </c>
      <c r="Q6621" s="2" t="s">
        <v>160</v>
      </c>
      <c r="R6621" s="2" t="s">
        <v>160</v>
      </c>
      <c r="S6621" s="2" t="s">
        <v>160</v>
      </c>
      <c r="T6621" s="1">
        <v>100</v>
      </c>
      <c r="U6621" s="8">
        <v>501.49253731343299</v>
      </c>
    </row>
    <row r="6622" spans="4:21" ht="26" x14ac:dyDescent="0.2">
      <c r="D6622" s="59"/>
      <c r="E6622" s="5" t="s">
        <v>144</v>
      </c>
      <c r="F6622" s="51" t="s">
        <v>623</v>
      </c>
      <c r="G6622" s="4">
        <v>78</v>
      </c>
      <c r="H6622" s="10">
        <v>97.435897435897004</v>
      </c>
      <c r="I6622" s="1">
        <v>28.205128205127998</v>
      </c>
      <c r="J6622" s="1">
        <v>96.153846153846004</v>
      </c>
      <c r="K6622" s="1">
        <v>94.871794871795004</v>
      </c>
      <c r="L6622" s="1">
        <v>23.076923076922998</v>
      </c>
      <c r="M6622" s="1">
        <v>83.333333333333002</v>
      </c>
      <c r="N6622" s="1">
        <v>52.564102564103003</v>
      </c>
      <c r="O6622" s="1">
        <v>73.076923076922995</v>
      </c>
      <c r="P6622" s="1">
        <v>10.25641025641</v>
      </c>
      <c r="Q6622" s="1">
        <v>1.2820512820509999</v>
      </c>
      <c r="R6622" s="2" t="s">
        <v>160</v>
      </c>
      <c r="S6622" s="2" t="s">
        <v>160</v>
      </c>
      <c r="T6622" s="1">
        <v>100</v>
      </c>
      <c r="U6622" s="8">
        <v>560.25641025641005</v>
      </c>
    </row>
    <row r="6623" spans="4:21" ht="26" x14ac:dyDescent="0.2">
      <c r="D6623" s="59"/>
      <c r="E6623" s="5" t="s">
        <v>145</v>
      </c>
      <c r="F6623" s="51" t="s">
        <v>623</v>
      </c>
      <c r="G6623" s="4">
        <v>735</v>
      </c>
      <c r="H6623" s="10">
        <v>91.292517006802996</v>
      </c>
      <c r="I6623" s="1">
        <v>15.374149659864001</v>
      </c>
      <c r="J6623" s="1">
        <v>96.598639455782006</v>
      </c>
      <c r="K6623" s="1">
        <v>92.108843537414998</v>
      </c>
      <c r="L6623" s="1">
        <v>26.394557823128999</v>
      </c>
      <c r="M6623" s="1">
        <v>73.741496598639003</v>
      </c>
      <c r="N6623" s="1">
        <v>35.782312925169997</v>
      </c>
      <c r="O6623" s="1">
        <v>55.646258503401</v>
      </c>
      <c r="P6623" s="1">
        <v>3.1292517006799998</v>
      </c>
      <c r="Q6623" s="1">
        <v>2.7210884353739999</v>
      </c>
      <c r="R6623" s="1">
        <v>0.13605442176900001</v>
      </c>
      <c r="S6623" s="1">
        <v>0.13605442176900001</v>
      </c>
      <c r="T6623" s="1">
        <v>99.727891156463002</v>
      </c>
      <c r="U6623" s="8">
        <v>493.06122448979602</v>
      </c>
    </row>
    <row r="6624" spans="4:21" ht="26" x14ac:dyDescent="0.2">
      <c r="D6624" s="59"/>
      <c r="E6624" s="5" t="s">
        <v>146</v>
      </c>
      <c r="F6624" s="51" t="s">
        <v>623</v>
      </c>
      <c r="G6624" s="4">
        <v>751</v>
      </c>
      <c r="H6624" s="10">
        <v>90.945406125166002</v>
      </c>
      <c r="I6624" s="1">
        <v>16.111850865512999</v>
      </c>
      <c r="J6624" s="1">
        <v>96.537949400798993</v>
      </c>
      <c r="K6624" s="1">
        <v>92.010652463382002</v>
      </c>
      <c r="L6624" s="1">
        <v>27.296937416778</v>
      </c>
      <c r="M6624" s="1">
        <v>72.436750998668003</v>
      </c>
      <c r="N6624" s="1">
        <v>35.952063914779998</v>
      </c>
      <c r="O6624" s="1">
        <v>55.792276964048</v>
      </c>
      <c r="P6624" s="1">
        <v>2.9294274300929999</v>
      </c>
      <c r="Q6624" s="1">
        <v>2.796271637816</v>
      </c>
      <c r="R6624" s="2" t="s">
        <v>160</v>
      </c>
      <c r="S6624" s="1">
        <v>0.266311584554</v>
      </c>
      <c r="T6624" s="1">
        <v>99.733688415445997</v>
      </c>
      <c r="U6624" s="8">
        <v>493.07589880159799</v>
      </c>
    </row>
    <row r="6625" spans="2:22" ht="26" x14ac:dyDescent="0.2">
      <c r="D6625" s="59"/>
      <c r="E6625" s="5" t="s">
        <v>147</v>
      </c>
      <c r="F6625" s="51" t="s">
        <v>623</v>
      </c>
      <c r="G6625" s="4">
        <v>587</v>
      </c>
      <c r="H6625" s="10">
        <v>91.311754684837993</v>
      </c>
      <c r="I6625" s="1">
        <v>16.695059625212998</v>
      </c>
      <c r="J6625" s="1">
        <v>96.592844974445995</v>
      </c>
      <c r="K6625" s="1">
        <v>91.822827938670997</v>
      </c>
      <c r="L6625" s="1">
        <v>28.960817717206002</v>
      </c>
      <c r="M6625" s="1">
        <v>70.357751277682993</v>
      </c>
      <c r="N6625" s="1">
        <v>34.752981260646997</v>
      </c>
      <c r="O6625" s="1">
        <v>55.025553662691998</v>
      </c>
      <c r="P6625" s="1">
        <v>3.0664395229979999</v>
      </c>
      <c r="Q6625" s="1">
        <v>2.5553662691649999</v>
      </c>
      <c r="R6625" s="2" t="s">
        <v>160</v>
      </c>
      <c r="S6625" s="1">
        <v>0.34071550255499999</v>
      </c>
      <c r="T6625" s="1">
        <v>99.659284497445</v>
      </c>
      <c r="U6625" s="8">
        <v>491.48211243611598</v>
      </c>
    </row>
    <row r="6626" spans="2:22" x14ac:dyDescent="0.2">
      <c r="D6626" s="59"/>
      <c r="E6626" s="5" t="s">
        <v>148</v>
      </c>
      <c r="F6626" s="51" t="s">
        <v>623</v>
      </c>
      <c r="G6626" s="4">
        <v>187</v>
      </c>
      <c r="H6626" s="10">
        <v>93.582887700534997</v>
      </c>
      <c r="I6626" s="1">
        <v>17.647058823529001</v>
      </c>
      <c r="J6626" s="1">
        <v>97.326203208555995</v>
      </c>
      <c r="K6626" s="1">
        <v>94.117647058824005</v>
      </c>
      <c r="L6626" s="1">
        <v>24.598930481282999</v>
      </c>
      <c r="M6626" s="1">
        <v>76.470588235294002</v>
      </c>
      <c r="N6626" s="1">
        <v>39.572192513368996</v>
      </c>
      <c r="O6626" s="1">
        <v>60.962566844919998</v>
      </c>
      <c r="P6626" s="1">
        <v>4.8128342245990003</v>
      </c>
      <c r="Q6626" s="1">
        <v>1.6042780748659999</v>
      </c>
      <c r="R6626" s="2" t="s">
        <v>160</v>
      </c>
      <c r="S6626" s="1">
        <v>0.53475935828900001</v>
      </c>
      <c r="T6626" s="1">
        <v>99.465240641711006</v>
      </c>
      <c r="U6626" s="8">
        <v>511.22994652406402</v>
      </c>
    </row>
    <row r="6627" spans="2:22" ht="26" x14ac:dyDescent="0.2">
      <c r="D6627" s="59"/>
      <c r="E6627" s="5" t="s">
        <v>149</v>
      </c>
      <c r="F6627" s="51" t="s">
        <v>623</v>
      </c>
      <c r="G6627" s="4">
        <v>75</v>
      </c>
      <c r="H6627" s="10">
        <v>86.666666666666998</v>
      </c>
      <c r="I6627" s="1">
        <v>17.333333333333002</v>
      </c>
      <c r="J6627" s="1">
        <v>94.666666666666998</v>
      </c>
      <c r="K6627" s="1">
        <v>92</v>
      </c>
      <c r="L6627" s="1">
        <v>24</v>
      </c>
      <c r="M6627" s="1">
        <v>70.666666666666998</v>
      </c>
      <c r="N6627" s="1">
        <v>29.333333333333002</v>
      </c>
      <c r="O6627" s="1">
        <v>41.333333333333002</v>
      </c>
      <c r="P6627" s="1">
        <v>2.666666666667</v>
      </c>
      <c r="Q6627" s="1">
        <v>1.333333333333</v>
      </c>
      <c r="R6627" s="2" t="s">
        <v>160</v>
      </c>
      <c r="S6627" s="2" t="s">
        <v>160</v>
      </c>
      <c r="T6627" s="1">
        <v>100</v>
      </c>
      <c r="U6627" s="8">
        <v>460</v>
      </c>
    </row>
    <row r="6628" spans="2:22" ht="26" x14ac:dyDescent="0.2">
      <c r="D6628" s="59"/>
      <c r="E6628" s="5" t="s">
        <v>150</v>
      </c>
      <c r="F6628" s="51" t="s">
        <v>623</v>
      </c>
      <c r="G6628" s="4">
        <v>66</v>
      </c>
      <c r="H6628" s="10">
        <v>86.363636363636004</v>
      </c>
      <c r="I6628" s="1">
        <v>13.636363636364001</v>
      </c>
      <c r="J6628" s="1">
        <v>92.424242424241996</v>
      </c>
      <c r="K6628" s="1">
        <v>86.363636363636004</v>
      </c>
      <c r="L6628" s="1">
        <v>39.393939393939</v>
      </c>
      <c r="M6628" s="1">
        <v>54.545454545455001</v>
      </c>
      <c r="N6628" s="1">
        <v>28.787878787878999</v>
      </c>
      <c r="O6628" s="1">
        <v>40.909090909090999</v>
      </c>
      <c r="P6628" s="1">
        <v>3.0303030303030001</v>
      </c>
      <c r="Q6628" s="1">
        <v>1.5151515151520001</v>
      </c>
      <c r="R6628" s="2" t="s">
        <v>160</v>
      </c>
      <c r="S6628" s="1">
        <v>3.0303030303030001</v>
      </c>
      <c r="T6628" s="1">
        <v>96.969696969696997</v>
      </c>
      <c r="U6628" s="8">
        <v>450</v>
      </c>
    </row>
    <row r="6629" spans="2:22" ht="26" x14ac:dyDescent="0.2">
      <c r="D6629" s="59"/>
      <c r="E6629" s="5" t="s">
        <v>151</v>
      </c>
      <c r="F6629" s="51" t="s">
        <v>624</v>
      </c>
      <c r="G6629" s="4">
        <v>12</v>
      </c>
      <c r="H6629" s="10">
        <v>91.666666666666998</v>
      </c>
      <c r="I6629" s="1">
        <v>8.333333333333</v>
      </c>
      <c r="J6629" s="1">
        <v>83.333333333333002</v>
      </c>
      <c r="K6629" s="1">
        <v>75</v>
      </c>
      <c r="L6629" s="1">
        <v>25</v>
      </c>
      <c r="M6629" s="1">
        <v>58.333333333333002</v>
      </c>
      <c r="N6629" s="2" t="s">
        <v>160</v>
      </c>
      <c r="O6629" s="1">
        <v>16.666666666666998</v>
      </c>
      <c r="P6629" s="2" t="s">
        <v>160</v>
      </c>
      <c r="Q6629" s="2" t="s">
        <v>160</v>
      </c>
      <c r="R6629" s="2" t="s">
        <v>160</v>
      </c>
      <c r="S6629" s="2" t="s">
        <v>160</v>
      </c>
      <c r="T6629" s="1">
        <v>100</v>
      </c>
      <c r="U6629" s="8">
        <v>358.33333333333297</v>
      </c>
    </row>
    <row r="6630" spans="2:22" ht="26" x14ac:dyDescent="0.2">
      <c r="D6630" s="59"/>
      <c r="E6630" s="5" t="s">
        <v>152</v>
      </c>
      <c r="F6630" s="51" t="s">
        <v>623</v>
      </c>
      <c r="G6630" s="4">
        <v>443</v>
      </c>
      <c r="H6630" s="10">
        <v>91.422121896163006</v>
      </c>
      <c r="I6630" s="1">
        <v>18.735891647856</v>
      </c>
      <c r="J6630" s="1">
        <v>96.839729119639003</v>
      </c>
      <c r="K6630" s="1">
        <v>93.002257336343007</v>
      </c>
      <c r="L6630" s="1">
        <v>19.864559819413</v>
      </c>
      <c r="M6630" s="1">
        <v>86.230248306998007</v>
      </c>
      <c r="N6630" s="1">
        <v>47.404063205417998</v>
      </c>
      <c r="O6630" s="1">
        <v>68.397291196387997</v>
      </c>
      <c r="P6630" s="1">
        <v>4.51467268623</v>
      </c>
      <c r="Q6630" s="1">
        <v>3.386004514673</v>
      </c>
      <c r="R6630" s="2" t="s">
        <v>160</v>
      </c>
      <c r="S6630" s="1">
        <v>0.45146726862300002</v>
      </c>
      <c r="T6630" s="1">
        <v>99.548532731376994</v>
      </c>
      <c r="U6630" s="8">
        <v>530.24830699774304</v>
      </c>
    </row>
    <row r="6631" spans="2:22" x14ac:dyDescent="0.2">
      <c r="D6631" s="59"/>
      <c r="E6631" s="5" t="s">
        <v>153</v>
      </c>
      <c r="F6631" s="51" t="s">
        <v>623</v>
      </c>
      <c r="G6631" s="4">
        <v>80</v>
      </c>
      <c r="H6631" s="10">
        <v>93.75</v>
      </c>
      <c r="I6631" s="1">
        <v>17.5</v>
      </c>
      <c r="J6631" s="1">
        <v>98.75</v>
      </c>
      <c r="K6631" s="1">
        <v>95</v>
      </c>
      <c r="L6631" s="1">
        <v>26.25</v>
      </c>
      <c r="M6631" s="1">
        <v>80</v>
      </c>
      <c r="N6631" s="1">
        <v>42.5</v>
      </c>
      <c r="O6631" s="1">
        <v>67.5</v>
      </c>
      <c r="P6631" s="1">
        <v>2.5</v>
      </c>
      <c r="Q6631" s="1">
        <v>5</v>
      </c>
      <c r="R6631" s="2" t="s">
        <v>160</v>
      </c>
      <c r="S6631" s="2" t="s">
        <v>160</v>
      </c>
      <c r="T6631" s="1">
        <v>100</v>
      </c>
      <c r="U6631" s="8">
        <v>528.75</v>
      </c>
    </row>
    <row r="6632" spans="2:22" ht="26" x14ac:dyDescent="0.2">
      <c r="D6632" s="59"/>
      <c r="E6632" s="5" t="s">
        <v>154</v>
      </c>
      <c r="F6632" s="51" t="s">
        <v>623</v>
      </c>
      <c r="G6632" s="4">
        <v>123</v>
      </c>
      <c r="H6632" s="10">
        <v>88.617886178861994</v>
      </c>
      <c r="I6632" s="1">
        <v>17.073170731706998</v>
      </c>
      <c r="J6632" s="1">
        <v>93.495934959349995</v>
      </c>
      <c r="K6632" s="1">
        <v>86.991869918698995</v>
      </c>
      <c r="L6632" s="1">
        <v>32.520325203252</v>
      </c>
      <c r="M6632" s="1">
        <v>53.658536585366001</v>
      </c>
      <c r="N6632" s="1">
        <v>27.642276422763999</v>
      </c>
      <c r="O6632" s="1">
        <v>37.398373983740001</v>
      </c>
      <c r="P6632" s="1">
        <v>3.2520325203249998</v>
      </c>
      <c r="Q6632" s="1">
        <v>1.6260162601629999</v>
      </c>
      <c r="R6632" s="1">
        <v>0.81300813008100004</v>
      </c>
      <c r="S6632" s="2" t="s">
        <v>160</v>
      </c>
      <c r="T6632" s="1">
        <v>99.186991869918998</v>
      </c>
      <c r="U6632" s="8">
        <v>443.08943089430898</v>
      </c>
    </row>
    <row r="6633" spans="2:22" x14ac:dyDescent="0.2">
      <c r="D6633" s="59"/>
      <c r="E6633" s="5" t="s">
        <v>23</v>
      </c>
      <c r="F6633" s="51" t="s">
        <v>624</v>
      </c>
      <c r="G6633" s="4">
        <v>10</v>
      </c>
      <c r="H6633" s="10">
        <v>90</v>
      </c>
      <c r="I6633" s="1">
        <v>10</v>
      </c>
      <c r="J6633" s="1">
        <v>100</v>
      </c>
      <c r="K6633" s="1">
        <v>70</v>
      </c>
      <c r="L6633" s="1">
        <v>20</v>
      </c>
      <c r="M6633" s="1">
        <v>60</v>
      </c>
      <c r="N6633" s="1">
        <v>20</v>
      </c>
      <c r="O6633" s="1">
        <v>60</v>
      </c>
      <c r="P6633" s="2" t="s">
        <v>160</v>
      </c>
      <c r="Q6633" s="1">
        <v>10</v>
      </c>
      <c r="R6633" s="2" t="s">
        <v>160</v>
      </c>
      <c r="S6633" s="2" t="s">
        <v>160</v>
      </c>
      <c r="T6633" s="1">
        <v>100</v>
      </c>
      <c r="U6633" s="8">
        <v>440</v>
      </c>
    </row>
    <row r="6634" spans="2:22" ht="26" x14ac:dyDescent="0.2">
      <c r="D6634" s="59"/>
      <c r="E6634" s="5" t="s">
        <v>155</v>
      </c>
      <c r="F6634" s="51" t="s">
        <v>623</v>
      </c>
      <c r="G6634" s="4">
        <v>910</v>
      </c>
      <c r="H6634" s="10">
        <v>90.989010989011007</v>
      </c>
      <c r="I6634" s="1">
        <v>15.164835164835001</v>
      </c>
      <c r="J6634" s="1">
        <v>96.263736263736007</v>
      </c>
      <c r="K6634" s="1">
        <v>91.208791208790998</v>
      </c>
      <c r="L6634" s="1">
        <v>27.032967032967001</v>
      </c>
      <c r="M6634" s="1">
        <v>71.208791208790998</v>
      </c>
      <c r="N6634" s="1">
        <v>34.945054945054999</v>
      </c>
      <c r="O6634" s="1">
        <v>54.175824175823998</v>
      </c>
      <c r="P6634" s="1">
        <v>3.516483516484</v>
      </c>
      <c r="Q6634" s="1">
        <v>2.7472527472529999</v>
      </c>
      <c r="R6634" s="1">
        <v>0.10989010989</v>
      </c>
      <c r="S6634" s="1">
        <v>0.32967032966999998</v>
      </c>
      <c r="T6634" s="1">
        <v>99.560439560440003</v>
      </c>
      <c r="U6634" s="8">
        <v>487.69230769230802</v>
      </c>
    </row>
    <row r="6635" spans="2:22" ht="26" x14ac:dyDescent="0.2">
      <c r="D6635" s="59"/>
      <c r="E6635" s="5" t="s">
        <v>156</v>
      </c>
      <c r="F6635" s="51" t="s">
        <v>623</v>
      </c>
      <c r="G6635" s="4">
        <v>98</v>
      </c>
      <c r="H6635" s="10">
        <v>89.795918367346999</v>
      </c>
      <c r="I6635" s="1">
        <v>22.448979591836999</v>
      </c>
      <c r="J6635" s="1">
        <v>94.897959183672995</v>
      </c>
      <c r="K6635" s="1">
        <v>90.816326530612002</v>
      </c>
      <c r="L6635" s="1">
        <v>14.285714285714</v>
      </c>
      <c r="M6635" s="1">
        <v>89.795918367346999</v>
      </c>
      <c r="N6635" s="1">
        <v>40.816326530612002</v>
      </c>
      <c r="O6635" s="1">
        <v>69.387755102040998</v>
      </c>
      <c r="P6635" s="1">
        <v>4.0816326530609999</v>
      </c>
      <c r="Q6635" s="1">
        <v>3.0612244897959999</v>
      </c>
      <c r="R6635" s="2" t="s">
        <v>160</v>
      </c>
      <c r="S6635" s="2" t="s">
        <v>160</v>
      </c>
      <c r="T6635" s="1">
        <v>100</v>
      </c>
      <c r="U6635" s="8">
        <v>519.38775510204096</v>
      </c>
    </row>
    <row r="6636" spans="2:22" ht="26" x14ac:dyDescent="0.2">
      <c r="D6636" s="59"/>
      <c r="E6636" s="5" t="s">
        <v>157</v>
      </c>
      <c r="F6636" s="51" t="s">
        <v>623</v>
      </c>
      <c r="G6636" s="4">
        <v>134</v>
      </c>
      <c r="H6636" s="10">
        <v>97.014925373134005</v>
      </c>
      <c r="I6636" s="1">
        <v>20.895522388060002</v>
      </c>
      <c r="J6636" s="1">
        <v>95.522388059701001</v>
      </c>
      <c r="K6636" s="1">
        <v>92.537313432836001</v>
      </c>
      <c r="L6636" s="1">
        <v>20.149253731342998</v>
      </c>
      <c r="M6636" s="1">
        <v>79.850746268657005</v>
      </c>
      <c r="N6636" s="1">
        <v>46.268656716418</v>
      </c>
      <c r="O6636" s="1">
        <v>70.895522388060002</v>
      </c>
      <c r="P6636" s="1">
        <v>6.7164179104480004</v>
      </c>
      <c r="Q6636" s="1">
        <v>0.74626865671599996</v>
      </c>
      <c r="R6636" s="2" t="s">
        <v>160</v>
      </c>
      <c r="S6636" s="2" t="s">
        <v>160</v>
      </c>
      <c r="T6636" s="1">
        <v>100</v>
      </c>
      <c r="U6636" s="8">
        <v>530.59701492537295</v>
      </c>
    </row>
    <row r="6637" spans="2:22" ht="26" x14ac:dyDescent="0.2">
      <c r="D6637" s="59"/>
      <c r="E6637" s="5" t="s">
        <v>158</v>
      </c>
      <c r="F6637" s="51" t="s">
        <v>623</v>
      </c>
      <c r="G6637" s="4">
        <v>812</v>
      </c>
      <c r="H6637" s="10">
        <v>91.009852216748996</v>
      </c>
      <c r="I6637" s="1">
        <v>15.763546798029999</v>
      </c>
      <c r="J6637" s="1">
        <v>96.674876847291003</v>
      </c>
      <c r="K6637" s="1">
        <v>91.871921182265993</v>
      </c>
      <c r="L6637" s="1">
        <v>27.463054187192</v>
      </c>
      <c r="M6637" s="1">
        <v>71.428571428571004</v>
      </c>
      <c r="N6637" s="1">
        <v>35.098522167487999</v>
      </c>
      <c r="O6637" s="1">
        <v>54.802955665025003</v>
      </c>
      <c r="P6637" s="1">
        <v>2.8325123152709999</v>
      </c>
      <c r="Q6637" s="1">
        <v>2.7093596059110001</v>
      </c>
      <c r="R6637" s="2" t="s">
        <v>160</v>
      </c>
      <c r="S6637" s="1">
        <v>0.246305418719</v>
      </c>
      <c r="T6637" s="1">
        <v>99.753694581280996</v>
      </c>
      <c r="U6637" s="8">
        <v>489.901477832512</v>
      </c>
    </row>
    <row r="6638" spans="2:22" ht="26" x14ac:dyDescent="0.2">
      <c r="D6638" s="60"/>
      <c r="E6638" s="30" t="s">
        <v>159</v>
      </c>
      <c r="F6638" s="52" t="s">
        <v>623</v>
      </c>
      <c r="G6638" s="21">
        <v>136</v>
      </c>
      <c r="H6638" s="36">
        <v>87.5</v>
      </c>
      <c r="I6638" s="18">
        <v>16.176470588234999</v>
      </c>
      <c r="J6638" s="18">
        <v>93.382352941175995</v>
      </c>
      <c r="K6638" s="18">
        <v>88.235294117647001</v>
      </c>
      <c r="L6638" s="18">
        <v>29.411764705882</v>
      </c>
      <c r="M6638" s="18">
        <v>63.970588235294002</v>
      </c>
      <c r="N6638" s="18">
        <v>27.941176470588001</v>
      </c>
      <c r="O6638" s="18">
        <v>40.441176470587997</v>
      </c>
      <c r="P6638" s="18">
        <v>2.9411764705880001</v>
      </c>
      <c r="Q6638" s="18">
        <v>1.4705882352940001</v>
      </c>
      <c r="R6638" s="37" t="s">
        <v>160</v>
      </c>
      <c r="S6638" s="18">
        <v>1.4705882352940001</v>
      </c>
      <c r="T6638" s="18">
        <v>98.529411764705998</v>
      </c>
      <c r="U6638" s="35">
        <v>452.941176470588</v>
      </c>
    </row>
    <row r="6639" spans="2:22" x14ac:dyDescent="0.2">
      <c r="D6639" s="45" t="s">
        <v>625</v>
      </c>
    </row>
    <row r="6640" spans="2:22" x14ac:dyDescent="0.2">
      <c r="B6640" s="24" t="str">
        <f xml:space="preserve"> HYPERLINK("#'目次'!B49", "[43]")</f>
        <v>[43]</v>
      </c>
      <c r="C6640" s="61" t="s">
        <v>542</v>
      </c>
      <c r="D6640" s="62"/>
      <c r="E6640" s="62"/>
      <c r="F6640" s="62"/>
      <c r="G6640" s="62"/>
      <c r="H6640" s="62"/>
      <c r="I6640" s="62"/>
      <c r="J6640" s="62"/>
      <c r="K6640" s="62"/>
      <c r="L6640" s="62"/>
      <c r="M6640" s="62"/>
      <c r="N6640" s="62"/>
      <c r="O6640" s="62"/>
      <c r="P6640" s="62"/>
      <c r="Q6640" s="62"/>
      <c r="R6640" s="62"/>
      <c r="S6640" s="62"/>
      <c r="T6640" s="62"/>
      <c r="U6640" s="62"/>
      <c r="V6640" s="62"/>
    </row>
    <row r="6643" spans="3:22" x14ac:dyDescent="0.2">
      <c r="C6643" s="61" t="s">
        <v>13</v>
      </c>
      <c r="D6643" s="62"/>
      <c r="E6643" s="62"/>
      <c r="F6643" s="62"/>
      <c r="G6643" s="62"/>
      <c r="H6643" s="62"/>
      <c r="I6643" s="62"/>
      <c r="J6643" s="62"/>
      <c r="K6643" s="62"/>
      <c r="L6643" s="62"/>
      <c r="M6643" s="62"/>
      <c r="N6643" s="62"/>
      <c r="O6643" s="62"/>
      <c r="P6643" s="62"/>
      <c r="Q6643" s="62"/>
      <c r="R6643" s="62"/>
      <c r="S6643" s="62"/>
      <c r="T6643" s="62"/>
      <c r="U6643" s="62"/>
      <c r="V6643" s="62"/>
    </row>
    <row r="6644" spans="3:22" ht="65" x14ac:dyDescent="0.2">
      <c r="D6644" s="63"/>
      <c r="E6644" s="64"/>
      <c r="F6644" s="64"/>
      <c r="G6644" s="27" t="s">
        <v>14</v>
      </c>
      <c r="H6644" s="26" t="s">
        <v>529</v>
      </c>
      <c r="I6644" s="11" t="s">
        <v>530</v>
      </c>
      <c r="J6644" s="11" t="s">
        <v>531</v>
      </c>
      <c r="K6644" s="11" t="s">
        <v>532</v>
      </c>
      <c r="L6644" s="11" t="s">
        <v>533</v>
      </c>
      <c r="M6644" s="11" t="s">
        <v>534</v>
      </c>
      <c r="N6644" s="11" t="s">
        <v>535</v>
      </c>
      <c r="O6644" s="11" t="s">
        <v>536</v>
      </c>
      <c r="P6644" s="11" t="s">
        <v>537</v>
      </c>
      <c r="Q6644" s="11" t="s">
        <v>36</v>
      </c>
      <c r="R6644" s="11" t="s">
        <v>538</v>
      </c>
      <c r="S6644" s="11" t="s">
        <v>23</v>
      </c>
      <c r="T6644" s="11" t="s">
        <v>543</v>
      </c>
      <c r="U6644" s="20" t="s">
        <v>248</v>
      </c>
    </row>
    <row r="6645" spans="3:22" x14ac:dyDescent="0.2">
      <c r="D6645" s="65"/>
      <c r="E6645" s="66"/>
      <c r="F6645" s="66"/>
      <c r="G6645" s="22"/>
      <c r="H6645" s="31"/>
      <c r="I6645" s="12"/>
      <c r="J6645" s="12"/>
      <c r="K6645" s="12"/>
      <c r="L6645" s="12"/>
      <c r="M6645" s="12"/>
      <c r="N6645" s="12"/>
      <c r="O6645" s="12"/>
      <c r="P6645" s="12"/>
      <c r="Q6645" s="12"/>
      <c r="R6645" s="12"/>
      <c r="S6645" s="12"/>
      <c r="T6645" s="12"/>
      <c r="U6645" s="29"/>
    </row>
    <row r="6646" spans="3:22" x14ac:dyDescent="0.2">
      <c r="D6646" s="23"/>
      <c r="E6646" s="28" t="s">
        <v>14</v>
      </c>
      <c r="F6646" s="49" t="s">
        <v>623</v>
      </c>
      <c r="G6646" s="25">
        <v>1043</v>
      </c>
      <c r="H6646" s="16">
        <v>85.426653883029999</v>
      </c>
      <c r="I6646" s="16">
        <v>7.7660594439119999</v>
      </c>
      <c r="J6646" s="16">
        <v>92.042186001917997</v>
      </c>
      <c r="K6646" s="16">
        <v>81.303930968360007</v>
      </c>
      <c r="L6646" s="16">
        <v>21.380632790029001</v>
      </c>
      <c r="M6646" s="16">
        <v>65.196548418025003</v>
      </c>
      <c r="N6646" s="16">
        <v>27.708533077660999</v>
      </c>
      <c r="O6646" s="16">
        <v>43.911792905081001</v>
      </c>
      <c r="P6646" s="16">
        <v>1.629913710451</v>
      </c>
      <c r="Q6646" s="16">
        <v>2.0134228187919998</v>
      </c>
      <c r="R6646" s="16">
        <v>0.19175455417100001</v>
      </c>
      <c r="S6646" s="41" t="s">
        <v>160</v>
      </c>
      <c r="T6646" s="16">
        <v>99.808245445829002</v>
      </c>
      <c r="U6646" s="34">
        <v>428.57142857142901</v>
      </c>
    </row>
    <row r="6647" spans="3:22" x14ac:dyDescent="0.2">
      <c r="D6647" s="58" t="s">
        <v>18</v>
      </c>
      <c r="E6647" s="7" t="s">
        <v>19</v>
      </c>
      <c r="F6647" s="50" t="s">
        <v>623</v>
      </c>
      <c r="G6647" s="6">
        <v>342</v>
      </c>
      <c r="H6647" s="14">
        <v>87.426900584795007</v>
      </c>
      <c r="I6647" s="3">
        <v>12.573099415205</v>
      </c>
      <c r="J6647" s="3">
        <v>93.567251461987993</v>
      </c>
      <c r="K6647" s="3">
        <v>86.549707602338998</v>
      </c>
      <c r="L6647" s="3">
        <v>14.619883040935999</v>
      </c>
      <c r="M6647" s="3">
        <v>77.485380116959007</v>
      </c>
      <c r="N6647" s="3">
        <v>38.011695906432998</v>
      </c>
      <c r="O6647" s="3">
        <v>56.140350877193001</v>
      </c>
      <c r="P6647" s="3">
        <v>2.6315789473679998</v>
      </c>
      <c r="Q6647" s="3">
        <v>1.7543859649119999</v>
      </c>
      <c r="R6647" s="9" t="s">
        <v>160</v>
      </c>
      <c r="S6647" s="9" t="s">
        <v>160</v>
      </c>
      <c r="T6647" s="3">
        <v>100</v>
      </c>
      <c r="U6647" s="13">
        <v>470.76023391812902</v>
      </c>
    </row>
    <row r="6648" spans="3:22" ht="26" x14ac:dyDescent="0.2">
      <c r="D6648" s="59"/>
      <c r="E6648" s="5" t="s">
        <v>20</v>
      </c>
      <c r="F6648" s="51" t="s">
        <v>623</v>
      </c>
      <c r="G6648" s="4">
        <v>620</v>
      </c>
      <c r="H6648" s="10">
        <v>87.096774193548001</v>
      </c>
      <c r="I6648" s="1">
        <v>5.8064516129030004</v>
      </c>
      <c r="J6648" s="1">
        <v>92.096774193548001</v>
      </c>
      <c r="K6648" s="1">
        <v>80.967741935484</v>
      </c>
      <c r="L6648" s="1">
        <v>24.193548387097</v>
      </c>
      <c r="M6648" s="1">
        <v>61.129032258065003</v>
      </c>
      <c r="N6648" s="1">
        <v>24.677419354839</v>
      </c>
      <c r="O6648" s="1">
        <v>39.838709677418997</v>
      </c>
      <c r="P6648" s="1">
        <v>1.2903225806450001</v>
      </c>
      <c r="Q6648" s="1">
        <v>2.2580645161290001</v>
      </c>
      <c r="R6648" s="2" t="s">
        <v>160</v>
      </c>
      <c r="S6648" s="2" t="s">
        <v>160</v>
      </c>
      <c r="T6648" s="1">
        <v>100</v>
      </c>
      <c r="U6648" s="8">
        <v>419.35483870967698</v>
      </c>
    </row>
    <row r="6649" spans="3:22" ht="26" x14ac:dyDescent="0.2">
      <c r="D6649" s="59"/>
      <c r="E6649" s="5" t="s">
        <v>21</v>
      </c>
      <c r="F6649" s="51" t="s">
        <v>623</v>
      </c>
      <c r="G6649" s="4">
        <v>76</v>
      </c>
      <c r="H6649" s="10">
        <v>63.157894736842003</v>
      </c>
      <c r="I6649" s="1">
        <v>1.3157894736839999</v>
      </c>
      <c r="J6649" s="1">
        <v>85.526315789473998</v>
      </c>
      <c r="K6649" s="1">
        <v>63.157894736842003</v>
      </c>
      <c r="L6649" s="1">
        <v>27.631578947367998</v>
      </c>
      <c r="M6649" s="1">
        <v>44.736842105263001</v>
      </c>
      <c r="N6649" s="1">
        <v>6.5789473684209998</v>
      </c>
      <c r="O6649" s="1">
        <v>21.052631578947</v>
      </c>
      <c r="P6649" s="2" t="s">
        <v>160</v>
      </c>
      <c r="Q6649" s="1">
        <v>1.3157894736839999</v>
      </c>
      <c r="R6649" s="1">
        <v>2.6315789473679998</v>
      </c>
      <c r="S6649" s="2" t="s">
        <v>160</v>
      </c>
      <c r="T6649" s="1">
        <v>97.368421052632002</v>
      </c>
      <c r="U6649" s="8">
        <v>317.10526315789502</v>
      </c>
    </row>
    <row r="6650" spans="3:22" x14ac:dyDescent="0.2">
      <c r="D6650" s="59"/>
      <c r="E6650" s="5" t="s">
        <v>22</v>
      </c>
      <c r="F6650" s="51" t="s">
        <v>624</v>
      </c>
      <c r="G6650" s="4">
        <v>2</v>
      </c>
      <c r="H6650" s="10">
        <v>100</v>
      </c>
      <c r="I6650" s="1">
        <v>50</v>
      </c>
      <c r="J6650" s="1">
        <v>100</v>
      </c>
      <c r="K6650" s="1">
        <v>50</v>
      </c>
      <c r="L6650" s="1">
        <v>50</v>
      </c>
      <c r="M6650" s="1">
        <v>50</v>
      </c>
      <c r="N6650" s="1">
        <v>50</v>
      </c>
      <c r="O6650" s="1">
        <v>50</v>
      </c>
      <c r="P6650" s="2" t="s">
        <v>160</v>
      </c>
      <c r="Q6650" s="2" t="s">
        <v>160</v>
      </c>
      <c r="R6650" s="2" t="s">
        <v>160</v>
      </c>
      <c r="S6650" s="2" t="s">
        <v>160</v>
      </c>
      <c r="T6650" s="1">
        <v>100</v>
      </c>
      <c r="U6650" s="8">
        <v>500</v>
      </c>
    </row>
    <row r="6651" spans="3:22" x14ac:dyDescent="0.2">
      <c r="D6651" s="59"/>
      <c r="E6651" s="5" t="s">
        <v>23</v>
      </c>
      <c r="F6651" s="51" t="s">
        <v>624</v>
      </c>
      <c r="G6651" s="4">
        <v>3</v>
      </c>
      <c r="H6651" s="10">
        <v>66.666666666666998</v>
      </c>
      <c r="I6651" s="2" t="s">
        <v>160</v>
      </c>
      <c r="J6651" s="1">
        <v>66.666666666666998</v>
      </c>
      <c r="K6651" s="1">
        <v>33.333333333333002</v>
      </c>
      <c r="L6651" s="1">
        <v>33.333333333333002</v>
      </c>
      <c r="M6651" s="1">
        <v>33.333333333333002</v>
      </c>
      <c r="N6651" s="2" t="s">
        <v>160</v>
      </c>
      <c r="O6651" s="1">
        <v>66.666666666666998</v>
      </c>
      <c r="P6651" s="2" t="s">
        <v>160</v>
      </c>
      <c r="Q6651" s="2" t="s">
        <v>160</v>
      </c>
      <c r="R6651" s="2" t="s">
        <v>160</v>
      </c>
      <c r="S6651" s="2" t="s">
        <v>160</v>
      </c>
      <c r="T6651" s="1">
        <v>100</v>
      </c>
      <c r="U6651" s="8">
        <v>300</v>
      </c>
    </row>
    <row r="6652" spans="3:22" x14ac:dyDescent="0.2">
      <c r="D6652" s="58" t="s">
        <v>24</v>
      </c>
      <c r="E6652" s="7" t="s">
        <v>25</v>
      </c>
      <c r="F6652" s="50" t="s">
        <v>623</v>
      </c>
      <c r="G6652" s="6">
        <v>765</v>
      </c>
      <c r="H6652" s="14">
        <v>85.620915032680003</v>
      </c>
      <c r="I6652" s="3">
        <v>7.5816993464050002</v>
      </c>
      <c r="J6652" s="3">
        <v>91.764705882352999</v>
      </c>
      <c r="K6652" s="3">
        <v>81.307189542483997</v>
      </c>
      <c r="L6652" s="3">
        <v>20.915032679738999</v>
      </c>
      <c r="M6652" s="3">
        <v>67.058823529411995</v>
      </c>
      <c r="N6652" s="3">
        <v>29.150326797386001</v>
      </c>
      <c r="O6652" s="3">
        <v>44.183006535948003</v>
      </c>
      <c r="P6652" s="3">
        <v>1.1764705882349999</v>
      </c>
      <c r="Q6652" s="3">
        <v>2.352941176471</v>
      </c>
      <c r="R6652" s="3">
        <v>0.26143790849699999</v>
      </c>
      <c r="S6652" s="9" t="s">
        <v>160</v>
      </c>
      <c r="T6652" s="3">
        <v>99.738562091502999</v>
      </c>
      <c r="U6652" s="13">
        <v>431.37254901960802</v>
      </c>
    </row>
    <row r="6653" spans="3:22" x14ac:dyDescent="0.2">
      <c r="D6653" s="59"/>
      <c r="E6653" s="5" t="s">
        <v>26</v>
      </c>
      <c r="F6653" s="51" t="s">
        <v>623</v>
      </c>
      <c r="G6653" s="4">
        <v>796</v>
      </c>
      <c r="H6653" s="10">
        <v>87.311557788944995</v>
      </c>
      <c r="I6653" s="1">
        <v>7.7889447236180001</v>
      </c>
      <c r="J6653" s="1">
        <v>93.467336683417003</v>
      </c>
      <c r="K6653" s="1">
        <v>83.417085427136001</v>
      </c>
      <c r="L6653" s="1">
        <v>21.356783919598001</v>
      </c>
      <c r="M6653" s="1">
        <v>67.587939698491994</v>
      </c>
      <c r="N6653" s="1">
        <v>29.773869346733999</v>
      </c>
      <c r="O6653" s="1">
        <v>47.110552763819001</v>
      </c>
      <c r="P6653" s="1">
        <v>1.2562814070349999</v>
      </c>
      <c r="Q6653" s="1">
        <v>2.0100502512560001</v>
      </c>
      <c r="R6653" s="2" t="s">
        <v>160</v>
      </c>
      <c r="S6653" s="2" t="s">
        <v>160</v>
      </c>
      <c r="T6653" s="1">
        <v>100</v>
      </c>
      <c r="U6653" s="8">
        <v>441.08040201005002</v>
      </c>
    </row>
    <row r="6654" spans="3:22" ht="26" x14ac:dyDescent="0.2">
      <c r="D6654" s="59"/>
      <c r="E6654" s="5" t="s">
        <v>27</v>
      </c>
      <c r="F6654" s="51" t="s">
        <v>623</v>
      </c>
      <c r="G6654" s="4">
        <v>683</v>
      </c>
      <c r="H6654" s="10">
        <v>88.286969253294004</v>
      </c>
      <c r="I6654" s="1">
        <v>7.613469985359</v>
      </c>
      <c r="J6654" s="1">
        <v>92.532942898974994</v>
      </c>
      <c r="K6654" s="1">
        <v>83.748169838945998</v>
      </c>
      <c r="L6654" s="1">
        <v>20.937042459735999</v>
      </c>
      <c r="M6654" s="1">
        <v>67.057101024890002</v>
      </c>
      <c r="N6654" s="1">
        <v>28.111273792094</v>
      </c>
      <c r="O6654" s="1">
        <v>45.973645680819999</v>
      </c>
      <c r="P6654" s="1">
        <v>1.317715959004</v>
      </c>
      <c r="Q6654" s="1">
        <v>2.342606149341</v>
      </c>
      <c r="R6654" s="1">
        <v>0.29282576866799997</v>
      </c>
      <c r="S6654" s="2" t="s">
        <v>160</v>
      </c>
      <c r="T6654" s="1">
        <v>99.707174231332004</v>
      </c>
      <c r="U6654" s="8">
        <v>438.21376281112703</v>
      </c>
    </row>
    <row r="6655" spans="3:22" x14ac:dyDescent="0.2">
      <c r="D6655" s="59"/>
      <c r="E6655" s="5" t="s">
        <v>28</v>
      </c>
      <c r="F6655" s="51" t="s">
        <v>623</v>
      </c>
      <c r="G6655" s="4">
        <v>438</v>
      </c>
      <c r="H6655" s="10">
        <v>86.986301369863</v>
      </c>
      <c r="I6655" s="1">
        <v>8.6757990867579995</v>
      </c>
      <c r="J6655" s="1">
        <v>93.150684931507001</v>
      </c>
      <c r="K6655" s="1">
        <v>84.931506849314999</v>
      </c>
      <c r="L6655" s="1">
        <v>20.776255707762999</v>
      </c>
      <c r="M6655" s="1">
        <v>68.264840182648001</v>
      </c>
      <c r="N6655" s="1">
        <v>33.10502283105</v>
      </c>
      <c r="O6655" s="1">
        <v>44.292237442922001</v>
      </c>
      <c r="P6655" s="1">
        <v>1.5981735159820001</v>
      </c>
      <c r="Q6655" s="1">
        <v>2.7397260273969999</v>
      </c>
      <c r="R6655" s="1">
        <v>0.45662100456600002</v>
      </c>
      <c r="S6655" s="2" t="s">
        <v>160</v>
      </c>
      <c r="T6655" s="1">
        <v>99.543378995433997</v>
      </c>
      <c r="U6655" s="8">
        <v>444.97716894977202</v>
      </c>
    </row>
    <row r="6656" spans="3:22" ht="26" x14ac:dyDescent="0.2">
      <c r="D6656" s="59"/>
      <c r="E6656" s="5" t="s">
        <v>29</v>
      </c>
      <c r="F6656" s="51" t="s">
        <v>623</v>
      </c>
      <c r="G6656" s="4">
        <v>680</v>
      </c>
      <c r="H6656" s="10">
        <v>88.088235294117993</v>
      </c>
      <c r="I6656" s="1">
        <v>6.7647058823529997</v>
      </c>
      <c r="J6656" s="1">
        <v>92.058823529411995</v>
      </c>
      <c r="K6656" s="1">
        <v>82.205882352941003</v>
      </c>
      <c r="L6656" s="1">
        <v>21.323529411765001</v>
      </c>
      <c r="M6656" s="1">
        <v>65.882352941175995</v>
      </c>
      <c r="N6656" s="1">
        <v>28.970588235293999</v>
      </c>
      <c r="O6656" s="1">
        <v>45.735294117647001</v>
      </c>
      <c r="P6656" s="1">
        <v>1.1764705882349999</v>
      </c>
      <c r="Q6656" s="1">
        <v>2.352941176471</v>
      </c>
      <c r="R6656" s="1">
        <v>0.29411764705900001</v>
      </c>
      <c r="S6656" s="2" t="s">
        <v>160</v>
      </c>
      <c r="T6656" s="1">
        <v>99.705882352941003</v>
      </c>
      <c r="U6656" s="8">
        <v>434.85294117647101</v>
      </c>
    </row>
    <row r="6657" spans="4:21" x14ac:dyDescent="0.2">
      <c r="D6657" s="59"/>
      <c r="E6657" s="5" t="s">
        <v>30</v>
      </c>
      <c r="F6657" s="51" t="s">
        <v>623</v>
      </c>
      <c r="G6657" s="4">
        <v>242</v>
      </c>
      <c r="H6657" s="10">
        <v>88.429752066115995</v>
      </c>
      <c r="I6657" s="1">
        <v>7.4380165289260001</v>
      </c>
      <c r="J6657" s="1">
        <v>94.628099173554006</v>
      </c>
      <c r="K6657" s="1">
        <v>84.710743801652995</v>
      </c>
      <c r="L6657" s="1">
        <v>16.942148760331001</v>
      </c>
      <c r="M6657" s="1">
        <v>72.727272727273004</v>
      </c>
      <c r="N6657" s="1">
        <v>33.471074380165</v>
      </c>
      <c r="O6657" s="1">
        <v>44.628099173553998</v>
      </c>
      <c r="P6657" s="1">
        <v>3.305785123967</v>
      </c>
      <c r="Q6657" s="1">
        <v>3.719008264463</v>
      </c>
      <c r="R6657" s="2" t="s">
        <v>160</v>
      </c>
      <c r="S6657" s="2" t="s">
        <v>160</v>
      </c>
      <c r="T6657" s="1">
        <v>100</v>
      </c>
      <c r="U6657" s="8">
        <v>450</v>
      </c>
    </row>
    <row r="6658" spans="4:21" x14ac:dyDescent="0.2">
      <c r="D6658" s="59"/>
      <c r="E6658" s="5" t="s">
        <v>31</v>
      </c>
      <c r="F6658" s="51" t="s">
        <v>623</v>
      </c>
      <c r="G6658" s="4">
        <v>609</v>
      </c>
      <c r="H6658" s="10">
        <v>87.848932676518999</v>
      </c>
      <c r="I6658" s="1">
        <v>8.7027914614119997</v>
      </c>
      <c r="J6658" s="1">
        <v>93.431855500821001</v>
      </c>
      <c r="K6658" s="1">
        <v>85.221674876847004</v>
      </c>
      <c r="L6658" s="1">
        <v>20.197044334975001</v>
      </c>
      <c r="M6658" s="1">
        <v>69.950738916256</v>
      </c>
      <c r="N6658" s="1">
        <v>33.333333333333002</v>
      </c>
      <c r="O6658" s="1">
        <v>51.231527093596</v>
      </c>
      <c r="P6658" s="1">
        <v>1.6420361247949999</v>
      </c>
      <c r="Q6658" s="1">
        <v>2.2988505747130001</v>
      </c>
      <c r="R6658" s="2" t="s">
        <v>160</v>
      </c>
      <c r="S6658" s="2" t="s">
        <v>160</v>
      </c>
      <c r="T6658" s="1">
        <v>100</v>
      </c>
      <c r="U6658" s="8">
        <v>453.85878489326802</v>
      </c>
    </row>
    <row r="6659" spans="4:21" x14ac:dyDescent="0.2">
      <c r="D6659" s="59"/>
      <c r="E6659" s="5" t="s">
        <v>32</v>
      </c>
      <c r="F6659" s="51" t="s">
        <v>623</v>
      </c>
      <c r="G6659" s="4">
        <v>343</v>
      </c>
      <c r="H6659" s="10">
        <v>89.504373177842993</v>
      </c>
      <c r="I6659" s="1">
        <v>9.0379008746359997</v>
      </c>
      <c r="J6659" s="1">
        <v>95.043731778425993</v>
      </c>
      <c r="K6659" s="1">
        <v>86.880466472302999</v>
      </c>
      <c r="L6659" s="1">
        <v>17.201166180758001</v>
      </c>
      <c r="M6659" s="1">
        <v>72.303206997084999</v>
      </c>
      <c r="N6659" s="1">
        <v>35.860058309038003</v>
      </c>
      <c r="O6659" s="1">
        <v>51.311953352769997</v>
      </c>
      <c r="P6659" s="1">
        <v>1.4577259475219999</v>
      </c>
      <c r="Q6659" s="1">
        <v>1.7492711370259999</v>
      </c>
      <c r="R6659" s="2" t="s">
        <v>160</v>
      </c>
      <c r="S6659" s="2" t="s">
        <v>160</v>
      </c>
      <c r="T6659" s="1">
        <v>100</v>
      </c>
      <c r="U6659" s="8">
        <v>460.34985422740499</v>
      </c>
    </row>
    <row r="6660" spans="4:21" x14ac:dyDescent="0.2">
      <c r="D6660" s="59"/>
      <c r="E6660" s="5" t="s">
        <v>33</v>
      </c>
      <c r="F6660" s="51" t="s">
        <v>623</v>
      </c>
      <c r="G6660" s="4">
        <v>754</v>
      </c>
      <c r="H6660" s="10">
        <v>87.665782493368994</v>
      </c>
      <c r="I6660" s="1">
        <v>8.3554376657820004</v>
      </c>
      <c r="J6660" s="1">
        <v>93.236074270556998</v>
      </c>
      <c r="K6660" s="1">
        <v>84.350132625995002</v>
      </c>
      <c r="L6660" s="1">
        <v>19.761273209549</v>
      </c>
      <c r="M6660" s="1">
        <v>68.832891246683999</v>
      </c>
      <c r="N6660" s="1">
        <v>31.962864721485001</v>
      </c>
      <c r="O6660" s="1">
        <v>48.010610079575997</v>
      </c>
      <c r="P6660" s="1">
        <v>1.5915119363400001</v>
      </c>
      <c r="Q6660" s="1">
        <v>2.7851458885940001</v>
      </c>
      <c r="R6660" s="1">
        <v>0.132625994695</v>
      </c>
      <c r="S6660" s="2" t="s">
        <v>160</v>
      </c>
      <c r="T6660" s="1">
        <v>99.867374005304995</v>
      </c>
      <c r="U6660" s="8">
        <v>446.68435013262598</v>
      </c>
    </row>
    <row r="6661" spans="4:21" x14ac:dyDescent="0.2">
      <c r="D6661" s="59"/>
      <c r="E6661" s="5" t="s">
        <v>34</v>
      </c>
      <c r="F6661" s="51" t="s">
        <v>623</v>
      </c>
      <c r="G6661" s="4">
        <v>525</v>
      </c>
      <c r="H6661" s="10">
        <v>88.190476190476005</v>
      </c>
      <c r="I6661" s="1">
        <v>9.1428571428570002</v>
      </c>
      <c r="J6661" s="1">
        <v>94.285714285713993</v>
      </c>
      <c r="K6661" s="1">
        <v>88.380952380951996</v>
      </c>
      <c r="L6661" s="1">
        <v>17.523809523810002</v>
      </c>
      <c r="M6661" s="1">
        <v>73.904761904761997</v>
      </c>
      <c r="N6661" s="1">
        <v>37.142857142856997</v>
      </c>
      <c r="O6661" s="1">
        <v>52.190476190475998</v>
      </c>
      <c r="P6661" s="1">
        <v>2.4761904761900002</v>
      </c>
      <c r="Q6661" s="1">
        <v>3.0476190476189999</v>
      </c>
      <c r="R6661" s="2" t="s">
        <v>160</v>
      </c>
      <c r="S6661" s="2" t="s">
        <v>160</v>
      </c>
      <c r="T6661" s="1">
        <v>100</v>
      </c>
      <c r="U6661" s="8">
        <v>466.28571428571399</v>
      </c>
    </row>
    <row r="6662" spans="4:21" x14ac:dyDescent="0.2">
      <c r="D6662" s="59"/>
      <c r="E6662" s="5" t="s">
        <v>35</v>
      </c>
      <c r="F6662" s="51" t="s">
        <v>623</v>
      </c>
      <c r="G6662" s="4">
        <v>142</v>
      </c>
      <c r="H6662" s="10">
        <v>85.211267605634006</v>
      </c>
      <c r="I6662" s="1">
        <v>11.267605633803001</v>
      </c>
      <c r="J6662" s="1">
        <v>93.661971830986005</v>
      </c>
      <c r="K6662" s="1">
        <v>85.915492957745997</v>
      </c>
      <c r="L6662" s="1">
        <v>12.676056338027999</v>
      </c>
      <c r="M6662" s="1">
        <v>75.352112676055995</v>
      </c>
      <c r="N6662" s="1">
        <v>33.802816901408001</v>
      </c>
      <c r="O6662" s="1">
        <v>50</v>
      </c>
      <c r="P6662" s="1">
        <v>3.5211267605629999</v>
      </c>
      <c r="Q6662" s="1">
        <v>4.9295774647890003</v>
      </c>
      <c r="R6662" s="2" t="s">
        <v>160</v>
      </c>
      <c r="S6662" s="2" t="s">
        <v>160</v>
      </c>
      <c r="T6662" s="1">
        <v>100</v>
      </c>
      <c r="U6662" s="8">
        <v>456.33802816901402</v>
      </c>
    </row>
    <row r="6663" spans="4:21" x14ac:dyDescent="0.2">
      <c r="D6663" s="59"/>
      <c r="E6663" s="5" t="s">
        <v>36</v>
      </c>
      <c r="F6663" s="51" t="s">
        <v>624</v>
      </c>
      <c r="G6663" s="4">
        <v>18</v>
      </c>
      <c r="H6663" s="10">
        <v>77.777777777777999</v>
      </c>
      <c r="I6663" s="1">
        <v>11.111111111111001</v>
      </c>
      <c r="J6663" s="1">
        <v>88.888888888888999</v>
      </c>
      <c r="K6663" s="1">
        <v>77.777777777777999</v>
      </c>
      <c r="L6663" s="1">
        <v>33.333333333333002</v>
      </c>
      <c r="M6663" s="1">
        <v>50</v>
      </c>
      <c r="N6663" s="1">
        <v>27.777777777777999</v>
      </c>
      <c r="O6663" s="1">
        <v>22.222222222222001</v>
      </c>
      <c r="P6663" s="2" t="s">
        <v>160</v>
      </c>
      <c r="Q6663" s="1">
        <v>5.5555555555560003</v>
      </c>
      <c r="R6663" s="2" t="s">
        <v>160</v>
      </c>
      <c r="S6663" s="2" t="s">
        <v>160</v>
      </c>
      <c r="T6663" s="1">
        <v>100</v>
      </c>
      <c r="U6663" s="8">
        <v>394.444444444444</v>
      </c>
    </row>
    <row r="6664" spans="4:21" x14ac:dyDescent="0.2">
      <c r="D6664" s="59"/>
      <c r="E6664" s="5" t="s">
        <v>37</v>
      </c>
      <c r="F6664" s="51" t="s">
        <v>624</v>
      </c>
      <c r="G6664" s="4">
        <v>39</v>
      </c>
      <c r="H6664" s="10">
        <v>74.358974358973995</v>
      </c>
      <c r="I6664" s="1">
        <v>10.25641025641</v>
      </c>
      <c r="J6664" s="1">
        <v>92.307692307691994</v>
      </c>
      <c r="K6664" s="1">
        <v>82.051282051282001</v>
      </c>
      <c r="L6664" s="1">
        <v>33.333333333333002</v>
      </c>
      <c r="M6664" s="1">
        <v>48.717948717949</v>
      </c>
      <c r="N6664" s="1">
        <v>17.948717948717999</v>
      </c>
      <c r="O6664" s="1">
        <v>17.948717948717999</v>
      </c>
      <c r="P6664" s="2" t="s">
        <v>160</v>
      </c>
      <c r="Q6664" s="2" t="s">
        <v>160</v>
      </c>
      <c r="R6664" s="2" t="s">
        <v>160</v>
      </c>
      <c r="S6664" s="2" t="s">
        <v>160</v>
      </c>
      <c r="T6664" s="1">
        <v>100</v>
      </c>
      <c r="U6664" s="8">
        <v>376.92307692307702</v>
      </c>
    </row>
    <row r="6665" spans="4:21" x14ac:dyDescent="0.2">
      <c r="D6665" s="59"/>
      <c r="E6665" s="5" t="s">
        <v>23</v>
      </c>
      <c r="F6665" s="51" t="s">
        <v>624</v>
      </c>
      <c r="G6665" s="4">
        <v>4</v>
      </c>
      <c r="H6665" s="10">
        <v>100</v>
      </c>
      <c r="I6665" s="2" t="s">
        <v>160</v>
      </c>
      <c r="J6665" s="1">
        <v>100</v>
      </c>
      <c r="K6665" s="1">
        <v>100</v>
      </c>
      <c r="L6665" s="2" t="s">
        <v>160</v>
      </c>
      <c r="M6665" s="1">
        <v>75</v>
      </c>
      <c r="N6665" s="1">
        <v>50</v>
      </c>
      <c r="O6665" s="1">
        <v>50</v>
      </c>
      <c r="P6665" s="1">
        <v>25</v>
      </c>
      <c r="Q6665" s="2" t="s">
        <v>160</v>
      </c>
      <c r="R6665" s="2" t="s">
        <v>160</v>
      </c>
      <c r="S6665" s="2" t="s">
        <v>160</v>
      </c>
      <c r="T6665" s="1">
        <v>100</v>
      </c>
      <c r="U6665" s="8">
        <v>500</v>
      </c>
    </row>
    <row r="6666" spans="4:21" ht="26" x14ac:dyDescent="0.2">
      <c r="D6666" s="59"/>
      <c r="E6666" s="5" t="s">
        <v>38</v>
      </c>
      <c r="F6666" s="51" t="s">
        <v>623</v>
      </c>
      <c r="G6666" s="4">
        <v>1000</v>
      </c>
      <c r="H6666" s="10">
        <v>85.8</v>
      </c>
      <c r="I6666" s="1">
        <v>7.7</v>
      </c>
      <c r="J6666" s="1">
        <v>92</v>
      </c>
      <c r="K6666" s="1">
        <v>81.2</v>
      </c>
      <c r="L6666" s="1">
        <v>21</v>
      </c>
      <c r="M6666" s="1">
        <v>65.8</v>
      </c>
      <c r="N6666" s="1">
        <v>28</v>
      </c>
      <c r="O6666" s="1">
        <v>44.9</v>
      </c>
      <c r="P6666" s="1">
        <v>1.6</v>
      </c>
      <c r="Q6666" s="1">
        <v>2.1</v>
      </c>
      <c r="R6666" s="1">
        <v>0.2</v>
      </c>
      <c r="S6666" s="2" t="s">
        <v>160</v>
      </c>
      <c r="T6666" s="1">
        <v>99.8</v>
      </c>
      <c r="U6666" s="8">
        <v>430.3</v>
      </c>
    </row>
    <row r="6667" spans="4:21" ht="26" x14ac:dyDescent="0.2">
      <c r="D6667" s="58" t="s">
        <v>39</v>
      </c>
      <c r="E6667" s="7" t="s">
        <v>40</v>
      </c>
      <c r="F6667" s="50" t="s">
        <v>624</v>
      </c>
      <c r="G6667" s="6">
        <v>4</v>
      </c>
      <c r="H6667" s="14">
        <v>100</v>
      </c>
      <c r="I6667" s="9" t="s">
        <v>160</v>
      </c>
      <c r="J6667" s="3">
        <v>75</v>
      </c>
      <c r="K6667" s="3">
        <v>50</v>
      </c>
      <c r="L6667" s="3">
        <v>50</v>
      </c>
      <c r="M6667" s="3">
        <v>50</v>
      </c>
      <c r="N6667" s="3">
        <v>25</v>
      </c>
      <c r="O6667" s="3">
        <v>25</v>
      </c>
      <c r="P6667" s="9" t="s">
        <v>160</v>
      </c>
      <c r="Q6667" s="9" t="s">
        <v>160</v>
      </c>
      <c r="R6667" s="9" t="s">
        <v>160</v>
      </c>
      <c r="S6667" s="9" t="s">
        <v>160</v>
      </c>
      <c r="T6667" s="3">
        <v>100</v>
      </c>
      <c r="U6667" s="13">
        <v>375</v>
      </c>
    </row>
    <row r="6668" spans="4:21" ht="26" x14ac:dyDescent="0.2">
      <c r="D6668" s="59"/>
      <c r="E6668" s="5" t="s">
        <v>41</v>
      </c>
      <c r="F6668" s="51" t="s">
        <v>624</v>
      </c>
      <c r="G6668" s="4">
        <v>45</v>
      </c>
      <c r="H6668" s="10">
        <v>66.666666666666998</v>
      </c>
      <c r="I6668" s="1">
        <v>4.4444444444439997</v>
      </c>
      <c r="J6668" s="1">
        <v>93.333333333333002</v>
      </c>
      <c r="K6668" s="1">
        <v>73.333333333333002</v>
      </c>
      <c r="L6668" s="1">
        <v>37.777777777777999</v>
      </c>
      <c r="M6668" s="1">
        <v>42.222222222222001</v>
      </c>
      <c r="N6668" s="1">
        <v>13.333333333333</v>
      </c>
      <c r="O6668" s="1">
        <v>26.666666666666998</v>
      </c>
      <c r="P6668" s="2" t="s">
        <v>160</v>
      </c>
      <c r="Q6668" s="2" t="s">
        <v>160</v>
      </c>
      <c r="R6668" s="2" t="s">
        <v>160</v>
      </c>
      <c r="S6668" s="2" t="s">
        <v>160</v>
      </c>
      <c r="T6668" s="1">
        <v>100</v>
      </c>
      <c r="U6668" s="8">
        <v>357.777777777778</v>
      </c>
    </row>
    <row r="6669" spans="4:21" ht="26" x14ac:dyDescent="0.2">
      <c r="D6669" s="59"/>
      <c r="E6669" s="5" t="s">
        <v>42</v>
      </c>
      <c r="F6669" s="51" t="s">
        <v>623</v>
      </c>
      <c r="G6669" s="4">
        <v>275</v>
      </c>
      <c r="H6669" s="10">
        <v>77.454545454544999</v>
      </c>
      <c r="I6669" s="1">
        <v>3.636363636364</v>
      </c>
      <c r="J6669" s="1">
        <v>91.636363636363996</v>
      </c>
      <c r="K6669" s="1">
        <v>80.363636363636004</v>
      </c>
      <c r="L6669" s="1">
        <v>25.090909090909001</v>
      </c>
      <c r="M6669" s="1">
        <v>56</v>
      </c>
      <c r="N6669" s="1">
        <v>19.636363636363999</v>
      </c>
      <c r="O6669" s="1">
        <v>33.090909090909001</v>
      </c>
      <c r="P6669" s="1">
        <v>1.090909090909</v>
      </c>
      <c r="Q6669" s="1">
        <v>1.090909090909</v>
      </c>
      <c r="R6669" s="1">
        <v>0.72727272727299996</v>
      </c>
      <c r="S6669" s="2" t="s">
        <v>160</v>
      </c>
      <c r="T6669" s="1">
        <v>99.272727272726996</v>
      </c>
      <c r="U6669" s="8">
        <v>389.81818181818198</v>
      </c>
    </row>
    <row r="6670" spans="4:21" ht="26" x14ac:dyDescent="0.2">
      <c r="D6670" s="59"/>
      <c r="E6670" s="5" t="s">
        <v>43</v>
      </c>
      <c r="F6670" s="51" t="s">
        <v>623</v>
      </c>
      <c r="G6670" s="4">
        <v>245</v>
      </c>
      <c r="H6670" s="10">
        <v>88.979591836734997</v>
      </c>
      <c r="I6670" s="1">
        <v>5.3061224489800001</v>
      </c>
      <c r="J6670" s="1">
        <v>91.428571428571004</v>
      </c>
      <c r="K6670" s="1">
        <v>77.142857142856997</v>
      </c>
      <c r="L6670" s="1">
        <v>20.816326530611999</v>
      </c>
      <c r="M6670" s="1">
        <v>63.673469387754999</v>
      </c>
      <c r="N6670" s="1">
        <v>22.040816326531001</v>
      </c>
      <c r="O6670" s="1">
        <v>40.408163265306001</v>
      </c>
      <c r="P6670" s="1">
        <v>0.816326530612</v>
      </c>
      <c r="Q6670" s="1">
        <v>2.4489795918369999</v>
      </c>
      <c r="R6670" s="2" t="s">
        <v>160</v>
      </c>
      <c r="S6670" s="2" t="s">
        <v>160</v>
      </c>
      <c r="T6670" s="1">
        <v>100</v>
      </c>
      <c r="U6670" s="8">
        <v>413.06122448979602</v>
      </c>
    </row>
    <row r="6671" spans="4:21" ht="26" x14ac:dyDescent="0.2">
      <c r="D6671" s="59"/>
      <c r="E6671" s="5" t="s">
        <v>44</v>
      </c>
      <c r="F6671" s="51" t="s">
        <v>623</v>
      </c>
      <c r="G6671" s="4">
        <v>167</v>
      </c>
      <c r="H6671" s="10">
        <v>89.820359281437007</v>
      </c>
      <c r="I6671" s="1">
        <v>10.179640718563</v>
      </c>
      <c r="J6671" s="1">
        <v>91.017964071855999</v>
      </c>
      <c r="K6671" s="1">
        <v>80.838323353293006</v>
      </c>
      <c r="L6671" s="1">
        <v>23.353293413174001</v>
      </c>
      <c r="M6671" s="1">
        <v>62.275449101795999</v>
      </c>
      <c r="N6671" s="1">
        <v>31.137724550898</v>
      </c>
      <c r="O6671" s="1">
        <v>48.502994011976</v>
      </c>
      <c r="P6671" s="1">
        <v>1.796407185629</v>
      </c>
      <c r="Q6671" s="1">
        <v>2.3952095808379998</v>
      </c>
      <c r="R6671" s="2" t="s">
        <v>160</v>
      </c>
      <c r="S6671" s="2" t="s">
        <v>160</v>
      </c>
      <c r="T6671" s="1">
        <v>100</v>
      </c>
      <c r="U6671" s="8">
        <v>441.31736526946099</v>
      </c>
    </row>
    <row r="6672" spans="4:21" ht="26" x14ac:dyDescent="0.2">
      <c r="D6672" s="59"/>
      <c r="E6672" s="5" t="s">
        <v>45</v>
      </c>
      <c r="F6672" s="51" t="s">
        <v>623</v>
      </c>
      <c r="G6672" s="4">
        <v>90</v>
      </c>
      <c r="H6672" s="10">
        <v>93.333333333333002</v>
      </c>
      <c r="I6672" s="1">
        <v>10</v>
      </c>
      <c r="J6672" s="1">
        <v>93.333333333333002</v>
      </c>
      <c r="K6672" s="1">
        <v>90</v>
      </c>
      <c r="L6672" s="1">
        <v>17.777777777777999</v>
      </c>
      <c r="M6672" s="1">
        <v>78.888888888888999</v>
      </c>
      <c r="N6672" s="1">
        <v>44.444444444444002</v>
      </c>
      <c r="O6672" s="1">
        <v>61.111111111111001</v>
      </c>
      <c r="P6672" s="1">
        <v>2.2222222222219998</v>
      </c>
      <c r="Q6672" s="1">
        <v>3.333333333333</v>
      </c>
      <c r="R6672" s="2" t="s">
        <v>160</v>
      </c>
      <c r="S6672" s="2" t="s">
        <v>160</v>
      </c>
      <c r="T6672" s="1">
        <v>100</v>
      </c>
      <c r="U6672" s="8">
        <v>494.444444444444</v>
      </c>
    </row>
    <row r="6673" spans="4:21" ht="26" x14ac:dyDescent="0.2">
      <c r="D6673" s="59"/>
      <c r="E6673" s="5" t="s">
        <v>46</v>
      </c>
      <c r="F6673" s="51" t="s">
        <v>624</v>
      </c>
      <c r="G6673" s="4">
        <v>46</v>
      </c>
      <c r="H6673" s="10">
        <v>82.608695652174006</v>
      </c>
      <c r="I6673" s="1">
        <v>19.565217391304</v>
      </c>
      <c r="J6673" s="1">
        <v>93.478260869565005</v>
      </c>
      <c r="K6673" s="1">
        <v>86.956521739129997</v>
      </c>
      <c r="L6673" s="1">
        <v>4.3478260869570002</v>
      </c>
      <c r="M6673" s="1">
        <v>95.652173913043001</v>
      </c>
      <c r="N6673" s="1">
        <v>52.173913043478002</v>
      </c>
      <c r="O6673" s="1">
        <v>65.217391304347998</v>
      </c>
      <c r="P6673" s="1">
        <v>4.3478260869570002</v>
      </c>
      <c r="Q6673" s="1">
        <v>2.1739130434780001</v>
      </c>
      <c r="R6673" s="2" t="s">
        <v>160</v>
      </c>
      <c r="S6673" s="2" t="s">
        <v>160</v>
      </c>
      <c r="T6673" s="1">
        <v>100</v>
      </c>
      <c r="U6673" s="8">
        <v>506.52173913043498</v>
      </c>
    </row>
    <row r="6674" spans="4:21" ht="26" x14ac:dyDescent="0.2">
      <c r="D6674" s="59"/>
      <c r="E6674" s="5" t="s">
        <v>47</v>
      </c>
      <c r="F6674" s="51" t="s">
        <v>623</v>
      </c>
      <c r="G6674" s="4">
        <v>68</v>
      </c>
      <c r="H6674" s="10">
        <v>94.117647058824005</v>
      </c>
      <c r="I6674" s="1">
        <v>20.588235294118</v>
      </c>
      <c r="J6674" s="1">
        <v>95.588235294117993</v>
      </c>
      <c r="K6674" s="1">
        <v>91.176470588235006</v>
      </c>
      <c r="L6674" s="1">
        <v>8.8235294117649996</v>
      </c>
      <c r="M6674" s="1">
        <v>85.294117647058997</v>
      </c>
      <c r="N6674" s="1">
        <v>44.117647058823998</v>
      </c>
      <c r="O6674" s="1">
        <v>72.058823529411995</v>
      </c>
      <c r="P6674" s="1">
        <v>4.4117647058819998</v>
      </c>
      <c r="Q6674" s="1">
        <v>4.4117647058819998</v>
      </c>
      <c r="R6674" s="2" t="s">
        <v>160</v>
      </c>
      <c r="S6674" s="2" t="s">
        <v>160</v>
      </c>
      <c r="T6674" s="1">
        <v>100</v>
      </c>
      <c r="U6674" s="8">
        <v>520.58823529411802</v>
      </c>
    </row>
    <row r="6675" spans="4:21" x14ac:dyDescent="0.2">
      <c r="D6675" s="59"/>
      <c r="E6675" s="5" t="s">
        <v>48</v>
      </c>
      <c r="F6675" s="51" t="s">
        <v>624</v>
      </c>
      <c r="G6675" s="4">
        <v>4</v>
      </c>
      <c r="H6675" s="10">
        <v>75</v>
      </c>
      <c r="I6675" s="2" t="s">
        <v>160</v>
      </c>
      <c r="J6675" s="1">
        <v>100</v>
      </c>
      <c r="K6675" s="1">
        <v>75</v>
      </c>
      <c r="L6675" s="1">
        <v>25</v>
      </c>
      <c r="M6675" s="1">
        <v>50</v>
      </c>
      <c r="N6675" s="1">
        <v>50</v>
      </c>
      <c r="O6675" s="1">
        <v>25</v>
      </c>
      <c r="P6675" s="1">
        <v>25</v>
      </c>
      <c r="Q6675" s="2" t="s">
        <v>160</v>
      </c>
      <c r="R6675" s="2" t="s">
        <v>160</v>
      </c>
      <c r="S6675" s="2" t="s">
        <v>160</v>
      </c>
      <c r="T6675" s="1">
        <v>100</v>
      </c>
      <c r="U6675" s="8">
        <v>425</v>
      </c>
    </row>
    <row r="6676" spans="4:21" x14ac:dyDescent="0.2">
      <c r="D6676" s="59"/>
      <c r="E6676" s="5" t="s">
        <v>23</v>
      </c>
      <c r="F6676" s="51" t="s">
        <v>623</v>
      </c>
      <c r="G6676" s="4">
        <v>99</v>
      </c>
      <c r="H6676" s="10">
        <v>87.878787878788003</v>
      </c>
      <c r="I6676" s="1">
        <v>7.0707070707069999</v>
      </c>
      <c r="J6676" s="1">
        <v>91.919191919192002</v>
      </c>
      <c r="K6676" s="1">
        <v>82.828282828282994</v>
      </c>
      <c r="L6676" s="1">
        <v>20.202020202020002</v>
      </c>
      <c r="M6676" s="1">
        <v>70.707070707070997</v>
      </c>
      <c r="N6676" s="1">
        <v>26.262626262626</v>
      </c>
      <c r="O6676" s="1">
        <v>39.393939393939</v>
      </c>
      <c r="P6676" s="1">
        <v>1.010101010101</v>
      </c>
      <c r="Q6676" s="1">
        <v>1.010101010101</v>
      </c>
      <c r="R6676" s="2" t="s">
        <v>160</v>
      </c>
      <c r="S6676" s="2" t="s">
        <v>160</v>
      </c>
      <c r="T6676" s="1">
        <v>100</v>
      </c>
      <c r="U6676" s="8">
        <v>428.28282828282801</v>
      </c>
    </row>
    <row r="6677" spans="4:21" x14ac:dyDescent="0.2">
      <c r="D6677" s="58" t="s">
        <v>49</v>
      </c>
      <c r="E6677" s="7" t="s">
        <v>50</v>
      </c>
      <c r="F6677" s="50" t="s">
        <v>624</v>
      </c>
      <c r="G6677" s="6">
        <v>39</v>
      </c>
      <c r="H6677" s="14">
        <v>64.102564102564003</v>
      </c>
      <c r="I6677" s="3">
        <v>2.564102564103</v>
      </c>
      <c r="J6677" s="3">
        <v>89.743589743589993</v>
      </c>
      <c r="K6677" s="3">
        <v>71.794871794871995</v>
      </c>
      <c r="L6677" s="3">
        <v>25.641025641026001</v>
      </c>
      <c r="M6677" s="3">
        <v>51.282051282051</v>
      </c>
      <c r="N6677" s="3">
        <v>10.25641025641</v>
      </c>
      <c r="O6677" s="3">
        <v>41.025641025641001</v>
      </c>
      <c r="P6677" s="9" t="s">
        <v>160</v>
      </c>
      <c r="Q6677" s="9" t="s">
        <v>160</v>
      </c>
      <c r="R6677" s="9" t="s">
        <v>160</v>
      </c>
      <c r="S6677" s="9" t="s">
        <v>160</v>
      </c>
      <c r="T6677" s="3">
        <v>100</v>
      </c>
      <c r="U6677" s="13">
        <v>356.41025641025601</v>
      </c>
    </row>
    <row r="6678" spans="4:21" x14ac:dyDescent="0.2">
      <c r="D6678" s="59"/>
      <c r="E6678" s="5" t="s">
        <v>51</v>
      </c>
      <c r="F6678" s="51" t="s">
        <v>623</v>
      </c>
      <c r="G6678" s="4">
        <v>185</v>
      </c>
      <c r="H6678" s="10">
        <v>74.594594594594994</v>
      </c>
      <c r="I6678" s="1">
        <v>5.4054054054050003</v>
      </c>
      <c r="J6678" s="1">
        <v>89.189189189188994</v>
      </c>
      <c r="K6678" s="1">
        <v>72.432432432431995</v>
      </c>
      <c r="L6678" s="1">
        <v>24.324324324323999</v>
      </c>
      <c r="M6678" s="1">
        <v>60</v>
      </c>
      <c r="N6678" s="1">
        <v>20.540540540540999</v>
      </c>
      <c r="O6678" s="1">
        <v>30.27027027027</v>
      </c>
      <c r="P6678" s="1">
        <v>1.0810810810810001</v>
      </c>
      <c r="Q6678" s="1">
        <v>2.1621621621620002</v>
      </c>
      <c r="R6678" s="2" t="s">
        <v>160</v>
      </c>
      <c r="S6678" s="2" t="s">
        <v>160</v>
      </c>
      <c r="T6678" s="1">
        <v>100</v>
      </c>
      <c r="U6678" s="8">
        <v>380</v>
      </c>
    </row>
    <row r="6679" spans="4:21" x14ac:dyDescent="0.2">
      <c r="D6679" s="59"/>
      <c r="E6679" s="5" t="s">
        <v>52</v>
      </c>
      <c r="F6679" s="51" t="s">
        <v>623</v>
      </c>
      <c r="G6679" s="4">
        <v>324</v>
      </c>
      <c r="H6679" s="10">
        <v>84.567901234567998</v>
      </c>
      <c r="I6679" s="1">
        <v>4.9382716049380004</v>
      </c>
      <c r="J6679" s="1">
        <v>93.518518518519002</v>
      </c>
      <c r="K6679" s="1">
        <v>82.407407407407007</v>
      </c>
      <c r="L6679" s="1">
        <v>21.296296296295999</v>
      </c>
      <c r="M6679" s="1">
        <v>64.814814814814994</v>
      </c>
      <c r="N6679" s="1">
        <v>27.16049382716</v>
      </c>
      <c r="O6679" s="1">
        <v>41.975308641974998</v>
      </c>
      <c r="P6679" s="1">
        <v>2.4691358024690002</v>
      </c>
      <c r="Q6679" s="1">
        <v>2.7777777777780002</v>
      </c>
      <c r="R6679" s="1">
        <v>0.30864197530900001</v>
      </c>
      <c r="S6679" s="2" t="s">
        <v>160</v>
      </c>
      <c r="T6679" s="1">
        <v>99.691358024690999</v>
      </c>
      <c r="U6679" s="8">
        <v>426.23456790123498</v>
      </c>
    </row>
    <row r="6680" spans="4:21" x14ac:dyDescent="0.2">
      <c r="D6680" s="59"/>
      <c r="E6680" s="5" t="s">
        <v>53</v>
      </c>
      <c r="F6680" s="51" t="s">
        <v>623</v>
      </c>
      <c r="G6680" s="4">
        <v>491</v>
      </c>
      <c r="H6680" s="10">
        <v>91.853360488798003</v>
      </c>
      <c r="I6680" s="1">
        <v>10.997963340122</v>
      </c>
      <c r="J6680" s="1">
        <v>92.464358452138001</v>
      </c>
      <c r="K6680" s="1">
        <v>84.725050916496997</v>
      </c>
      <c r="L6680" s="1">
        <v>19.959266802443999</v>
      </c>
      <c r="M6680" s="1">
        <v>68.431771894093998</v>
      </c>
      <c r="N6680" s="1">
        <v>32.179226069245999</v>
      </c>
      <c r="O6680" s="1">
        <v>50.305498981669999</v>
      </c>
      <c r="P6680" s="1">
        <v>1.42566191446</v>
      </c>
      <c r="Q6680" s="1">
        <v>1.62932790224</v>
      </c>
      <c r="R6680" s="1">
        <v>0.20366598778</v>
      </c>
      <c r="S6680" s="2" t="s">
        <v>160</v>
      </c>
      <c r="T6680" s="1">
        <v>99.796334012220001</v>
      </c>
      <c r="U6680" s="8">
        <v>454.17515274949102</v>
      </c>
    </row>
    <row r="6681" spans="4:21" x14ac:dyDescent="0.2">
      <c r="D6681" s="59"/>
      <c r="E6681" s="5" t="s">
        <v>23</v>
      </c>
      <c r="F6681" s="51" t="s">
        <v>624</v>
      </c>
      <c r="G6681" s="4">
        <v>4</v>
      </c>
      <c r="H6681" s="10">
        <v>75</v>
      </c>
      <c r="I6681" s="2" t="s">
        <v>160</v>
      </c>
      <c r="J6681" s="1">
        <v>75</v>
      </c>
      <c r="K6681" s="1">
        <v>75</v>
      </c>
      <c r="L6681" s="1">
        <v>25</v>
      </c>
      <c r="M6681" s="1">
        <v>75</v>
      </c>
      <c r="N6681" s="1">
        <v>25</v>
      </c>
      <c r="O6681" s="1">
        <v>75</v>
      </c>
      <c r="P6681" s="2" t="s">
        <v>160</v>
      </c>
      <c r="Q6681" s="2" t="s">
        <v>160</v>
      </c>
      <c r="R6681" s="2" t="s">
        <v>160</v>
      </c>
      <c r="S6681" s="2" t="s">
        <v>160</v>
      </c>
      <c r="T6681" s="1">
        <v>100</v>
      </c>
      <c r="U6681" s="8">
        <v>425</v>
      </c>
    </row>
    <row r="6682" spans="4:21" x14ac:dyDescent="0.2">
      <c r="D6682" s="59"/>
      <c r="E6682" s="5" t="s">
        <v>54</v>
      </c>
      <c r="F6682" s="51" t="s">
        <v>623</v>
      </c>
      <c r="G6682" s="4">
        <v>224</v>
      </c>
      <c r="H6682" s="10">
        <v>72.767857142856997</v>
      </c>
      <c r="I6682" s="1">
        <v>4.9107142857139996</v>
      </c>
      <c r="J6682" s="1">
        <v>89.285714285713993</v>
      </c>
      <c r="K6682" s="1">
        <v>72.321428571428996</v>
      </c>
      <c r="L6682" s="1">
        <v>24.553571428571001</v>
      </c>
      <c r="M6682" s="1">
        <v>58.482142857143003</v>
      </c>
      <c r="N6682" s="1">
        <v>18.75</v>
      </c>
      <c r="O6682" s="1">
        <v>32.142857142856997</v>
      </c>
      <c r="P6682" s="1">
        <v>0.89285714285700002</v>
      </c>
      <c r="Q6682" s="1">
        <v>1.785714285714</v>
      </c>
      <c r="R6682" s="2" t="s">
        <v>160</v>
      </c>
      <c r="S6682" s="2" t="s">
        <v>160</v>
      </c>
      <c r="T6682" s="1">
        <v>100</v>
      </c>
      <c r="U6682" s="8">
        <v>375.892857142857</v>
      </c>
    </row>
    <row r="6683" spans="4:21" x14ac:dyDescent="0.2">
      <c r="D6683" s="59"/>
      <c r="E6683" s="5" t="s">
        <v>55</v>
      </c>
      <c r="F6683" s="51" t="s">
        <v>623</v>
      </c>
      <c r="G6683" s="4">
        <v>815</v>
      </c>
      <c r="H6683" s="10">
        <v>88.957055214723994</v>
      </c>
      <c r="I6683" s="1">
        <v>8.5889570552149994</v>
      </c>
      <c r="J6683" s="1">
        <v>92.883435582822003</v>
      </c>
      <c r="K6683" s="1">
        <v>83.803680981594994</v>
      </c>
      <c r="L6683" s="1">
        <v>20.490797546012001</v>
      </c>
      <c r="M6683" s="1">
        <v>66.993865030674996</v>
      </c>
      <c r="N6683" s="1">
        <v>30.184049079754999</v>
      </c>
      <c r="O6683" s="1">
        <v>46.993865030675003</v>
      </c>
      <c r="P6683" s="1">
        <v>1.8404907975460001</v>
      </c>
      <c r="Q6683" s="1">
        <v>2.0858895705520002</v>
      </c>
      <c r="R6683" s="1">
        <v>0.24539877300599999</v>
      </c>
      <c r="S6683" s="2" t="s">
        <v>160</v>
      </c>
      <c r="T6683" s="1">
        <v>99.754601226993998</v>
      </c>
      <c r="U6683" s="8">
        <v>443.06748466257699</v>
      </c>
    </row>
    <row r="6684" spans="4:21" ht="26" x14ac:dyDescent="0.2">
      <c r="D6684" s="58" t="s">
        <v>56</v>
      </c>
      <c r="E6684" s="7" t="s">
        <v>57</v>
      </c>
      <c r="F6684" s="50" t="s">
        <v>624</v>
      </c>
      <c r="G6684" s="6">
        <v>8</v>
      </c>
      <c r="H6684" s="14">
        <v>87.5</v>
      </c>
      <c r="I6684" s="9" t="s">
        <v>160</v>
      </c>
      <c r="J6684" s="3">
        <v>100</v>
      </c>
      <c r="K6684" s="3">
        <v>100</v>
      </c>
      <c r="L6684" s="3">
        <v>25</v>
      </c>
      <c r="M6684" s="3">
        <v>50</v>
      </c>
      <c r="N6684" s="9" t="s">
        <v>160</v>
      </c>
      <c r="O6684" s="3">
        <v>25</v>
      </c>
      <c r="P6684" s="9" t="s">
        <v>160</v>
      </c>
      <c r="Q6684" s="9" t="s">
        <v>160</v>
      </c>
      <c r="R6684" s="9" t="s">
        <v>160</v>
      </c>
      <c r="S6684" s="9" t="s">
        <v>160</v>
      </c>
      <c r="T6684" s="3">
        <v>100</v>
      </c>
      <c r="U6684" s="13">
        <v>387.5</v>
      </c>
    </row>
    <row r="6685" spans="4:21" ht="26" x14ac:dyDescent="0.2">
      <c r="D6685" s="59"/>
      <c r="E6685" s="5" t="s">
        <v>58</v>
      </c>
      <c r="F6685" s="51" t="s">
        <v>623</v>
      </c>
      <c r="G6685" s="4">
        <v>61</v>
      </c>
      <c r="H6685" s="10">
        <v>93.442622950819995</v>
      </c>
      <c r="I6685" s="1">
        <v>29.508196721310998</v>
      </c>
      <c r="J6685" s="1">
        <v>93.442622950819995</v>
      </c>
      <c r="K6685" s="1">
        <v>80.327868852459005</v>
      </c>
      <c r="L6685" s="1">
        <v>16.393442622951</v>
      </c>
      <c r="M6685" s="1">
        <v>86.885245901638996</v>
      </c>
      <c r="N6685" s="1">
        <v>40.983606557377001</v>
      </c>
      <c r="O6685" s="1">
        <v>78.688524590163993</v>
      </c>
      <c r="P6685" s="1">
        <v>1.6393442622950001</v>
      </c>
      <c r="Q6685" s="1">
        <v>1.6393442622950001</v>
      </c>
      <c r="R6685" s="2" t="s">
        <v>160</v>
      </c>
      <c r="S6685" s="2" t="s">
        <v>160</v>
      </c>
      <c r="T6685" s="1">
        <v>100</v>
      </c>
      <c r="U6685" s="8">
        <v>522.95081967213105</v>
      </c>
    </row>
    <row r="6686" spans="4:21" x14ac:dyDescent="0.2">
      <c r="D6686" s="59"/>
      <c r="E6686" s="5" t="s">
        <v>59</v>
      </c>
      <c r="F6686" s="51" t="s">
        <v>624</v>
      </c>
      <c r="G6686" s="4">
        <v>18</v>
      </c>
      <c r="H6686" s="10">
        <v>94.444444444444002</v>
      </c>
      <c r="I6686" s="1">
        <v>22.222222222222001</v>
      </c>
      <c r="J6686" s="1">
        <v>88.888888888888999</v>
      </c>
      <c r="K6686" s="1">
        <v>88.888888888888999</v>
      </c>
      <c r="L6686" s="1">
        <v>5.5555555555560003</v>
      </c>
      <c r="M6686" s="1">
        <v>100</v>
      </c>
      <c r="N6686" s="1">
        <v>88.888888888888999</v>
      </c>
      <c r="O6686" s="1">
        <v>83.333333333333002</v>
      </c>
      <c r="P6686" s="2" t="s">
        <v>160</v>
      </c>
      <c r="Q6686" s="2" t="s">
        <v>160</v>
      </c>
      <c r="R6686" s="2" t="s">
        <v>160</v>
      </c>
      <c r="S6686" s="2" t="s">
        <v>160</v>
      </c>
      <c r="T6686" s="1">
        <v>100</v>
      </c>
      <c r="U6686" s="8">
        <v>572.22222222222194</v>
      </c>
    </row>
    <row r="6687" spans="4:21" x14ac:dyDescent="0.2">
      <c r="D6687" s="59"/>
      <c r="E6687" s="5" t="s">
        <v>60</v>
      </c>
      <c r="F6687" s="51" t="s">
        <v>623</v>
      </c>
      <c r="G6687" s="4">
        <v>147</v>
      </c>
      <c r="H6687" s="10">
        <v>75.510204081633006</v>
      </c>
      <c r="I6687" s="1">
        <v>6.8027210884349998</v>
      </c>
      <c r="J6687" s="1">
        <v>89.115646258503006</v>
      </c>
      <c r="K6687" s="1">
        <v>83.673469387755006</v>
      </c>
      <c r="L6687" s="1">
        <v>15.646258503401</v>
      </c>
      <c r="M6687" s="1">
        <v>78.231292517007006</v>
      </c>
      <c r="N6687" s="1">
        <v>36.734693877551003</v>
      </c>
      <c r="O6687" s="1">
        <v>51.020408163265003</v>
      </c>
      <c r="P6687" s="1">
        <v>5.4421768707479998</v>
      </c>
      <c r="Q6687" s="1">
        <v>2.040816326531</v>
      </c>
      <c r="R6687" s="2" t="s">
        <v>160</v>
      </c>
      <c r="S6687" s="2" t="s">
        <v>160</v>
      </c>
      <c r="T6687" s="1">
        <v>100</v>
      </c>
      <c r="U6687" s="8">
        <v>444.21768707483</v>
      </c>
    </row>
    <row r="6688" spans="4:21" ht="26" x14ac:dyDescent="0.2">
      <c r="D6688" s="59"/>
      <c r="E6688" s="5" t="s">
        <v>61</v>
      </c>
      <c r="F6688" s="51" t="s">
        <v>623</v>
      </c>
      <c r="G6688" s="4">
        <v>85</v>
      </c>
      <c r="H6688" s="10">
        <v>82.352941176471006</v>
      </c>
      <c r="I6688" s="1">
        <v>8.2352941176469994</v>
      </c>
      <c r="J6688" s="1">
        <v>91.764705882352999</v>
      </c>
      <c r="K6688" s="1">
        <v>81.176470588235006</v>
      </c>
      <c r="L6688" s="1">
        <v>12.941176470587999</v>
      </c>
      <c r="M6688" s="1">
        <v>80</v>
      </c>
      <c r="N6688" s="1">
        <v>29.411764705882</v>
      </c>
      <c r="O6688" s="1">
        <v>52.941176470587997</v>
      </c>
      <c r="P6688" s="2" t="s">
        <v>160</v>
      </c>
      <c r="Q6688" s="1">
        <v>7.0588235294119999</v>
      </c>
      <c r="R6688" s="2" t="s">
        <v>160</v>
      </c>
      <c r="S6688" s="2" t="s">
        <v>160</v>
      </c>
      <c r="T6688" s="1">
        <v>100</v>
      </c>
      <c r="U6688" s="8">
        <v>445.88235294117601</v>
      </c>
    </row>
    <row r="6689" spans="4:21" x14ac:dyDescent="0.2">
      <c r="D6689" s="59"/>
      <c r="E6689" s="5" t="s">
        <v>62</v>
      </c>
      <c r="F6689" s="51" t="s">
        <v>623</v>
      </c>
      <c r="G6689" s="4">
        <v>722</v>
      </c>
      <c r="H6689" s="10">
        <v>86.842105263158004</v>
      </c>
      <c r="I6689" s="1">
        <v>5.8171745152350001</v>
      </c>
      <c r="J6689" s="1">
        <v>92.520775623269003</v>
      </c>
      <c r="K6689" s="1">
        <v>80.470914127423995</v>
      </c>
      <c r="L6689" s="1">
        <v>24.376731301939</v>
      </c>
      <c r="M6689" s="1">
        <v>58.310249307478998</v>
      </c>
      <c r="N6689" s="1">
        <v>23.268698060942</v>
      </c>
      <c r="O6689" s="1">
        <v>37.673130193905997</v>
      </c>
      <c r="P6689" s="1">
        <v>1.108033240997</v>
      </c>
      <c r="Q6689" s="1">
        <v>1.5235457063710001</v>
      </c>
      <c r="R6689" s="1">
        <v>0.27700831024900002</v>
      </c>
      <c r="S6689" s="2" t="s">
        <v>160</v>
      </c>
      <c r="T6689" s="1">
        <v>99.722991689750998</v>
      </c>
      <c r="U6689" s="8">
        <v>412.18836565097001</v>
      </c>
    </row>
    <row r="6690" spans="4:21" x14ac:dyDescent="0.2">
      <c r="D6690" s="59"/>
      <c r="E6690" s="5" t="s">
        <v>23</v>
      </c>
      <c r="F6690" s="51" t="s">
        <v>624</v>
      </c>
      <c r="G6690" s="4">
        <v>2</v>
      </c>
      <c r="H6690" s="10">
        <v>100</v>
      </c>
      <c r="I6690" s="2" t="s">
        <v>160</v>
      </c>
      <c r="J6690" s="1">
        <v>100</v>
      </c>
      <c r="K6690" s="1">
        <v>100</v>
      </c>
      <c r="L6690" s="2" t="s">
        <v>160</v>
      </c>
      <c r="M6690" s="1">
        <v>50</v>
      </c>
      <c r="N6690" s="1">
        <v>50</v>
      </c>
      <c r="O6690" s="1">
        <v>50</v>
      </c>
      <c r="P6690" s="2" t="s">
        <v>160</v>
      </c>
      <c r="Q6690" s="2" t="s">
        <v>160</v>
      </c>
      <c r="R6690" s="2" t="s">
        <v>160</v>
      </c>
      <c r="S6690" s="2" t="s">
        <v>160</v>
      </c>
      <c r="T6690" s="1">
        <v>100</v>
      </c>
      <c r="U6690" s="8">
        <v>450</v>
      </c>
    </row>
    <row r="6691" spans="4:21" ht="26" x14ac:dyDescent="0.2">
      <c r="D6691" s="59"/>
      <c r="E6691" s="5" t="s">
        <v>63</v>
      </c>
      <c r="F6691" s="51" t="s">
        <v>623</v>
      </c>
      <c r="G6691" s="4">
        <v>319</v>
      </c>
      <c r="H6691" s="10">
        <v>82.131661442006006</v>
      </c>
      <c r="I6691" s="1">
        <v>12.225705329154</v>
      </c>
      <c r="J6691" s="1">
        <v>90.909090909091006</v>
      </c>
      <c r="K6691" s="1">
        <v>83.072100313479993</v>
      </c>
      <c r="L6691" s="1">
        <v>14.733542319749001</v>
      </c>
      <c r="M6691" s="1">
        <v>80.877742946707997</v>
      </c>
      <c r="N6691" s="1">
        <v>37.617554858934</v>
      </c>
      <c r="O6691" s="1">
        <v>57.993730407523998</v>
      </c>
      <c r="P6691" s="1">
        <v>2.8213166144200001</v>
      </c>
      <c r="Q6691" s="1">
        <v>3.1347962382449999</v>
      </c>
      <c r="R6691" s="2" t="s">
        <v>160</v>
      </c>
      <c r="S6691" s="2" t="s">
        <v>160</v>
      </c>
      <c r="T6691" s="1">
        <v>100</v>
      </c>
      <c r="U6691" s="8">
        <v>465.51724137931001</v>
      </c>
    </row>
    <row r="6692" spans="4:21" ht="26" x14ac:dyDescent="0.2">
      <c r="D6692" s="58" t="s">
        <v>64</v>
      </c>
      <c r="E6692" s="7" t="s">
        <v>57</v>
      </c>
      <c r="F6692" s="50" t="s">
        <v>624</v>
      </c>
      <c r="G6692" s="6">
        <v>21</v>
      </c>
      <c r="H6692" s="14">
        <v>85.714285714286007</v>
      </c>
      <c r="I6692" s="9" t="s">
        <v>160</v>
      </c>
      <c r="J6692" s="3">
        <v>85.714285714286007</v>
      </c>
      <c r="K6692" s="3">
        <v>85.714285714286007</v>
      </c>
      <c r="L6692" s="3">
        <v>38.095238095238003</v>
      </c>
      <c r="M6692" s="3">
        <v>33.333333333333002</v>
      </c>
      <c r="N6692" s="3">
        <v>23.809523809523998</v>
      </c>
      <c r="O6692" s="3">
        <v>19.047619047619001</v>
      </c>
      <c r="P6692" s="9" t="s">
        <v>160</v>
      </c>
      <c r="Q6692" s="9" t="s">
        <v>160</v>
      </c>
      <c r="R6692" s="9" t="s">
        <v>160</v>
      </c>
      <c r="S6692" s="9" t="s">
        <v>160</v>
      </c>
      <c r="T6692" s="3">
        <v>100</v>
      </c>
      <c r="U6692" s="13">
        <v>371.42857142857099</v>
      </c>
    </row>
    <row r="6693" spans="4:21" ht="26" x14ac:dyDescent="0.2">
      <c r="D6693" s="59"/>
      <c r="E6693" s="5" t="s">
        <v>58</v>
      </c>
      <c r="F6693" s="51" t="s">
        <v>623</v>
      </c>
      <c r="G6693" s="4">
        <v>103</v>
      </c>
      <c r="H6693" s="10">
        <v>89.320388349515</v>
      </c>
      <c r="I6693" s="1">
        <v>20.388349514563</v>
      </c>
      <c r="J6693" s="1">
        <v>96.116504854368998</v>
      </c>
      <c r="K6693" s="1">
        <v>83.495145631067999</v>
      </c>
      <c r="L6693" s="1">
        <v>18.446601941748</v>
      </c>
      <c r="M6693" s="1">
        <v>79.611650485436996</v>
      </c>
      <c r="N6693" s="1">
        <v>37.864077669902997</v>
      </c>
      <c r="O6693" s="1">
        <v>63.106796116505002</v>
      </c>
      <c r="P6693" s="1">
        <v>1.9417475728160001</v>
      </c>
      <c r="Q6693" s="1">
        <v>0.97087378640800004</v>
      </c>
      <c r="R6693" s="2" t="s">
        <v>160</v>
      </c>
      <c r="S6693" s="2" t="s">
        <v>160</v>
      </c>
      <c r="T6693" s="1">
        <v>100</v>
      </c>
      <c r="U6693" s="8">
        <v>491.26213592233</v>
      </c>
    </row>
    <row r="6694" spans="4:21" x14ac:dyDescent="0.2">
      <c r="D6694" s="59"/>
      <c r="E6694" s="5" t="s">
        <v>59</v>
      </c>
      <c r="F6694" s="51" t="s">
        <v>624</v>
      </c>
      <c r="G6694" s="4">
        <v>43</v>
      </c>
      <c r="H6694" s="10">
        <v>97.674418604650995</v>
      </c>
      <c r="I6694" s="1">
        <v>16.279069767442</v>
      </c>
      <c r="J6694" s="1">
        <v>95.348837209302005</v>
      </c>
      <c r="K6694" s="1">
        <v>83.720930232558004</v>
      </c>
      <c r="L6694" s="1">
        <v>6.9767441860470001</v>
      </c>
      <c r="M6694" s="1">
        <v>81.395348837208999</v>
      </c>
      <c r="N6694" s="1">
        <v>51.162790697673998</v>
      </c>
      <c r="O6694" s="1">
        <v>62.790697674419</v>
      </c>
      <c r="P6694" s="2" t="s">
        <v>160</v>
      </c>
      <c r="Q6694" s="2" t="s">
        <v>160</v>
      </c>
      <c r="R6694" s="2" t="s">
        <v>160</v>
      </c>
      <c r="S6694" s="2" t="s">
        <v>160</v>
      </c>
      <c r="T6694" s="1">
        <v>100</v>
      </c>
      <c r="U6694" s="8">
        <v>495.34883720930202</v>
      </c>
    </row>
    <row r="6695" spans="4:21" x14ac:dyDescent="0.2">
      <c r="D6695" s="59"/>
      <c r="E6695" s="5" t="s">
        <v>60</v>
      </c>
      <c r="F6695" s="51" t="s">
        <v>623</v>
      </c>
      <c r="G6695" s="4">
        <v>697</v>
      </c>
      <c r="H6695" s="10">
        <v>84.218077474891999</v>
      </c>
      <c r="I6695" s="1">
        <v>6.599713055954</v>
      </c>
      <c r="J6695" s="1">
        <v>91.965566714491004</v>
      </c>
      <c r="K6695" s="1">
        <v>81.779053084647998</v>
      </c>
      <c r="L6695" s="1">
        <v>22.525107604016998</v>
      </c>
      <c r="M6695" s="1">
        <v>64.992826398852003</v>
      </c>
      <c r="N6695" s="1">
        <v>26.542324246772001</v>
      </c>
      <c r="O6695" s="1">
        <v>43.615494978478999</v>
      </c>
      <c r="P6695" s="1">
        <v>1.8651362984219999</v>
      </c>
      <c r="Q6695" s="1">
        <v>2.8694404591099998</v>
      </c>
      <c r="R6695" s="1">
        <v>0.14347202295600001</v>
      </c>
      <c r="S6695" s="2" t="s">
        <v>160</v>
      </c>
      <c r="T6695" s="1">
        <v>99.856527977043996</v>
      </c>
      <c r="U6695" s="8">
        <v>427.11621233859398</v>
      </c>
    </row>
    <row r="6696" spans="4:21" ht="26" x14ac:dyDescent="0.2">
      <c r="D6696" s="59"/>
      <c r="E6696" s="5" t="s">
        <v>61</v>
      </c>
      <c r="F6696" s="51" t="s">
        <v>623</v>
      </c>
      <c r="G6696" s="4">
        <v>160</v>
      </c>
      <c r="H6696" s="10">
        <v>84.375</v>
      </c>
      <c r="I6696" s="1">
        <v>4.375</v>
      </c>
      <c r="J6696" s="1">
        <v>89.375</v>
      </c>
      <c r="K6696" s="1">
        <v>77.5</v>
      </c>
      <c r="L6696" s="1">
        <v>18.75</v>
      </c>
      <c r="M6696" s="1">
        <v>58.75</v>
      </c>
      <c r="N6696" s="1">
        <v>22.5</v>
      </c>
      <c r="O6696" s="1">
        <v>34.375</v>
      </c>
      <c r="P6696" s="1">
        <v>0.625</v>
      </c>
      <c r="Q6696" s="2" t="s">
        <v>160</v>
      </c>
      <c r="R6696" s="1">
        <v>0.625</v>
      </c>
      <c r="S6696" s="2" t="s">
        <v>160</v>
      </c>
      <c r="T6696" s="1">
        <v>99.375</v>
      </c>
      <c r="U6696" s="8">
        <v>391.25</v>
      </c>
    </row>
    <row r="6697" spans="4:21" ht="26" x14ac:dyDescent="0.2">
      <c r="D6697" s="59"/>
      <c r="E6697" s="5" t="s">
        <v>65</v>
      </c>
      <c r="F6697" s="51" t="s">
        <v>624</v>
      </c>
      <c r="G6697" s="4">
        <v>16</v>
      </c>
      <c r="H6697" s="10">
        <v>87.5</v>
      </c>
      <c r="I6697" s="2" t="s">
        <v>160</v>
      </c>
      <c r="J6697" s="1">
        <v>93.75</v>
      </c>
      <c r="K6697" s="1">
        <v>75</v>
      </c>
      <c r="L6697" s="1">
        <v>37.5</v>
      </c>
      <c r="M6697" s="1">
        <v>37.5</v>
      </c>
      <c r="N6697" s="1">
        <v>6.25</v>
      </c>
      <c r="O6697" s="1">
        <v>18.75</v>
      </c>
      <c r="P6697" s="1">
        <v>6.25</v>
      </c>
      <c r="Q6697" s="2" t="s">
        <v>160</v>
      </c>
      <c r="R6697" s="2" t="s">
        <v>160</v>
      </c>
      <c r="S6697" s="2" t="s">
        <v>160</v>
      </c>
      <c r="T6697" s="1">
        <v>100</v>
      </c>
      <c r="U6697" s="8">
        <v>362.5</v>
      </c>
    </row>
    <row r="6698" spans="4:21" x14ac:dyDescent="0.2">
      <c r="D6698" s="59"/>
      <c r="E6698" s="5" t="s">
        <v>23</v>
      </c>
      <c r="F6698" s="51" t="s">
        <v>624</v>
      </c>
      <c r="G6698" s="4">
        <v>3</v>
      </c>
      <c r="H6698" s="10">
        <v>100</v>
      </c>
      <c r="I6698" s="2" t="s">
        <v>160</v>
      </c>
      <c r="J6698" s="1">
        <v>100</v>
      </c>
      <c r="K6698" s="1">
        <v>66.666666666666998</v>
      </c>
      <c r="L6698" s="2" t="s">
        <v>160</v>
      </c>
      <c r="M6698" s="1">
        <v>100</v>
      </c>
      <c r="N6698" s="1">
        <v>33.333333333333002</v>
      </c>
      <c r="O6698" s="2" t="s">
        <v>160</v>
      </c>
      <c r="P6698" s="2" t="s">
        <v>160</v>
      </c>
      <c r="Q6698" s="2" t="s">
        <v>160</v>
      </c>
      <c r="R6698" s="2" t="s">
        <v>160</v>
      </c>
      <c r="S6698" s="2" t="s">
        <v>160</v>
      </c>
      <c r="T6698" s="1">
        <v>100</v>
      </c>
      <c r="U6698" s="8">
        <v>400</v>
      </c>
    </row>
    <row r="6699" spans="4:21" ht="26" x14ac:dyDescent="0.2">
      <c r="D6699" s="59"/>
      <c r="E6699" s="5" t="s">
        <v>66</v>
      </c>
      <c r="F6699" s="51" t="s">
        <v>623</v>
      </c>
      <c r="G6699" s="4">
        <v>1024</v>
      </c>
      <c r="H6699" s="10">
        <v>85.3515625</v>
      </c>
      <c r="I6699" s="1">
        <v>7.91015625</v>
      </c>
      <c r="J6699" s="1">
        <v>91.9921875</v>
      </c>
      <c r="K6699" s="1">
        <v>81.4453125</v>
      </c>
      <c r="L6699" s="1">
        <v>21.19140625</v>
      </c>
      <c r="M6699" s="1">
        <v>65.52734375</v>
      </c>
      <c r="N6699" s="1">
        <v>28.02734375</v>
      </c>
      <c r="O6699" s="1">
        <v>44.43359375</v>
      </c>
      <c r="P6699" s="1">
        <v>1.5625</v>
      </c>
      <c r="Q6699" s="1">
        <v>2.05078125</v>
      </c>
      <c r="R6699" s="1">
        <v>0.1953125</v>
      </c>
      <c r="S6699" s="2" t="s">
        <v>160</v>
      </c>
      <c r="T6699" s="1">
        <v>99.8046875</v>
      </c>
      <c r="U6699" s="8">
        <v>429.6875</v>
      </c>
    </row>
    <row r="6700" spans="4:21" x14ac:dyDescent="0.2">
      <c r="D6700" s="58" t="s">
        <v>67</v>
      </c>
      <c r="E6700" s="7" t="s">
        <v>68</v>
      </c>
      <c r="F6700" s="50" t="s">
        <v>623</v>
      </c>
      <c r="G6700" s="6">
        <v>483</v>
      </c>
      <c r="H6700" s="14">
        <v>86.335403726707995</v>
      </c>
      <c r="I6700" s="3">
        <v>8.2815734989650007</v>
      </c>
      <c r="J6700" s="3">
        <v>91.511387163560997</v>
      </c>
      <c r="K6700" s="3">
        <v>83.022774327121994</v>
      </c>
      <c r="L6700" s="3">
        <v>17.805383022773999</v>
      </c>
      <c r="M6700" s="3">
        <v>70.393374741201001</v>
      </c>
      <c r="N6700" s="3">
        <v>28.778467908903</v>
      </c>
      <c r="O6700" s="3">
        <v>47.204968944099001</v>
      </c>
      <c r="P6700" s="3">
        <v>1.6563146997930001</v>
      </c>
      <c r="Q6700" s="3">
        <v>1.6563146997930001</v>
      </c>
      <c r="R6700" s="9" t="s">
        <v>160</v>
      </c>
      <c r="S6700" s="9" t="s">
        <v>160</v>
      </c>
      <c r="T6700" s="3">
        <v>100</v>
      </c>
      <c r="U6700" s="13">
        <v>436.64596273291897</v>
      </c>
    </row>
    <row r="6701" spans="4:21" x14ac:dyDescent="0.2">
      <c r="D6701" s="59"/>
      <c r="E6701" s="5" t="s">
        <v>69</v>
      </c>
      <c r="F6701" s="51" t="s">
        <v>623</v>
      </c>
      <c r="G6701" s="4">
        <v>168</v>
      </c>
      <c r="H6701" s="10">
        <v>89.285714285713993</v>
      </c>
      <c r="I6701" s="1">
        <v>8.9285714285710007</v>
      </c>
      <c r="J6701" s="1">
        <v>92.261904761905001</v>
      </c>
      <c r="K6701" s="1">
        <v>86.309523809523995</v>
      </c>
      <c r="L6701" s="1">
        <v>15.47619047619</v>
      </c>
      <c r="M6701" s="1">
        <v>73.809523809523995</v>
      </c>
      <c r="N6701" s="1">
        <v>35.714285714286</v>
      </c>
      <c r="O6701" s="1">
        <v>53.571428571429003</v>
      </c>
      <c r="P6701" s="1">
        <v>1.785714285714</v>
      </c>
      <c r="Q6701" s="1">
        <v>2.9761904761900002</v>
      </c>
      <c r="R6701" s="2" t="s">
        <v>160</v>
      </c>
      <c r="S6701" s="2" t="s">
        <v>160</v>
      </c>
      <c r="T6701" s="1">
        <v>100</v>
      </c>
      <c r="U6701" s="8">
        <v>460.11904761904799</v>
      </c>
    </row>
    <row r="6702" spans="4:21" ht="26" x14ac:dyDescent="0.2">
      <c r="D6702" s="59"/>
      <c r="E6702" s="5" t="s">
        <v>70</v>
      </c>
      <c r="F6702" s="51" t="s">
        <v>623</v>
      </c>
      <c r="G6702" s="4">
        <v>470</v>
      </c>
      <c r="H6702" s="10">
        <v>86.595744680850999</v>
      </c>
      <c r="I6702" s="1">
        <v>8.9361702127659992</v>
      </c>
      <c r="J6702" s="1">
        <v>94.255319148935996</v>
      </c>
      <c r="K6702" s="1">
        <v>84.468085106383</v>
      </c>
      <c r="L6702" s="1">
        <v>20</v>
      </c>
      <c r="M6702" s="1">
        <v>71.702127659574003</v>
      </c>
      <c r="N6702" s="1">
        <v>31.702127659574</v>
      </c>
      <c r="O6702" s="1">
        <v>50.851063829787002</v>
      </c>
      <c r="P6702" s="1">
        <v>1.914893617021</v>
      </c>
      <c r="Q6702" s="1">
        <v>2.3404255319149998</v>
      </c>
      <c r="R6702" s="2" t="s">
        <v>160</v>
      </c>
      <c r="S6702" s="2" t="s">
        <v>160</v>
      </c>
      <c r="T6702" s="1">
        <v>100</v>
      </c>
      <c r="U6702" s="8">
        <v>452.76595744680901</v>
      </c>
    </row>
    <row r="6703" spans="4:21" ht="26" x14ac:dyDescent="0.2">
      <c r="D6703" s="59"/>
      <c r="E6703" s="5" t="s">
        <v>71</v>
      </c>
      <c r="F6703" s="51" t="s">
        <v>623</v>
      </c>
      <c r="G6703" s="4">
        <v>67</v>
      </c>
      <c r="H6703" s="10">
        <v>76.119402985074998</v>
      </c>
      <c r="I6703" s="1">
        <v>10.447761194030001</v>
      </c>
      <c r="J6703" s="1">
        <v>94.029850746269005</v>
      </c>
      <c r="K6703" s="1">
        <v>82.089552238805993</v>
      </c>
      <c r="L6703" s="1">
        <v>10.447761194030001</v>
      </c>
      <c r="M6703" s="1">
        <v>85.074626865672002</v>
      </c>
      <c r="N6703" s="1">
        <v>26.865671641791</v>
      </c>
      <c r="O6703" s="1">
        <v>49.253731343284002</v>
      </c>
      <c r="P6703" s="1">
        <v>4.477611940299</v>
      </c>
      <c r="Q6703" s="1">
        <v>1.492537313433</v>
      </c>
      <c r="R6703" s="2" t="s">
        <v>160</v>
      </c>
      <c r="S6703" s="2" t="s">
        <v>160</v>
      </c>
      <c r="T6703" s="1">
        <v>100</v>
      </c>
      <c r="U6703" s="8">
        <v>440.29850746268698</v>
      </c>
    </row>
    <row r="6704" spans="4:21" x14ac:dyDescent="0.2">
      <c r="D6704" s="59"/>
      <c r="E6704" s="5" t="s">
        <v>72</v>
      </c>
      <c r="F6704" s="51" t="s">
        <v>623</v>
      </c>
      <c r="G6704" s="4">
        <v>314</v>
      </c>
      <c r="H6704" s="10">
        <v>87.579617834394995</v>
      </c>
      <c r="I6704" s="1">
        <v>8.5987261146500007</v>
      </c>
      <c r="J6704" s="1">
        <v>94.585987261146002</v>
      </c>
      <c r="K6704" s="1">
        <v>85.031847133758006</v>
      </c>
      <c r="L6704" s="1">
        <v>20.063694267515999</v>
      </c>
      <c r="M6704" s="1">
        <v>71.974522292993996</v>
      </c>
      <c r="N6704" s="1">
        <v>26.751592356688001</v>
      </c>
      <c r="O6704" s="1">
        <v>50</v>
      </c>
      <c r="P6704" s="1">
        <v>1.592356687898</v>
      </c>
      <c r="Q6704" s="1">
        <v>1.592356687898</v>
      </c>
      <c r="R6704" s="2" t="s">
        <v>160</v>
      </c>
      <c r="S6704" s="2" t="s">
        <v>160</v>
      </c>
      <c r="T6704" s="1">
        <v>100</v>
      </c>
      <c r="U6704" s="8">
        <v>447.77070063694299</v>
      </c>
    </row>
    <row r="6705" spans="4:21" x14ac:dyDescent="0.2">
      <c r="D6705" s="59"/>
      <c r="E6705" s="5" t="s">
        <v>73</v>
      </c>
      <c r="F6705" s="51" t="s">
        <v>623</v>
      </c>
      <c r="G6705" s="4">
        <v>187</v>
      </c>
      <c r="H6705" s="10">
        <v>84.491978609626003</v>
      </c>
      <c r="I6705" s="1">
        <v>11.229946524063999</v>
      </c>
      <c r="J6705" s="1">
        <v>93.582887700534997</v>
      </c>
      <c r="K6705" s="1">
        <v>86.631016042780999</v>
      </c>
      <c r="L6705" s="1">
        <v>20.855614973262</v>
      </c>
      <c r="M6705" s="1">
        <v>71.122994652406007</v>
      </c>
      <c r="N6705" s="1">
        <v>31.016042780749</v>
      </c>
      <c r="O6705" s="1">
        <v>51.871657754010997</v>
      </c>
      <c r="P6705" s="1">
        <v>1.6042780748659999</v>
      </c>
      <c r="Q6705" s="1">
        <v>2.673796791444</v>
      </c>
      <c r="R6705" s="2" t="s">
        <v>160</v>
      </c>
      <c r="S6705" s="2" t="s">
        <v>160</v>
      </c>
      <c r="T6705" s="1">
        <v>100</v>
      </c>
      <c r="U6705" s="8">
        <v>455.08021390374302</v>
      </c>
    </row>
    <row r="6706" spans="4:21" ht="26" x14ac:dyDescent="0.2">
      <c r="D6706" s="59"/>
      <c r="E6706" s="5" t="s">
        <v>74</v>
      </c>
      <c r="F6706" s="51" t="s">
        <v>623</v>
      </c>
      <c r="G6706" s="4">
        <v>472</v>
      </c>
      <c r="H6706" s="10">
        <v>84.745762711864003</v>
      </c>
      <c r="I6706" s="1">
        <v>7.2033898305079997</v>
      </c>
      <c r="J6706" s="1">
        <v>93.008474576270999</v>
      </c>
      <c r="K6706" s="1">
        <v>80.296610169491998</v>
      </c>
      <c r="L6706" s="1">
        <v>23.093220338982999</v>
      </c>
      <c r="M6706" s="1">
        <v>61.228813559321999</v>
      </c>
      <c r="N6706" s="1">
        <v>28.389830508475001</v>
      </c>
      <c r="O6706" s="1">
        <v>41.737288135592998</v>
      </c>
      <c r="P6706" s="1">
        <v>2.1186440677970002</v>
      </c>
      <c r="Q6706" s="1">
        <v>2.3305084745759999</v>
      </c>
      <c r="R6706" s="1">
        <v>0.42372881355899999</v>
      </c>
      <c r="S6706" s="2" t="s">
        <v>160</v>
      </c>
      <c r="T6706" s="1">
        <v>99.576271186441005</v>
      </c>
      <c r="U6706" s="8">
        <v>424.57627118644098</v>
      </c>
    </row>
    <row r="6707" spans="4:21" x14ac:dyDescent="0.2">
      <c r="D6707" s="59"/>
      <c r="E6707" s="5" t="s">
        <v>36</v>
      </c>
      <c r="F6707" s="51" t="s">
        <v>624</v>
      </c>
      <c r="G6707" s="4">
        <v>28</v>
      </c>
      <c r="H6707" s="10">
        <v>85.714285714286007</v>
      </c>
      <c r="I6707" s="1">
        <v>7.1428571428570002</v>
      </c>
      <c r="J6707" s="1">
        <v>82.142857142856997</v>
      </c>
      <c r="K6707" s="1">
        <v>75</v>
      </c>
      <c r="L6707" s="1">
        <v>28.571428571428999</v>
      </c>
      <c r="M6707" s="1">
        <v>57.142857142856997</v>
      </c>
      <c r="N6707" s="1">
        <v>21.428571428571001</v>
      </c>
      <c r="O6707" s="1">
        <v>42.857142857143003</v>
      </c>
      <c r="P6707" s="2" t="s">
        <v>160</v>
      </c>
      <c r="Q6707" s="1">
        <v>7.1428571428570002</v>
      </c>
      <c r="R6707" s="2" t="s">
        <v>160</v>
      </c>
      <c r="S6707" s="2" t="s">
        <v>160</v>
      </c>
      <c r="T6707" s="1">
        <v>100</v>
      </c>
      <c r="U6707" s="8">
        <v>407.142857142857</v>
      </c>
    </row>
    <row r="6708" spans="4:21" x14ac:dyDescent="0.2">
      <c r="D6708" s="59"/>
      <c r="E6708" s="5" t="s">
        <v>23</v>
      </c>
      <c r="F6708" s="51" t="s">
        <v>624</v>
      </c>
      <c r="G6708" s="4">
        <v>6</v>
      </c>
      <c r="H6708" s="10">
        <v>100</v>
      </c>
      <c r="I6708" s="2" t="s">
        <v>160</v>
      </c>
      <c r="J6708" s="1">
        <v>83.333333333333002</v>
      </c>
      <c r="K6708" s="1">
        <v>66.666666666666998</v>
      </c>
      <c r="L6708" s="1">
        <v>16.666666666666998</v>
      </c>
      <c r="M6708" s="1">
        <v>16.666666666666998</v>
      </c>
      <c r="N6708" s="1">
        <v>16.666666666666998</v>
      </c>
      <c r="O6708" s="1">
        <v>16.666666666666998</v>
      </c>
      <c r="P6708" s="2" t="s">
        <v>160</v>
      </c>
      <c r="Q6708" s="2" t="s">
        <v>160</v>
      </c>
      <c r="R6708" s="2" t="s">
        <v>160</v>
      </c>
      <c r="S6708" s="2" t="s">
        <v>160</v>
      </c>
      <c r="T6708" s="1">
        <v>100</v>
      </c>
      <c r="U6708" s="8">
        <v>316.66666666666703</v>
      </c>
    </row>
    <row r="6709" spans="4:21" ht="26" x14ac:dyDescent="0.2">
      <c r="D6709" s="58" t="s">
        <v>75</v>
      </c>
      <c r="E6709" s="7" t="s">
        <v>76</v>
      </c>
      <c r="F6709" s="50" t="s">
        <v>624</v>
      </c>
      <c r="G6709" s="6">
        <v>32</v>
      </c>
      <c r="H6709" s="14">
        <v>90.625</v>
      </c>
      <c r="I6709" s="3">
        <v>6.25</v>
      </c>
      <c r="J6709" s="3">
        <v>90.625</v>
      </c>
      <c r="K6709" s="3">
        <v>87.5</v>
      </c>
      <c r="L6709" s="3">
        <v>15.625</v>
      </c>
      <c r="M6709" s="3">
        <v>71.875</v>
      </c>
      <c r="N6709" s="3">
        <v>31.25</v>
      </c>
      <c r="O6709" s="3">
        <v>56.25</v>
      </c>
      <c r="P6709" s="9" t="s">
        <v>160</v>
      </c>
      <c r="Q6709" s="9" t="s">
        <v>160</v>
      </c>
      <c r="R6709" s="9" t="s">
        <v>160</v>
      </c>
      <c r="S6709" s="9" t="s">
        <v>160</v>
      </c>
      <c r="T6709" s="3">
        <v>100</v>
      </c>
      <c r="U6709" s="13">
        <v>450</v>
      </c>
    </row>
    <row r="6710" spans="4:21" x14ac:dyDescent="0.2">
      <c r="D6710" s="59"/>
      <c r="E6710" s="5" t="s">
        <v>77</v>
      </c>
      <c r="F6710" s="51" t="s">
        <v>623</v>
      </c>
      <c r="G6710" s="4">
        <v>60</v>
      </c>
      <c r="H6710" s="10">
        <v>88.333333333333002</v>
      </c>
      <c r="I6710" s="1">
        <v>8.333333333333</v>
      </c>
      <c r="J6710" s="1">
        <v>95</v>
      </c>
      <c r="K6710" s="1">
        <v>83.333333333333002</v>
      </c>
      <c r="L6710" s="1">
        <v>21.666666666666998</v>
      </c>
      <c r="M6710" s="1">
        <v>75</v>
      </c>
      <c r="N6710" s="1">
        <v>33.333333333333002</v>
      </c>
      <c r="O6710" s="1">
        <v>70</v>
      </c>
      <c r="P6710" s="2" t="s">
        <v>160</v>
      </c>
      <c r="Q6710" s="2" t="s">
        <v>160</v>
      </c>
      <c r="R6710" s="2" t="s">
        <v>160</v>
      </c>
      <c r="S6710" s="2" t="s">
        <v>160</v>
      </c>
      <c r="T6710" s="1">
        <v>100</v>
      </c>
      <c r="U6710" s="8">
        <v>475</v>
      </c>
    </row>
    <row r="6711" spans="4:21" x14ac:dyDescent="0.2">
      <c r="D6711" s="59"/>
      <c r="E6711" s="5" t="s">
        <v>78</v>
      </c>
      <c r="F6711" s="51" t="s">
        <v>623</v>
      </c>
      <c r="G6711" s="4">
        <v>82</v>
      </c>
      <c r="H6711" s="10">
        <v>87.804878048779997</v>
      </c>
      <c r="I6711" s="1">
        <v>8.5365853658540001</v>
      </c>
      <c r="J6711" s="1">
        <v>89.024390243902005</v>
      </c>
      <c r="K6711" s="1">
        <v>89.024390243902005</v>
      </c>
      <c r="L6711" s="1">
        <v>17.073170731706998</v>
      </c>
      <c r="M6711" s="1">
        <v>74.390243902438996</v>
      </c>
      <c r="N6711" s="1">
        <v>28.048780487805001</v>
      </c>
      <c r="O6711" s="1">
        <v>60.975609756098002</v>
      </c>
      <c r="P6711" s="2" t="s">
        <v>160</v>
      </c>
      <c r="Q6711" s="2" t="s">
        <v>160</v>
      </c>
      <c r="R6711" s="2" t="s">
        <v>160</v>
      </c>
      <c r="S6711" s="2" t="s">
        <v>160</v>
      </c>
      <c r="T6711" s="1">
        <v>100</v>
      </c>
      <c r="U6711" s="8">
        <v>454.87804878048797</v>
      </c>
    </row>
    <row r="6712" spans="4:21" ht="26" x14ac:dyDescent="0.2">
      <c r="D6712" s="59"/>
      <c r="E6712" s="5" t="s">
        <v>79</v>
      </c>
      <c r="F6712" s="51" t="s">
        <v>624</v>
      </c>
      <c r="G6712" s="4">
        <v>11</v>
      </c>
      <c r="H6712" s="10">
        <v>90.909090909091006</v>
      </c>
      <c r="I6712" s="1">
        <v>9.0909090909089993</v>
      </c>
      <c r="J6712" s="1">
        <v>90.909090909091006</v>
      </c>
      <c r="K6712" s="1">
        <v>90.909090909091006</v>
      </c>
      <c r="L6712" s="1">
        <v>9.0909090909089993</v>
      </c>
      <c r="M6712" s="1">
        <v>81.818181818181998</v>
      </c>
      <c r="N6712" s="1">
        <v>27.272727272727</v>
      </c>
      <c r="O6712" s="1">
        <v>63.636363636364003</v>
      </c>
      <c r="P6712" s="2" t="s">
        <v>160</v>
      </c>
      <c r="Q6712" s="2" t="s">
        <v>160</v>
      </c>
      <c r="R6712" s="2" t="s">
        <v>160</v>
      </c>
      <c r="S6712" s="2" t="s">
        <v>160</v>
      </c>
      <c r="T6712" s="1">
        <v>100</v>
      </c>
      <c r="U6712" s="8">
        <v>463.63636363636402</v>
      </c>
    </row>
    <row r="6713" spans="4:21" ht="26" x14ac:dyDescent="0.2">
      <c r="D6713" s="59"/>
      <c r="E6713" s="5" t="s">
        <v>80</v>
      </c>
      <c r="F6713" s="51" t="s">
        <v>624</v>
      </c>
      <c r="G6713" s="4">
        <v>35</v>
      </c>
      <c r="H6713" s="10">
        <v>94.285714285713993</v>
      </c>
      <c r="I6713" s="1">
        <v>5.7142857142860004</v>
      </c>
      <c r="J6713" s="1">
        <v>91.428571428571004</v>
      </c>
      <c r="K6713" s="1">
        <v>91.428571428571004</v>
      </c>
      <c r="L6713" s="1">
        <v>14.285714285714</v>
      </c>
      <c r="M6713" s="1">
        <v>85.714285714286007</v>
      </c>
      <c r="N6713" s="1">
        <v>51.428571428570997</v>
      </c>
      <c r="O6713" s="1">
        <v>74.285714285713993</v>
      </c>
      <c r="P6713" s="1">
        <v>5.7142857142860004</v>
      </c>
      <c r="Q6713" s="2" t="s">
        <v>160</v>
      </c>
      <c r="R6713" s="2" t="s">
        <v>160</v>
      </c>
      <c r="S6713" s="2" t="s">
        <v>160</v>
      </c>
      <c r="T6713" s="1">
        <v>100</v>
      </c>
      <c r="U6713" s="8">
        <v>514.28571428571399</v>
      </c>
    </row>
    <row r="6714" spans="4:21" ht="26" x14ac:dyDescent="0.2">
      <c r="D6714" s="59"/>
      <c r="E6714" s="5" t="s">
        <v>81</v>
      </c>
      <c r="F6714" s="51" t="s">
        <v>624</v>
      </c>
      <c r="G6714" s="4">
        <v>48</v>
      </c>
      <c r="H6714" s="10">
        <v>93.75</v>
      </c>
      <c r="I6714" s="1">
        <v>10.416666666667</v>
      </c>
      <c r="J6714" s="1">
        <v>97.916666666666998</v>
      </c>
      <c r="K6714" s="1">
        <v>89.583333333333002</v>
      </c>
      <c r="L6714" s="1">
        <v>8.333333333333</v>
      </c>
      <c r="M6714" s="1">
        <v>89.583333333333002</v>
      </c>
      <c r="N6714" s="1">
        <v>50</v>
      </c>
      <c r="O6714" s="1">
        <v>79.166666666666998</v>
      </c>
      <c r="P6714" s="1">
        <v>2.083333333333</v>
      </c>
      <c r="Q6714" s="2" t="s">
        <v>160</v>
      </c>
      <c r="R6714" s="2" t="s">
        <v>160</v>
      </c>
      <c r="S6714" s="2" t="s">
        <v>160</v>
      </c>
      <c r="T6714" s="1">
        <v>100</v>
      </c>
      <c r="U6714" s="8">
        <v>520.83333333333303</v>
      </c>
    </row>
    <row r="6715" spans="4:21" ht="26" x14ac:dyDescent="0.2">
      <c r="D6715" s="59"/>
      <c r="E6715" s="5" t="s">
        <v>82</v>
      </c>
      <c r="F6715" s="51" t="s">
        <v>624</v>
      </c>
      <c r="G6715" s="4">
        <v>39</v>
      </c>
      <c r="H6715" s="10">
        <v>92.307692307691994</v>
      </c>
      <c r="I6715" s="1">
        <v>12.820512820513001</v>
      </c>
      <c r="J6715" s="1">
        <v>92.307692307691994</v>
      </c>
      <c r="K6715" s="1">
        <v>82.051282051282001</v>
      </c>
      <c r="L6715" s="1">
        <v>20.512820512821001</v>
      </c>
      <c r="M6715" s="1">
        <v>74.358974358973995</v>
      </c>
      <c r="N6715" s="1">
        <v>33.333333333333002</v>
      </c>
      <c r="O6715" s="1">
        <v>53.846153846154003</v>
      </c>
      <c r="P6715" s="2" t="s">
        <v>160</v>
      </c>
      <c r="Q6715" s="1">
        <v>2.564102564103</v>
      </c>
      <c r="R6715" s="2" t="s">
        <v>160</v>
      </c>
      <c r="S6715" s="2" t="s">
        <v>160</v>
      </c>
      <c r="T6715" s="1">
        <v>100</v>
      </c>
      <c r="U6715" s="8">
        <v>464.10256410256397</v>
      </c>
    </row>
    <row r="6716" spans="4:21" ht="26" x14ac:dyDescent="0.2">
      <c r="D6716" s="59"/>
      <c r="E6716" s="5" t="s">
        <v>83</v>
      </c>
      <c r="F6716" s="51" t="s">
        <v>624</v>
      </c>
      <c r="G6716" s="4">
        <v>12</v>
      </c>
      <c r="H6716" s="10">
        <v>100</v>
      </c>
      <c r="I6716" s="1">
        <v>25</v>
      </c>
      <c r="J6716" s="1">
        <v>83.333333333333002</v>
      </c>
      <c r="K6716" s="1">
        <v>83.333333333333002</v>
      </c>
      <c r="L6716" s="1">
        <v>16.666666666666998</v>
      </c>
      <c r="M6716" s="1">
        <v>83.333333333333002</v>
      </c>
      <c r="N6716" s="1">
        <v>25</v>
      </c>
      <c r="O6716" s="1">
        <v>66.666666666666998</v>
      </c>
      <c r="P6716" s="2" t="s">
        <v>160</v>
      </c>
      <c r="Q6716" s="1">
        <v>8.333333333333</v>
      </c>
      <c r="R6716" s="2" t="s">
        <v>160</v>
      </c>
      <c r="S6716" s="2" t="s">
        <v>160</v>
      </c>
      <c r="T6716" s="1">
        <v>100</v>
      </c>
      <c r="U6716" s="8">
        <v>491.66666666666703</v>
      </c>
    </row>
    <row r="6717" spans="4:21" x14ac:dyDescent="0.2">
      <c r="D6717" s="59"/>
      <c r="E6717" s="5" t="s">
        <v>84</v>
      </c>
      <c r="F6717" s="51" t="s">
        <v>624</v>
      </c>
      <c r="G6717" s="4">
        <v>15</v>
      </c>
      <c r="H6717" s="10">
        <v>93.333333333333002</v>
      </c>
      <c r="I6717" s="1">
        <v>26.666666666666998</v>
      </c>
      <c r="J6717" s="1">
        <v>93.333333333333002</v>
      </c>
      <c r="K6717" s="1">
        <v>86.666666666666998</v>
      </c>
      <c r="L6717" s="1">
        <v>20</v>
      </c>
      <c r="M6717" s="1">
        <v>73.333333333333002</v>
      </c>
      <c r="N6717" s="1">
        <v>33.333333333333002</v>
      </c>
      <c r="O6717" s="1">
        <v>66.666666666666998</v>
      </c>
      <c r="P6717" s="2" t="s">
        <v>160</v>
      </c>
      <c r="Q6717" s="2" t="s">
        <v>160</v>
      </c>
      <c r="R6717" s="2" t="s">
        <v>160</v>
      </c>
      <c r="S6717" s="2" t="s">
        <v>160</v>
      </c>
      <c r="T6717" s="1">
        <v>100</v>
      </c>
      <c r="U6717" s="8">
        <v>493.33333333333297</v>
      </c>
    </row>
    <row r="6718" spans="4:21" x14ac:dyDescent="0.2">
      <c r="D6718" s="59"/>
      <c r="E6718" s="5" t="s">
        <v>85</v>
      </c>
      <c r="F6718" s="51" t="s">
        <v>624</v>
      </c>
      <c r="G6718" s="4">
        <v>5</v>
      </c>
      <c r="H6718" s="10">
        <v>60</v>
      </c>
      <c r="I6718" s="1">
        <v>40</v>
      </c>
      <c r="J6718" s="1">
        <v>60</v>
      </c>
      <c r="K6718" s="1">
        <v>60</v>
      </c>
      <c r="L6718" s="2" t="s">
        <v>160</v>
      </c>
      <c r="M6718" s="1">
        <v>80</v>
      </c>
      <c r="N6718" s="1">
        <v>20</v>
      </c>
      <c r="O6718" s="1">
        <v>60</v>
      </c>
      <c r="P6718" s="2" t="s">
        <v>160</v>
      </c>
      <c r="Q6718" s="2" t="s">
        <v>160</v>
      </c>
      <c r="R6718" s="2" t="s">
        <v>160</v>
      </c>
      <c r="S6718" s="2" t="s">
        <v>160</v>
      </c>
      <c r="T6718" s="1">
        <v>100</v>
      </c>
      <c r="U6718" s="8">
        <v>380</v>
      </c>
    </row>
    <row r="6719" spans="4:21" x14ac:dyDescent="0.2">
      <c r="D6719" s="59"/>
      <c r="E6719" s="5" t="s">
        <v>86</v>
      </c>
      <c r="F6719" s="51" t="s">
        <v>623</v>
      </c>
      <c r="G6719" s="4">
        <v>87</v>
      </c>
      <c r="H6719" s="10">
        <v>91.954022988505997</v>
      </c>
      <c r="I6719" s="1">
        <v>10.344827586207</v>
      </c>
      <c r="J6719" s="1">
        <v>93.103448275861993</v>
      </c>
      <c r="K6719" s="1">
        <v>83.908045977011</v>
      </c>
      <c r="L6719" s="1">
        <v>24.137931034483</v>
      </c>
      <c r="M6719" s="1">
        <v>63.218390804598002</v>
      </c>
      <c r="N6719" s="1">
        <v>31.034482758620999</v>
      </c>
      <c r="O6719" s="1">
        <v>52.873563218390998</v>
      </c>
      <c r="P6719" s="2" t="s">
        <v>160</v>
      </c>
      <c r="Q6719" s="2" t="s">
        <v>160</v>
      </c>
      <c r="R6719" s="2" t="s">
        <v>160</v>
      </c>
      <c r="S6719" s="2" t="s">
        <v>160</v>
      </c>
      <c r="T6719" s="1">
        <v>100</v>
      </c>
      <c r="U6719" s="8">
        <v>450.57471264367803</v>
      </c>
    </row>
    <row r="6720" spans="4:21" ht="26" x14ac:dyDescent="0.2">
      <c r="D6720" s="59"/>
      <c r="E6720" s="5" t="s">
        <v>87</v>
      </c>
      <c r="F6720" s="51" t="s">
        <v>623</v>
      </c>
      <c r="G6720" s="4">
        <v>118</v>
      </c>
      <c r="H6720" s="10">
        <v>88.135593220339004</v>
      </c>
      <c r="I6720" s="1">
        <v>16.949152542373</v>
      </c>
      <c r="J6720" s="1">
        <v>94.915254237287996</v>
      </c>
      <c r="K6720" s="1">
        <v>86.440677966102001</v>
      </c>
      <c r="L6720" s="1">
        <v>10.169491525424</v>
      </c>
      <c r="M6720" s="1">
        <v>83.898305084745999</v>
      </c>
      <c r="N6720" s="1">
        <v>38.135593220338997</v>
      </c>
      <c r="O6720" s="1">
        <v>57.627118644067998</v>
      </c>
      <c r="P6720" s="1">
        <v>1.6949152542370001</v>
      </c>
      <c r="Q6720" s="1">
        <v>0.84745762711899997</v>
      </c>
      <c r="R6720" s="2" t="s">
        <v>160</v>
      </c>
      <c r="S6720" s="2" t="s">
        <v>160</v>
      </c>
      <c r="T6720" s="1">
        <v>100</v>
      </c>
      <c r="U6720" s="8">
        <v>478.813559322034</v>
      </c>
    </row>
    <row r="6721" spans="4:21" x14ac:dyDescent="0.2">
      <c r="D6721" s="59"/>
      <c r="E6721" s="5" t="s">
        <v>36</v>
      </c>
      <c r="F6721" s="51" t="s">
        <v>624</v>
      </c>
      <c r="G6721" s="4">
        <v>47</v>
      </c>
      <c r="H6721" s="10">
        <v>91.489361702127994</v>
      </c>
      <c r="I6721" s="1">
        <v>14.893617021277</v>
      </c>
      <c r="J6721" s="1">
        <v>93.617021276596006</v>
      </c>
      <c r="K6721" s="1">
        <v>91.489361702127994</v>
      </c>
      <c r="L6721" s="1">
        <v>14.893617021277</v>
      </c>
      <c r="M6721" s="1">
        <v>74.468085106383</v>
      </c>
      <c r="N6721" s="1">
        <v>34.042553191488999</v>
      </c>
      <c r="O6721" s="1">
        <v>55.319148936170002</v>
      </c>
      <c r="P6721" s="1">
        <v>2.1276595744679998</v>
      </c>
      <c r="Q6721" s="1">
        <v>2.1276595744679998</v>
      </c>
      <c r="R6721" s="2" t="s">
        <v>160</v>
      </c>
      <c r="S6721" s="2" t="s">
        <v>160</v>
      </c>
      <c r="T6721" s="1">
        <v>100</v>
      </c>
      <c r="U6721" s="8">
        <v>474.468085106383</v>
      </c>
    </row>
    <row r="6722" spans="4:21" ht="26" x14ac:dyDescent="0.2">
      <c r="D6722" s="59"/>
      <c r="E6722" s="5" t="s">
        <v>88</v>
      </c>
      <c r="F6722" s="51" t="s">
        <v>623</v>
      </c>
      <c r="G6722" s="4">
        <v>255</v>
      </c>
      <c r="H6722" s="10">
        <v>84.705882352941003</v>
      </c>
      <c r="I6722" s="1">
        <v>7.0588235294119999</v>
      </c>
      <c r="J6722" s="1">
        <v>92.941176470588005</v>
      </c>
      <c r="K6722" s="1">
        <v>84.313725490196006</v>
      </c>
      <c r="L6722" s="1">
        <v>21.176470588234999</v>
      </c>
      <c r="M6722" s="1">
        <v>63.137254901961001</v>
      </c>
      <c r="N6722" s="1">
        <v>25.098039215686001</v>
      </c>
      <c r="O6722" s="1">
        <v>41.176470588234999</v>
      </c>
      <c r="P6722" s="1">
        <v>1.56862745098</v>
      </c>
      <c r="Q6722" s="1">
        <v>3.1372549019610001</v>
      </c>
      <c r="R6722" s="2" t="s">
        <v>160</v>
      </c>
      <c r="S6722" s="2" t="s">
        <v>160</v>
      </c>
      <c r="T6722" s="1">
        <v>100</v>
      </c>
      <c r="U6722" s="8">
        <v>424.31372549019602</v>
      </c>
    </row>
    <row r="6723" spans="4:21" x14ac:dyDescent="0.2">
      <c r="D6723" s="59"/>
      <c r="E6723" s="5" t="s">
        <v>89</v>
      </c>
      <c r="F6723" s="51" t="s">
        <v>623</v>
      </c>
      <c r="G6723" s="4">
        <v>434</v>
      </c>
      <c r="H6723" s="10">
        <v>81.797235023040997</v>
      </c>
      <c r="I6723" s="1">
        <v>5.7603686635939999</v>
      </c>
      <c r="J6723" s="1">
        <v>90.783410138248996</v>
      </c>
      <c r="K6723" s="1">
        <v>75.806451612903004</v>
      </c>
      <c r="L6723" s="1">
        <v>25.115207373272</v>
      </c>
      <c r="M6723" s="1">
        <v>58.52534562212</v>
      </c>
      <c r="N6723" s="1">
        <v>24.654377880184001</v>
      </c>
      <c r="O6723" s="1">
        <v>34.792626728111003</v>
      </c>
      <c r="P6723" s="1">
        <v>1.8433179723499999</v>
      </c>
      <c r="Q6723" s="1">
        <v>2.5345622119820002</v>
      </c>
      <c r="R6723" s="1">
        <v>0.46082949308799998</v>
      </c>
      <c r="S6723" s="2" t="s">
        <v>160</v>
      </c>
      <c r="T6723" s="1">
        <v>99.539170506912001</v>
      </c>
      <c r="U6723" s="8">
        <v>402.07373271889401</v>
      </c>
    </row>
    <row r="6724" spans="4:21" x14ac:dyDescent="0.2">
      <c r="D6724" s="59"/>
      <c r="E6724" s="5" t="s">
        <v>23</v>
      </c>
      <c r="F6724" s="51" t="s">
        <v>624</v>
      </c>
      <c r="G6724" s="4">
        <v>9</v>
      </c>
      <c r="H6724" s="10">
        <v>88.888888888888999</v>
      </c>
      <c r="I6724" s="2" t="s">
        <v>160</v>
      </c>
      <c r="J6724" s="1">
        <v>88.888888888888999</v>
      </c>
      <c r="K6724" s="1">
        <v>77.777777777777999</v>
      </c>
      <c r="L6724" s="1">
        <v>22.222222222222001</v>
      </c>
      <c r="M6724" s="1">
        <v>55.555555555555998</v>
      </c>
      <c r="N6724" s="1">
        <v>22.222222222222001</v>
      </c>
      <c r="O6724" s="1">
        <v>33.333333333333002</v>
      </c>
      <c r="P6724" s="2" t="s">
        <v>160</v>
      </c>
      <c r="Q6724" s="2" t="s">
        <v>160</v>
      </c>
      <c r="R6724" s="2" t="s">
        <v>160</v>
      </c>
      <c r="S6724" s="2" t="s">
        <v>160</v>
      </c>
      <c r="T6724" s="1">
        <v>100</v>
      </c>
      <c r="U6724" s="8">
        <v>388.88888888888903</v>
      </c>
    </row>
    <row r="6725" spans="4:21" ht="26" x14ac:dyDescent="0.2">
      <c r="D6725" s="59"/>
      <c r="E6725" s="5" t="s">
        <v>90</v>
      </c>
      <c r="F6725" s="51" t="s">
        <v>623</v>
      </c>
      <c r="G6725" s="4">
        <v>345</v>
      </c>
      <c r="H6725" s="10">
        <v>90.434782608695997</v>
      </c>
      <c r="I6725" s="1">
        <v>11.014492753622999</v>
      </c>
      <c r="J6725" s="1">
        <v>93.043478260870003</v>
      </c>
      <c r="K6725" s="1">
        <v>86.086956521738998</v>
      </c>
      <c r="L6725" s="1">
        <v>16.811594202898998</v>
      </c>
      <c r="M6725" s="1">
        <v>75.362318840580002</v>
      </c>
      <c r="N6725" s="1">
        <v>33.623188405797002</v>
      </c>
      <c r="O6725" s="1">
        <v>57.681159420290001</v>
      </c>
      <c r="P6725" s="1">
        <v>1.449275362319</v>
      </c>
      <c r="Q6725" s="1">
        <v>0.57971014492799999</v>
      </c>
      <c r="R6725" s="2" t="s">
        <v>160</v>
      </c>
      <c r="S6725" s="2" t="s">
        <v>160</v>
      </c>
      <c r="T6725" s="1">
        <v>100</v>
      </c>
      <c r="U6725" s="8">
        <v>466.08695652173901</v>
      </c>
    </row>
    <row r="6726" spans="4:21" ht="26" x14ac:dyDescent="0.2">
      <c r="D6726" s="58" t="s">
        <v>91</v>
      </c>
      <c r="E6726" s="7" t="s">
        <v>92</v>
      </c>
      <c r="F6726" s="50" t="s">
        <v>623</v>
      </c>
      <c r="G6726" s="6">
        <v>70</v>
      </c>
      <c r="H6726" s="14">
        <v>92.857142857143003</v>
      </c>
      <c r="I6726" s="3">
        <v>30</v>
      </c>
      <c r="J6726" s="3">
        <v>88.571428571428996</v>
      </c>
      <c r="K6726" s="3">
        <v>81.428571428571004</v>
      </c>
      <c r="L6726" s="3">
        <v>22.857142857143</v>
      </c>
      <c r="M6726" s="3">
        <v>65.714285714286007</v>
      </c>
      <c r="N6726" s="3">
        <v>25.714285714286</v>
      </c>
      <c r="O6726" s="3">
        <v>54.285714285714</v>
      </c>
      <c r="P6726" s="3">
        <v>4.2857142857139996</v>
      </c>
      <c r="Q6726" s="3">
        <v>1.4285714285710001</v>
      </c>
      <c r="R6726" s="9" t="s">
        <v>160</v>
      </c>
      <c r="S6726" s="9" t="s">
        <v>160</v>
      </c>
      <c r="T6726" s="3">
        <v>100</v>
      </c>
      <c r="U6726" s="13">
        <v>467.142857142857</v>
      </c>
    </row>
    <row r="6727" spans="4:21" ht="39" x14ac:dyDescent="0.2">
      <c r="D6727" s="59"/>
      <c r="E6727" s="5" t="s">
        <v>93</v>
      </c>
      <c r="F6727" s="51" t="s">
        <v>623</v>
      </c>
      <c r="G6727" s="4">
        <v>430</v>
      </c>
      <c r="H6727" s="10">
        <v>91.162790697673998</v>
      </c>
      <c r="I6727" s="1">
        <v>14.418604651162999</v>
      </c>
      <c r="J6727" s="1">
        <v>95.813953488371993</v>
      </c>
      <c r="K6727" s="1">
        <v>88.837209302326002</v>
      </c>
      <c r="L6727" s="1">
        <v>10.465116279069999</v>
      </c>
      <c r="M6727" s="1">
        <v>90.232558139535001</v>
      </c>
      <c r="N6727" s="1">
        <v>45.581395348836999</v>
      </c>
      <c r="O6727" s="1">
        <v>75.348837209302005</v>
      </c>
      <c r="P6727" s="1">
        <v>2.5581395348839999</v>
      </c>
      <c r="Q6727" s="1">
        <v>2.3255813953489999</v>
      </c>
      <c r="R6727" s="2" t="s">
        <v>160</v>
      </c>
      <c r="S6727" s="2" t="s">
        <v>160</v>
      </c>
      <c r="T6727" s="1">
        <v>100</v>
      </c>
      <c r="U6727" s="8">
        <v>516.74418604651203</v>
      </c>
    </row>
    <row r="6728" spans="4:21" ht="39" x14ac:dyDescent="0.2">
      <c r="D6728" s="59"/>
      <c r="E6728" s="5" t="s">
        <v>94</v>
      </c>
      <c r="F6728" s="51" t="s">
        <v>623</v>
      </c>
      <c r="G6728" s="4">
        <v>824</v>
      </c>
      <c r="H6728" s="10">
        <v>84.223300970874007</v>
      </c>
      <c r="I6728" s="1">
        <v>9.1019417475729991</v>
      </c>
      <c r="J6728" s="1">
        <v>92.233009708737995</v>
      </c>
      <c r="K6728" s="1">
        <v>82.524271844660007</v>
      </c>
      <c r="L6728" s="1">
        <v>20.509708737863999</v>
      </c>
      <c r="M6728" s="1">
        <v>78.033980582523995</v>
      </c>
      <c r="N6728" s="1">
        <v>33.373786407767</v>
      </c>
      <c r="O6728" s="1">
        <v>50.485436893204003</v>
      </c>
      <c r="P6728" s="1">
        <v>1.9417475728160001</v>
      </c>
      <c r="Q6728" s="1">
        <v>2.3058252427179999</v>
      </c>
      <c r="R6728" s="2" t="s">
        <v>160</v>
      </c>
      <c r="S6728" s="2" t="s">
        <v>160</v>
      </c>
      <c r="T6728" s="1">
        <v>100</v>
      </c>
      <c r="U6728" s="8">
        <v>454.733009708738</v>
      </c>
    </row>
    <row r="6729" spans="4:21" ht="39" x14ac:dyDescent="0.2">
      <c r="D6729" s="59"/>
      <c r="E6729" s="5" t="s">
        <v>95</v>
      </c>
      <c r="F6729" s="51" t="s">
        <v>623</v>
      </c>
      <c r="G6729" s="4">
        <v>593</v>
      </c>
      <c r="H6729" s="10">
        <v>87.015177065767006</v>
      </c>
      <c r="I6729" s="1">
        <v>12.647554806071</v>
      </c>
      <c r="J6729" s="1">
        <v>93.423271500843001</v>
      </c>
      <c r="K6729" s="1">
        <v>86.003372681282002</v>
      </c>
      <c r="L6729" s="1">
        <v>11.635750421585</v>
      </c>
      <c r="M6729" s="1">
        <v>88.364249578414999</v>
      </c>
      <c r="N6729" s="1">
        <v>42.833052276559997</v>
      </c>
      <c r="O6729" s="1">
        <v>69.308600337268004</v>
      </c>
      <c r="P6729" s="1">
        <v>2.8667790893760001</v>
      </c>
      <c r="Q6729" s="1">
        <v>3.0354131534570001</v>
      </c>
      <c r="R6729" s="2" t="s">
        <v>160</v>
      </c>
      <c r="S6729" s="2" t="s">
        <v>160</v>
      </c>
      <c r="T6729" s="1">
        <v>100</v>
      </c>
      <c r="U6729" s="8">
        <v>497.133220910624</v>
      </c>
    </row>
    <row r="6730" spans="4:21" ht="39" x14ac:dyDescent="0.2">
      <c r="D6730" s="59"/>
      <c r="E6730" s="5" t="s">
        <v>96</v>
      </c>
      <c r="F6730" s="51" t="s">
        <v>623</v>
      </c>
      <c r="G6730" s="4">
        <v>261</v>
      </c>
      <c r="H6730" s="10">
        <v>81.992337164751007</v>
      </c>
      <c r="I6730" s="1">
        <v>12.260536398467</v>
      </c>
      <c r="J6730" s="1">
        <v>93.103448275861993</v>
      </c>
      <c r="K6730" s="1">
        <v>83.524904214559001</v>
      </c>
      <c r="L6730" s="1">
        <v>5.3639846743300001</v>
      </c>
      <c r="M6730" s="1">
        <v>95.019157088122995</v>
      </c>
      <c r="N6730" s="1">
        <v>44.061302681991997</v>
      </c>
      <c r="O6730" s="1">
        <v>67.816091954022994</v>
      </c>
      <c r="P6730" s="1">
        <v>2.2988505747130001</v>
      </c>
      <c r="Q6730" s="1">
        <v>2.6819923371650001</v>
      </c>
      <c r="R6730" s="2" t="s">
        <v>160</v>
      </c>
      <c r="S6730" s="2" t="s">
        <v>160</v>
      </c>
      <c r="T6730" s="1">
        <v>100</v>
      </c>
      <c r="U6730" s="8">
        <v>488.12260536398497</v>
      </c>
    </row>
    <row r="6731" spans="4:21" ht="39" x14ac:dyDescent="0.2">
      <c r="D6731" s="59"/>
      <c r="E6731" s="5" t="s">
        <v>97</v>
      </c>
      <c r="F6731" s="51" t="s">
        <v>623</v>
      </c>
      <c r="G6731" s="4">
        <v>63</v>
      </c>
      <c r="H6731" s="10">
        <v>87.301587301587006</v>
      </c>
      <c r="I6731" s="1">
        <v>19.047619047619001</v>
      </c>
      <c r="J6731" s="1">
        <v>90.476190476189998</v>
      </c>
      <c r="K6731" s="1">
        <v>84.126984126983999</v>
      </c>
      <c r="L6731" s="1">
        <v>9.5238095238099998</v>
      </c>
      <c r="M6731" s="1">
        <v>92.063492063492006</v>
      </c>
      <c r="N6731" s="1">
        <v>58.730158730158998</v>
      </c>
      <c r="O6731" s="1">
        <v>80.952380952381006</v>
      </c>
      <c r="P6731" s="1">
        <v>3.1746031746029999</v>
      </c>
      <c r="Q6731" s="1">
        <v>3.1746031746029999</v>
      </c>
      <c r="R6731" s="2" t="s">
        <v>160</v>
      </c>
      <c r="S6731" s="2" t="s">
        <v>160</v>
      </c>
      <c r="T6731" s="1">
        <v>100</v>
      </c>
      <c r="U6731" s="8">
        <v>528.57142857142901</v>
      </c>
    </row>
    <row r="6732" spans="4:21" ht="39" x14ac:dyDescent="0.2">
      <c r="D6732" s="59"/>
      <c r="E6732" s="5" t="s">
        <v>98</v>
      </c>
      <c r="F6732" s="51" t="s">
        <v>623</v>
      </c>
      <c r="G6732" s="4">
        <v>345</v>
      </c>
      <c r="H6732" s="10">
        <v>89.275362318841005</v>
      </c>
      <c r="I6732" s="1">
        <v>16.231884057971001</v>
      </c>
      <c r="J6732" s="1">
        <v>94.202898550724996</v>
      </c>
      <c r="K6732" s="1">
        <v>87.826086956522005</v>
      </c>
      <c r="L6732" s="1">
        <v>8.4057971014490001</v>
      </c>
      <c r="M6732" s="1">
        <v>93.333333333333002</v>
      </c>
      <c r="N6732" s="1">
        <v>49.565217391304003</v>
      </c>
      <c r="O6732" s="1">
        <v>77.681159420290001</v>
      </c>
      <c r="P6732" s="1">
        <v>2.3188405797099998</v>
      </c>
      <c r="Q6732" s="1">
        <v>3.1884057971009998</v>
      </c>
      <c r="R6732" s="2" t="s">
        <v>160</v>
      </c>
      <c r="S6732" s="2" t="s">
        <v>160</v>
      </c>
      <c r="T6732" s="1">
        <v>100</v>
      </c>
      <c r="U6732" s="8">
        <v>522.02898550724603</v>
      </c>
    </row>
    <row r="6733" spans="4:21" ht="39" x14ac:dyDescent="0.2">
      <c r="D6733" s="59"/>
      <c r="E6733" s="5" t="s">
        <v>99</v>
      </c>
      <c r="F6733" s="51" t="s">
        <v>623</v>
      </c>
      <c r="G6733" s="4">
        <v>202</v>
      </c>
      <c r="H6733" s="10">
        <v>89.603960396039994</v>
      </c>
      <c r="I6733" s="1">
        <v>19.801980198020001</v>
      </c>
      <c r="J6733" s="1">
        <v>94.059405940594004</v>
      </c>
      <c r="K6733" s="1">
        <v>88.613861386139007</v>
      </c>
      <c r="L6733" s="1">
        <v>9.9009900990100004</v>
      </c>
      <c r="M6733" s="1">
        <v>94.059405940594004</v>
      </c>
      <c r="N6733" s="1">
        <v>49.504950495049997</v>
      </c>
      <c r="O6733" s="1">
        <v>82.673267326732997</v>
      </c>
      <c r="P6733" s="1">
        <v>5.4455445544550001</v>
      </c>
      <c r="Q6733" s="1">
        <v>2.4752475247520001</v>
      </c>
      <c r="R6733" s="2" t="s">
        <v>160</v>
      </c>
      <c r="S6733" s="2" t="s">
        <v>160</v>
      </c>
      <c r="T6733" s="1">
        <v>100</v>
      </c>
      <c r="U6733" s="8">
        <v>536.13861386138603</v>
      </c>
    </row>
    <row r="6734" spans="4:21" x14ac:dyDescent="0.2">
      <c r="D6734" s="59"/>
      <c r="E6734" s="5" t="s">
        <v>100</v>
      </c>
      <c r="F6734" s="51" t="s">
        <v>623</v>
      </c>
      <c r="G6734" s="4">
        <v>143</v>
      </c>
      <c r="H6734" s="10">
        <v>88.811188811188998</v>
      </c>
      <c r="I6734" s="2" t="s">
        <v>160</v>
      </c>
      <c r="J6734" s="1">
        <v>91.608391608391997</v>
      </c>
      <c r="K6734" s="1">
        <v>74.125874125874006</v>
      </c>
      <c r="L6734" s="1">
        <v>25.174825174824999</v>
      </c>
      <c r="M6734" s="1">
        <v>3.4965034965030002</v>
      </c>
      <c r="N6734" s="1">
        <v>2.797202797203</v>
      </c>
      <c r="O6734" s="1">
        <v>2.797202797203</v>
      </c>
      <c r="P6734" s="2" t="s">
        <v>160</v>
      </c>
      <c r="Q6734" s="1">
        <v>1.398601398601</v>
      </c>
      <c r="R6734" s="1">
        <v>1.398601398601</v>
      </c>
      <c r="S6734" s="2" t="s">
        <v>160</v>
      </c>
      <c r="T6734" s="1">
        <v>98.601398601398998</v>
      </c>
      <c r="U6734" s="8">
        <v>291.60839160839203</v>
      </c>
    </row>
    <row r="6735" spans="4:21" x14ac:dyDescent="0.2">
      <c r="D6735" s="59"/>
      <c r="E6735" s="5" t="s">
        <v>23</v>
      </c>
      <c r="F6735" s="51" t="s">
        <v>624</v>
      </c>
      <c r="G6735" s="4">
        <v>5</v>
      </c>
      <c r="H6735" s="10">
        <v>80</v>
      </c>
      <c r="I6735" s="2" t="s">
        <v>160</v>
      </c>
      <c r="J6735" s="1">
        <v>80</v>
      </c>
      <c r="K6735" s="1">
        <v>80</v>
      </c>
      <c r="L6735" s="1">
        <v>20</v>
      </c>
      <c r="M6735" s="2" t="s">
        <v>160</v>
      </c>
      <c r="N6735" s="2" t="s">
        <v>160</v>
      </c>
      <c r="O6735" s="2" t="s">
        <v>160</v>
      </c>
      <c r="P6735" s="2" t="s">
        <v>160</v>
      </c>
      <c r="Q6735" s="2" t="s">
        <v>160</v>
      </c>
      <c r="R6735" s="2" t="s">
        <v>160</v>
      </c>
      <c r="S6735" s="2" t="s">
        <v>160</v>
      </c>
      <c r="T6735" s="1">
        <v>100</v>
      </c>
      <c r="U6735" s="8">
        <v>260</v>
      </c>
    </row>
    <row r="6736" spans="4:21" ht="26" x14ac:dyDescent="0.2">
      <c r="D6736" s="59"/>
      <c r="E6736" s="5" t="s">
        <v>101</v>
      </c>
      <c r="F6736" s="51" t="s">
        <v>623</v>
      </c>
      <c r="G6736" s="4">
        <v>883</v>
      </c>
      <c r="H6736" s="10">
        <v>84.937712344280996</v>
      </c>
      <c r="I6736" s="1">
        <v>9.173272933182</v>
      </c>
      <c r="J6736" s="1">
        <v>92.412231030577999</v>
      </c>
      <c r="K6736" s="1">
        <v>82.785956964891994</v>
      </c>
      <c r="L6736" s="1">
        <v>20.611551528879001</v>
      </c>
      <c r="M6736" s="1">
        <v>76.104190260476003</v>
      </c>
      <c r="N6736" s="1">
        <v>32.276330690827002</v>
      </c>
      <c r="O6736" s="1">
        <v>51.302378255946003</v>
      </c>
      <c r="P6736" s="1">
        <v>1.925254813137</v>
      </c>
      <c r="Q6736" s="1">
        <v>2.1517553793880002</v>
      </c>
      <c r="R6736" s="2" t="s">
        <v>160</v>
      </c>
      <c r="S6736" s="2" t="s">
        <v>160</v>
      </c>
      <c r="T6736" s="1">
        <v>100</v>
      </c>
      <c r="U6736" s="8">
        <v>453.68063420158597</v>
      </c>
    </row>
    <row r="6737" spans="4:21" ht="26" x14ac:dyDescent="0.2">
      <c r="D6737" s="59"/>
      <c r="E6737" s="5" t="s">
        <v>102</v>
      </c>
      <c r="F6737" s="51" t="s">
        <v>623</v>
      </c>
      <c r="G6737" s="4">
        <v>453</v>
      </c>
      <c r="H6737" s="10">
        <v>85.430463576158999</v>
      </c>
      <c r="I6737" s="1">
        <v>14.569536423841001</v>
      </c>
      <c r="J6737" s="1">
        <v>93.377483443708996</v>
      </c>
      <c r="K6737" s="1">
        <v>85.430463576158999</v>
      </c>
      <c r="L6737" s="1">
        <v>8.3885209713020004</v>
      </c>
      <c r="M6737" s="1">
        <v>92.494481236203001</v>
      </c>
      <c r="N6737" s="1">
        <v>43.929359823399999</v>
      </c>
      <c r="O6737" s="1">
        <v>72.626931567328995</v>
      </c>
      <c r="P6737" s="1">
        <v>2.207505518764</v>
      </c>
      <c r="Q6737" s="1">
        <v>2.6490066225170001</v>
      </c>
      <c r="R6737" s="2" t="s">
        <v>160</v>
      </c>
      <c r="S6737" s="2" t="s">
        <v>160</v>
      </c>
      <c r="T6737" s="1">
        <v>100</v>
      </c>
      <c r="U6737" s="8">
        <v>501.10375275938202</v>
      </c>
    </row>
    <row r="6738" spans="4:21" x14ac:dyDescent="0.2">
      <c r="D6738" s="58" t="s">
        <v>103</v>
      </c>
      <c r="E6738" s="7" t="s">
        <v>104</v>
      </c>
      <c r="F6738" s="50" t="s">
        <v>623</v>
      </c>
      <c r="G6738" s="6">
        <v>265</v>
      </c>
      <c r="H6738" s="14">
        <v>90.188679245282998</v>
      </c>
      <c r="I6738" s="3">
        <v>9.4339622641510008</v>
      </c>
      <c r="J6738" s="3">
        <v>93.962264150943</v>
      </c>
      <c r="K6738" s="3">
        <v>87.547169811320998</v>
      </c>
      <c r="L6738" s="3">
        <v>16.226415094339998</v>
      </c>
      <c r="M6738" s="3">
        <v>76.603773584905994</v>
      </c>
      <c r="N6738" s="3">
        <v>34.716981132074999</v>
      </c>
      <c r="O6738" s="3">
        <v>58.867924528301998</v>
      </c>
      <c r="P6738" s="3">
        <v>2.2641509433959999</v>
      </c>
      <c r="Q6738" s="3">
        <v>0.75471698113200003</v>
      </c>
      <c r="R6738" s="9" t="s">
        <v>160</v>
      </c>
      <c r="S6738" s="9" t="s">
        <v>160</v>
      </c>
      <c r="T6738" s="3">
        <v>100</v>
      </c>
      <c r="U6738" s="13">
        <v>470.56603773584902</v>
      </c>
    </row>
    <row r="6739" spans="4:21" x14ac:dyDescent="0.2">
      <c r="D6739" s="59"/>
      <c r="E6739" s="5" t="s">
        <v>105</v>
      </c>
      <c r="F6739" s="51" t="s">
        <v>623</v>
      </c>
      <c r="G6739" s="4">
        <v>314</v>
      </c>
      <c r="H6739" s="10">
        <v>87.898089171975002</v>
      </c>
      <c r="I6739" s="1">
        <v>7.9617834394899996</v>
      </c>
      <c r="J6739" s="1">
        <v>93.312101910828005</v>
      </c>
      <c r="K6739" s="1">
        <v>83.757961783439001</v>
      </c>
      <c r="L6739" s="1">
        <v>20.382165605095999</v>
      </c>
      <c r="M6739" s="1">
        <v>67.197452229299003</v>
      </c>
      <c r="N6739" s="1">
        <v>28.343949044586001</v>
      </c>
      <c r="O6739" s="1">
        <v>45.541401273885</v>
      </c>
      <c r="P6739" s="1">
        <v>1.592356687898</v>
      </c>
      <c r="Q6739" s="1">
        <v>1.9108280254779999</v>
      </c>
      <c r="R6739" s="2" t="s">
        <v>160</v>
      </c>
      <c r="S6739" s="2" t="s">
        <v>160</v>
      </c>
      <c r="T6739" s="1">
        <v>100</v>
      </c>
      <c r="U6739" s="8">
        <v>437.89808917197502</v>
      </c>
    </row>
    <row r="6740" spans="4:21" x14ac:dyDescent="0.2">
      <c r="D6740" s="59"/>
      <c r="E6740" s="5" t="s">
        <v>106</v>
      </c>
      <c r="F6740" s="51" t="s">
        <v>623</v>
      </c>
      <c r="G6740" s="4">
        <v>333</v>
      </c>
      <c r="H6740" s="10">
        <v>82.582582582583001</v>
      </c>
      <c r="I6740" s="1">
        <v>8.1081081081080004</v>
      </c>
      <c r="J6740" s="1">
        <v>89.789789789790007</v>
      </c>
      <c r="K6740" s="1">
        <v>78.078078078077993</v>
      </c>
      <c r="L6740" s="1">
        <v>26.126126126126</v>
      </c>
      <c r="M6740" s="1">
        <v>60.060060060060003</v>
      </c>
      <c r="N6740" s="1">
        <v>26.426426426426001</v>
      </c>
      <c r="O6740" s="1">
        <v>36.636636636637</v>
      </c>
      <c r="P6740" s="1">
        <v>1.5015015015019999</v>
      </c>
      <c r="Q6740" s="1">
        <v>3.0030030030030002</v>
      </c>
      <c r="R6740" s="2" t="s">
        <v>160</v>
      </c>
      <c r="S6740" s="2" t="s">
        <v>160</v>
      </c>
      <c r="T6740" s="1">
        <v>100</v>
      </c>
      <c r="U6740" s="8">
        <v>412.31231231231197</v>
      </c>
    </row>
    <row r="6741" spans="4:21" x14ac:dyDescent="0.2">
      <c r="D6741" s="59"/>
      <c r="E6741" s="5" t="s">
        <v>107</v>
      </c>
      <c r="F6741" s="51" t="s">
        <v>623</v>
      </c>
      <c r="G6741" s="4">
        <v>108</v>
      </c>
      <c r="H6741" s="10">
        <v>76.851851851852004</v>
      </c>
      <c r="I6741" s="1">
        <v>2.7777777777780002</v>
      </c>
      <c r="J6741" s="1">
        <v>95.370370370369997</v>
      </c>
      <c r="K6741" s="1">
        <v>75</v>
      </c>
      <c r="L6741" s="1">
        <v>21.296296296295999</v>
      </c>
      <c r="M6741" s="1">
        <v>50</v>
      </c>
      <c r="N6741" s="1">
        <v>12.962962962962999</v>
      </c>
      <c r="O6741" s="1">
        <v>27.777777777777999</v>
      </c>
      <c r="P6741" s="1">
        <v>0.92592592592599998</v>
      </c>
      <c r="Q6741" s="1">
        <v>2.7777777777780002</v>
      </c>
      <c r="R6741" s="1">
        <v>1.851851851852</v>
      </c>
      <c r="S6741" s="2" t="s">
        <v>160</v>
      </c>
      <c r="T6741" s="1">
        <v>98.148148148147996</v>
      </c>
      <c r="U6741" s="8">
        <v>367.59259259259301</v>
      </c>
    </row>
    <row r="6742" spans="4:21" x14ac:dyDescent="0.2">
      <c r="D6742" s="59"/>
      <c r="E6742" s="5" t="s">
        <v>108</v>
      </c>
      <c r="F6742" s="51" t="s">
        <v>624</v>
      </c>
      <c r="G6742" s="4">
        <v>21</v>
      </c>
      <c r="H6742" s="10">
        <v>76.190476190476005</v>
      </c>
      <c r="I6742" s="1">
        <v>4.7619047619049999</v>
      </c>
      <c r="J6742" s="1">
        <v>66.666666666666998</v>
      </c>
      <c r="K6742" s="1">
        <v>47.619047619047997</v>
      </c>
      <c r="L6742" s="1">
        <v>28.571428571428999</v>
      </c>
      <c r="M6742" s="1">
        <v>52.380952380952003</v>
      </c>
      <c r="N6742" s="1">
        <v>23.809523809523998</v>
      </c>
      <c r="O6742" s="1">
        <v>28.571428571428999</v>
      </c>
      <c r="P6742" s="2" t="s">
        <v>160</v>
      </c>
      <c r="Q6742" s="2" t="s">
        <v>160</v>
      </c>
      <c r="R6742" s="2" t="s">
        <v>160</v>
      </c>
      <c r="S6742" s="2" t="s">
        <v>160</v>
      </c>
      <c r="T6742" s="1">
        <v>100</v>
      </c>
      <c r="U6742" s="8">
        <v>328.57142857142901</v>
      </c>
    </row>
    <row r="6743" spans="4:21" x14ac:dyDescent="0.2">
      <c r="D6743" s="59"/>
      <c r="E6743" s="5" t="s">
        <v>23</v>
      </c>
      <c r="F6743" s="51" t="s">
        <v>624</v>
      </c>
      <c r="G6743" s="4">
        <v>2</v>
      </c>
      <c r="H6743" s="10">
        <v>100</v>
      </c>
      <c r="I6743" s="2" t="s">
        <v>160</v>
      </c>
      <c r="J6743" s="1">
        <v>100</v>
      </c>
      <c r="K6743" s="1">
        <v>100</v>
      </c>
      <c r="L6743" s="2" t="s">
        <v>160</v>
      </c>
      <c r="M6743" s="1">
        <v>50</v>
      </c>
      <c r="N6743" s="1">
        <v>50</v>
      </c>
      <c r="O6743" s="1">
        <v>50</v>
      </c>
      <c r="P6743" s="2" t="s">
        <v>160</v>
      </c>
      <c r="Q6743" s="2" t="s">
        <v>160</v>
      </c>
      <c r="R6743" s="2" t="s">
        <v>160</v>
      </c>
      <c r="S6743" s="2" t="s">
        <v>160</v>
      </c>
      <c r="T6743" s="1">
        <v>100</v>
      </c>
      <c r="U6743" s="8">
        <v>450</v>
      </c>
    </row>
    <row r="6744" spans="4:21" x14ac:dyDescent="0.2">
      <c r="D6744" s="59"/>
      <c r="E6744" s="5" t="s">
        <v>109</v>
      </c>
      <c r="F6744" s="51" t="s">
        <v>623</v>
      </c>
      <c r="G6744" s="4">
        <v>579</v>
      </c>
      <c r="H6744" s="10">
        <v>88.946459412780996</v>
      </c>
      <c r="I6744" s="1">
        <v>8.6355785837649996</v>
      </c>
      <c r="J6744" s="1">
        <v>93.609671848014003</v>
      </c>
      <c r="K6744" s="1">
        <v>85.492227979275</v>
      </c>
      <c r="L6744" s="1">
        <v>18.480138169257</v>
      </c>
      <c r="M6744" s="1">
        <v>71.502590673575</v>
      </c>
      <c r="N6744" s="1">
        <v>31.26079447323</v>
      </c>
      <c r="O6744" s="1">
        <v>51.640759930915003</v>
      </c>
      <c r="P6744" s="1">
        <v>1.8998272884280001</v>
      </c>
      <c r="Q6744" s="1">
        <v>1.381692573402</v>
      </c>
      <c r="R6744" s="2" t="s">
        <v>160</v>
      </c>
      <c r="S6744" s="2" t="s">
        <v>160</v>
      </c>
      <c r="T6744" s="1">
        <v>100</v>
      </c>
      <c r="U6744" s="8">
        <v>452.84974093264202</v>
      </c>
    </row>
    <row r="6745" spans="4:21" x14ac:dyDescent="0.2">
      <c r="D6745" s="59"/>
      <c r="E6745" s="5" t="s">
        <v>110</v>
      </c>
      <c r="F6745" s="51" t="s">
        <v>623</v>
      </c>
      <c r="G6745" s="4">
        <v>129</v>
      </c>
      <c r="H6745" s="10">
        <v>76.744186046511999</v>
      </c>
      <c r="I6745" s="1">
        <v>3.1007751937979999</v>
      </c>
      <c r="J6745" s="1">
        <v>90.697674418605004</v>
      </c>
      <c r="K6745" s="1">
        <v>70.542635658915003</v>
      </c>
      <c r="L6745" s="1">
        <v>22.480620155038999</v>
      </c>
      <c r="M6745" s="1">
        <v>50.387596899225002</v>
      </c>
      <c r="N6745" s="1">
        <v>14.728682170542999</v>
      </c>
      <c r="O6745" s="1">
        <v>27.906976744186</v>
      </c>
      <c r="P6745" s="1">
        <v>0.77519379845000003</v>
      </c>
      <c r="Q6745" s="1">
        <v>2.3255813953489999</v>
      </c>
      <c r="R6745" s="1">
        <v>1.550387596899</v>
      </c>
      <c r="S6745" s="2" t="s">
        <v>160</v>
      </c>
      <c r="T6745" s="1">
        <v>98.449612403101</v>
      </c>
      <c r="U6745" s="8">
        <v>361.24031007751898</v>
      </c>
    </row>
    <row r="6746" spans="4:21" x14ac:dyDescent="0.2">
      <c r="D6746" s="58" t="s">
        <v>111</v>
      </c>
      <c r="E6746" s="7" t="s">
        <v>112</v>
      </c>
      <c r="F6746" s="50" t="s">
        <v>623</v>
      </c>
      <c r="G6746" s="6">
        <v>192</v>
      </c>
      <c r="H6746" s="14">
        <v>83.854166666666998</v>
      </c>
      <c r="I6746" s="3">
        <v>12.5</v>
      </c>
      <c r="J6746" s="3">
        <v>91.145833333333002</v>
      </c>
      <c r="K6746" s="3">
        <v>84.895833333333002</v>
      </c>
      <c r="L6746" s="3">
        <v>17.708333333333002</v>
      </c>
      <c r="M6746" s="3">
        <v>81.770833333333002</v>
      </c>
      <c r="N6746" s="3">
        <v>38.541666666666998</v>
      </c>
      <c r="O6746" s="3">
        <v>58.333333333333002</v>
      </c>
      <c r="P6746" s="3">
        <v>2.604166666667</v>
      </c>
      <c r="Q6746" s="3">
        <v>2.604166666667</v>
      </c>
      <c r="R6746" s="9" t="s">
        <v>160</v>
      </c>
      <c r="S6746" s="9" t="s">
        <v>160</v>
      </c>
      <c r="T6746" s="3">
        <v>100</v>
      </c>
      <c r="U6746" s="13">
        <v>473.95833333333297</v>
      </c>
    </row>
    <row r="6747" spans="4:21" ht="26" x14ac:dyDescent="0.2">
      <c r="D6747" s="59"/>
      <c r="E6747" s="5" t="s">
        <v>113</v>
      </c>
      <c r="F6747" s="51" t="s">
        <v>623</v>
      </c>
      <c r="G6747" s="4">
        <v>149</v>
      </c>
      <c r="H6747" s="10">
        <v>90.604026845638003</v>
      </c>
      <c r="I6747" s="1">
        <v>18.791946308724999</v>
      </c>
      <c r="J6747" s="1">
        <v>92.617449664429998</v>
      </c>
      <c r="K6747" s="1">
        <v>85.906040268455996</v>
      </c>
      <c r="L6747" s="1">
        <v>16.778523489933001</v>
      </c>
      <c r="M6747" s="1">
        <v>80.536912751678003</v>
      </c>
      <c r="N6747" s="1">
        <v>40.939597315435996</v>
      </c>
      <c r="O6747" s="1">
        <v>61.744966442953</v>
      </c>
      <c r="P6747" s="1">
        <v>4.6979865771810001</v>
      </c>
      <c r="Q6747" s="1">
        <v>6.0402684563760003</v>
      </c>
      <c r="R6747" s="2" t="s">
        <v>160</v>
      </c>
      <c r="S6747" s="2" t="s">
        <v>160</v>
      </c>
      <c r="T6747" s="1">
        <v>100</v>
      </c>
      <c r="U6747" s="8">
        <v>498.65771812080499</v>
      </c>
    </row>
    <row r="6748" spans="4:21" x14ac:dyDescent="0.2">
      <c r="D6748" s="59"/>
      <c r="E6748" s="5" t="s">
        <v>114</v>
      </c>
      <c r="F6748" s="51" t="s">
        <v>623</v>
      </c>
      <c r="G6748" s="4">
        <v>530</v>
      </c>
      <c r="H6748" s="10">
        <v>87.735849056603996</v>
      </c>
      <c r="I6748" s="1">
        <v>10.566037735848999</v>
      </c>
      <c r="J6748" s="1">
        <v>93.773584905660002</v>
      </c>
      <c r="K6748" s="1">
        <v>87.169811320755002</v>
      </c>
      <c r="L6748" s="1">
        <v>16.981132075472001</v>
      </c>
      <c r="M6748" s="1">
        <v>73.962264150943</v>
      </c>
      <c r="N6748" s="1">
        <v>34.339622641509003</v>
      </c>
      <c r="O6748" s="1">
        <v>54.716981132074999</v>
      </c>
      <c r="P6748" s="1">
        <v>2.6415094339620002</v>
      </c>
      <c r="Q6748" s="1">
        <v>3.2075471698109999</v>
      </c>
      <c r="R6748" s="2" t="s">
        <v>160</v>
      </c>
      <c r="S6748" s="2" t="s">
        <v>160</v>
      </c>
      <c r="T6748" s="1">
        <v>100</v>
      </c>
      <c r="U6748" s="8">
        <v>465.094339622642</v>
      </c>
    </row>
    <row r="6749" spans="4:21" x14ac:dyDescent="0.2">
      <c r="D6749" s="59"/>
      <c r="E6749" s="5" t="s">
        <v>115</v>
      </c>
      <c r="F6749" s="51" t="s">
        <v>623</v>
      </c>
      <c r="G6749" s="4">
        <v>225</v>
      </c>
      <c r="H6749" s="10">
        <v>91.555555555555998</v>
      </c>
      <c r="I6749" s="1">
        <v>10.222222222221999</v>
      </c>
      <c r="J6749" s="1">
        <v>94.222222222222001</v>
      </c>
      <c r="K6749" s="1">
        <v>85.333333333333002</v>
      </c>
      <c r="L6749" s="1">
        <v>13.333333333333</v>
      </c>
      <c r="M6749" s="1">
        <v>83.111111111111001</v>
      </c>
      <c r="N6749" s="1">
        <v>43.111111111111001</v>
      </c>
      <c r="O6749" s="1">
        <v>65.777777777777999</v>
      </c>
      <c r="P6749" s="1">
        <v>2.666666666667</v>
      </c>
      <c r="Q6749" s="1">
        <v>2.666666666667</v>
      </c>
      <c r="R6749" s="2" t="s">
        <v>160</v>
      </c>
      <c r="S6749" s="2" t="s">
        <v>160</v>
      </c>
      <c r="T6749" s="1">
        <v>100</v>
      </c>
      <c r="U6749" s="8">
        <v>492</v>
      </c>
    </row>
    <row r="6750" spans="4:21" x14ac:dyDescent="0.2">
      <c r="D6750" s="59"/>
      <c r="E6750" s="5" t="s">
        <v>116</v>
      </c>
      <c r="F6750" s="51" t="s">
        <v>623</v>
      </c>
      <c r="G6750" s="4">
        <v>467</v>
      </c>
      <c r="H6750" s="10">
        <v>90.149892933619</v>
      </c>
      <c r="I6750" s="1">
        <v>10.706638115632</v>
      </c>
      <c r="J6750" s="1">
        <v>94.432548179872001</v>
      </c>
      <c r="K6750" s="1">
        <v>85.867237687366</v>
      </c>
      <c r="L6750" s="1">
        <v>17.773019271949</v>
      </c>
      <c r="M6750" s="1">
        <v>74.732334047109006</v>
      </c>
      <c r="N6750" s="1">
        <v>33.618843683084002</v>
      </c>
      <c r="O6750" s="1">
        <v>57.815845824410999</v>
      </c>
      <c r="P6750" s="1">
        <v>2.3554603854390002</v>
      </c>
      <c r="Q6750" s="1">
        <v>2.5695931477520002</v>
      </c>
      <c r="R6750" s="1">
        <v>0.21413276231299999</v>
      </c>
      <c r="S6750" s="2" t="s">
        <v>160</v>
      </c>
      <c r="T6750" s="1">
        <v>99.785867237687</v>
      </c>
      <c r="U6750" s="8">
        <v>470.23554603854399</v>
      </c>
    </row>
    <row r="6751" spans="4:21" ht="26" x14ac:dyDescent="0.2">
      <c r="D6751" s="59"/>
      <c r="E6751" s="5" t="s">
        <v>117</v>
      </c>
      <c r="F6751" s="51" t="s">
        <v>623</v>
      </c>
      <c r="G6751" s="4">
        <v>732</v>
      </c>
      <c r="H6751" s="10">
        <v>89.617486338798003</v>
      </c>
      <c r="I6751" s="1">
        <v>8.6065573770490005</v>
      </c>
      <c r="J6751" s="1">
        <v>94.398907103824996</v>
      </c>
      <c r="K6751" s="1">
        <v>84.289617486338997</v>
      </c>
      <c r="L6751" s="1">
        <v>20.355191256830999</v>
      </c>
      <c r="M6751" s="1">
        <v>67.622950819671999</v>
      </c>
      <c r="N6751" s="1">
        <v>29.781420765027001</v>
      </c>
      <c r="O6751" s="1">
        <v>46.857923497267997</v>
      </c>
      <c r="P6751" s="1">
        <v>2.0491803278690002</v>
      </c>
      <c r="Q6751" s="1">
        <v>2.185792349727</v>
      </c>
      <c r="R6751" s="1">
        <v>0.136612021858</v>
      </c>
      <c r="S6751" s="2" t="s">
        <v>160</v>
      </c>
      <c r="T6751" s="1">
        <v>99.863387978142001</v>
      </c>
      <c r="U6751" s="8">
        <v>445.90163934426198</v>
      </c>
    </row>
    <row r="6752" spans="4:21" ht="26" x14ac:dyDescent="0.2">
      <c r="D6752" s="59"/>
      <c r="E6752" s="5" t="s">
        <v>118</v>
      </c>
      <c r="F6752" s="51" t="s">
        <v>623</v>
      </c>
      <c r="G6752" s="4">
        <v>662</v>
      </c>
      <c r="H6752" s="10">
        <v>86.404833836858003</v>
      </c>
      <c r="I6752" s="1">
        <v>10.422960725076001</v>
      </c>
      <c r="J6752" s="1">
        <v>93.202416918428995</v>
      </c>
      <c r="K6752" s="1">
        <v>85.196374622356004</v>
      </c>
      <c r="L6752" s="1">
        <v>19.637462235649998</v>
      </c>
      <c r="M6752" s="1">
        <v>72.054380664652996</v>
      </c>
      <c r="N6752" s="1">
        <v>31.570996978852001</v>
      </c>
      <c r="O6752" s="1">
        <v>51.208459214502</v>
      </c>
      <c r="P6752" s="1">
        <v>2.4169184290030001</v>
      </c>
      <c r="Q6752" s="1">
        <v>1.9637462235650001</v>
      </c>
      <c r="R6752" s="1">
        <v>0.15105740181300001</v>
      </c>
      <c r="S6752" s="2" t="s">
        <v>160</v>
      </c>
      <c r="T6752" s="1">
        <v>99.848942598186994</v>
      </c>
      <c r="U6752" s="8">
        <v>454.22960725075501</v>
      </c>
    </row>
    <row r="6753" spans="4:21" ht="26" x14ac:dyDescent="0.2">
      <c r="D6753" s="59"/>
      <c r="E6753" s="5" t="s">
        <v>119</v>
      </c>
      <c r="F6753" s="51" t="s">
        <v>623</v>
      </c>
      <c r="G6753" s="4">
        <v>471</v>
      </c>
      <c r="H6753" s="10">
        <v>86.836518046709003</v>
      </c>
      <c r="I6753" s="1">
        <v>9.7664543524420004</v>
      </c>
      <c r="J6753" s="1">
        <v>93.630573248407998</v>
      </c>
      <c r="K6753" s="1">
        <v>83.014861995754003</v>
      </c>
      <c r="L6753" s="1">
        <v>25.265392781315999</v>
      </c>
      <c r="M6753" s="1">
        <v>60.721868365180001</v>
      </c>
      <c r="N6753" s="1">
        <v>27.176220806793999</v>
      </c>
      <c r="O6753" s="1">
        <v>43.099787685774999</v>
      </c>
      <c r="P6753" s="1">
        <v>1.9108280254779999</v>
      </c>
      <c r="Q6753" s="1">
        <v>2.123142250531</v>
      </c>
      <c r="R6753" s="1">
        <v>0.21231422505299999</v>
      </c>
      <c r="S6753" s="2" t="s">
        <v>160</v>
      </c>
      <c r="T6753" s="1">
        <v>99.787685774946993</v>
      </c>
      <c r="U6753" s="8">
        <v>433.75796178343899</v>
      </c>
    </row>
    <row r="6754" spans="4:21" ht="26" x14ac:dyDescent="0.2">
      <c r="D6754" s="59"/>
      <c r="E6754" s="5" t="s">
        <v>120</v>
      </c>
      <c r="F6754" s="51" t="s">
        <v>623</v>
      </c>
      <c r="G6754" s="4">
        <v>165</v>
      </c>
      <c r="H6754" s="10">
        <v>93.939393939393995</v>
      </c>
      <c r="I6754" s="1">
        <v>13.939393939394</v>
      </c>
      <c r="J6754" s="1">
        <v>93.333333333333002</v>
      </c>
      <c r="K6754" s="1">
        <v>87.272727272726996</v>
      </c>
      <c r="L6754" s="1">
        <v>16.363636363636001</v>
      </c>
      <c r="M6754" s="1">
        <v>78.181818181818002</v>
      </c>
      <c r="N6754" s="1">
        <v>40.606060606061</v>
      </c>
      <c r="O6754" s="1">
        <v>66.060606060606005</v>
      </c>
      <c r="P6754" s="1">
        <v>2.4242424242420002</v>
      </c>
      <c r="Q6754" s="1">
        <v>0.60606060606099998</v>
      </c>
      <c r="R6754" s="2" t="s">
        <v>160</v>
      </c>
      <c r="S6754" s="2" t="s">
        <v>160</v>
      </c>
      <c r="T6754" s="1">
        <v>100</v>
      </c>
      <c r="U6754" s="8">
        <v>492.72727272727298</v>
      </c>
    </row>
    <row r="6755" spans="4:21" x14ac:dyDescent="0.2">
      <c r="D6755" s="59"/>
      <c r="E6755" s="5" t="s">
        <v>121</v>
      </c>
      <c r="F6755" s="51" t="s">
        <v>623</v>
      </c>
      <c r="G6755" s="4">
        <v>553</v>
      </c>
      <c r="H6755" s="10">
        <v>87.703435804701996</v>
      </c>
      <c r="I6755" s="1">
        <v>10.849909584086999</v>
      </c>
      <c r="J6755" s="1">
        <v>93.851717902350998</v>
      </c>
      <c r="K6755" s="1">
        <v>86.980108499096005</v>
      </c>
      <c r="L6755" s="1">
        <v>17.721518987342002</v>
      </c>
      <c r="M6755" s="1">
        <v>76.672694394212996</v>
      </c>
      <c r="N6755" s="1">
        <v>34.719710669077998</v>
      </c>
      <c r="O6755" s="1">
        <v>57.323688969259003</v>
      </c>
      <c r="P6755" s="1">
        <v>2.5316455696200002</v>
      </c>
      <c r="Q6755" s="1">
        <v>2.8933092224229999</v>
      </c>
      <c r="R6755" s="1">
        <v>0.18083182640100001</v>
      </c>
      <c r="S6755" s="2" t="s">
        <v>160</v>
      </c>
      <c r="T6755" s="1">
        <v>99.819168173598996</v>
      </c>
      <c r="U6755" s="8">
        <v>471.42857142857099</v>
      </c>
    </row>
    <row r="6756" spans="4:21" x14ac:dyDescent="0.2">
      <c r="D6756" s="59"/>
      <c r="E6756" s="5" t="s">
        <v>122</v>
      </c>
      <c r="F6756" s="51" t="s">
        <v>623</v>
      </c>
      <c r="G6756" s="4">
        <v>471</v>
      </c>
      <c r="H6756" s="10">
        <v>87.473460721867994</v>
      </c>
      <c r="I6756" s="1">
        <v>9.5541401273889992</v>
      </c>
      <c r="J6756" s="1">
        <v>93.205944798301005</v>
      </c>
      <c r="K6756" s="1">
        <v>84.925690021231006</v>
      </c>
      <c r="L6756" s="1">
        <v>19.957537154989001</v>
      </c>
      <c r="M6756" s="1">
        <v>71.762208067941003</v>
      </c>
      <c r="N6756" s="1">
        <v>32.059447983014998</v>
      </c>
      <c r="O6756" s="1">
        <v>54.352441613587999</v>
      </c>
      <c r="P6756" s="1">
        <v>2.5477707006369998</v>
      </c>
      <c r="Q6756" s="1">
        <v>2.7600849256900002</v>
      </c>
      <c r="R6756" s="2" t="s">
        <v>160</v>
      </c>
      <c r="S6756" s="2" t="s">
        <v>160</v>
      </c>
      <c r="T6756" s="1">
        <v>100</v>
      </c>
      <c r="U6756" s="8">
        <v>458.59872611464999</v>
      </c>
    </row>
    <row r="6757" spans="4:21" x14ac:dyDescent="0.2">
      <c r="D6757" s="59"/>
      <c r="E6757" s="5" t="s">
        <v>123</v>
      </c>
      <c r="F6757" s="51" t="s">
        <v>623</v>
      </c>
      <c r="G6757" s="4">
        <v>275</v>
      </c>
      <c r="H6757" s="10">
        <v>86.909090909091006</v>
      </c>
      <c r="I6757" s="1">
        <v>13.090909090908999</v>
      </c>
      <c r="J6757" s="1">
        <v>94.181818181818002</v>
      </c>
      <c r="K6757" s="1">
        <v>88</v>
      </c>
      <c r="L6757" s="1">
        <v>18.181818181817999</v>
      </c>
      <c r="M6757" s="1">
        <v>78.545454545455001</v>
      </c>
      <c r="N6757" s="1">
        <v>37.090909090909001</v>
      </c>
      <c r="O6757" s="1">
        <v>59.272727272727003</v>
      </c>
      <c r="P6757" s="1">
        <v>3.2727272727269998</v>
      </c>
      <c r="Q6757" s="1">
        <v>4</v>
      </c>
      <c r="R6757" s="2" t="s">
        <v>160</v>
      </c>
      <c r="S6757" s="2" t="s">
        <v>160</v>
      </c>
      <c r="T6757" s="1">
        <v>100</v>
      </c>
      <c r="U6757" s="8">
        <v>482.54545454545502</v>
      </c>
    </row>
    <row r="6758" spans="4:21" x14ac:dyDescent="0.2">
      <c r="D6758" s="59"/>
      <c r="E6758" s="5" t="s">
        <v>124</v>
      </c>
      <c r="F6758" s="51" t="s">
        <v>623</v>
      </c>
      <c r="G6758" s="4">
        <v>647</v>
      </c>
      <c r="H6758" s="10">
        <v>87.326120556413997</v>
      </c>
      <c r="I6758" s="1">
        <v>10.200927357032</v>
      </c>
      <c r="J6758" s="1">
        <v>94.281298299845005</v>
      </c>
      <c r="K6758" s="1">
        <v>86.244204018546995</v>
      </c>
      <c r="L6758" s="1">
        <v>19.474497681607001</v>
      </c>
      <c r="M6758" s="1">
        <v>70.788253477588995</v>
      </c>
      <c r="N6758" s="1">
        <v>32.302936630603</v>
      </c>
      <c r="O6758" s="1">
        <v>48.995363214838001</v>
      </c>
      <c r="P6758" s="1">
        <v>1.854714064915</v>
      </c>
      <c r="Q6758" s="1">
        <v>2.9366306027819999</v>
      </c>
      <c r="R6758" s="1">
        <v>0.15455950540999999</v>
      </c>
      <c r="S6758" s="2" t="s">
        <v>160</v>
      </c>
      <c r="T6758" s="1">
        <v>99.845440494589994</v>
      </c>
      <c r="U6758" s="8">
        <v>454.55950540958298</v>
      </c>
    </row>
    <row r="6759" spans="4:21" x14ac:dyDescent="0.2">
      <c r="D6759" s="59"/>
      <c r="E6759" s="5" t="s">
        <v>125</v>
      </c>
      <c r="F6759" s="51" t="s">
        <v>623</v>
      </c>
      <c r="G6759" s="4">
        <v>249</v>
      </c>
      <c r="H6759" s="10">
        <v>87.550200803213002</v>
      </c>
      <c r="I6759" s="1">
        <v>12.851405622490001</v>
      </c>
      <c r="J6759" s="1">
        <v>93.975903614458005</v>
      </c>
      <c r="K6759" s="1">
        <v>88.755020080321003</v>
      </c>
      <c r="L6759" s="1">
        <v>18.875502008032001</v>
      </c>
      <c r="M6759" s="1">
        <v>74.698795180722996</v>
      </c>
      <c r="N6759" s="1">
        <v>39.759036144577998</v>
      </c>
      <c r="O6759" s="1">
        <v>52.610441767067996</v>
      </c>
      <c r="P6759" s="1">
        <v>2.409638554217</v>
      </c>
      <c r="Q6759" s="1">
        <v>3.6144578313250002</v>
      </c>
      <c r="R6759" s="2" t="s">
        <v>160</v>
      </c>
      <c r="S6759" s="2" t="s">
        <v>160</v>
      </c>
      <c r="T6759" s="1">
        <v>100</v>
      </c>
      <c r="U6759" s="8">
        <v>475.10040160642598</v>
      </c>
    </row>
    <row r="6760" spans="4:21" x14ac:dyDescent="0.2">
      <c r="D6760" s="59"/>
      <c r="E6760" s="5" t="s">
        <v>126</v>
      </c>
      <c r="F6760" s="51" t="s">
        <v>623</v>
      </c>
      <c r="G6760" s="4">
        <v>279</v>
      </c>
      <c r="H6760" s="10">
        <v>85.663082437276003</v>
      </c>
      <c r="I6760" s="1">
        <v>10.394265232975</v>
      </c>
      <c r="J6760" s="1">
        <v>94.982078853047</v>
      </c>
      <c r="K6760" s="1">
        <v>88.172043010753001</v>
      </c>
      <c r="L6760" s="1">
        <v>18.996415770609001</v>
      </c>
      <c r="M6760" s="1">
        <v>72.043010752688005</v>
      </c>
      <c r="N6760" s="1">
        <v>30.465949820789</v>
      </c>
      <c r="O6760" s="1">
        <v>51.254480286738001</v>
      </c>
      <c r="P6760" s="1">
        <v>1.7921146953410001</v>
      </c>
      <c r="Q6760" s="1">
        <v>2.5089605734770002</v>
      </c>
      <c r="R6760" s="1">
        <v>0.35842293906799999</v>
      </c>
      <c r="S6760" s="2" t="s">
        <v>160</v>
      </c>
      <c r="T6760" s="1">
        <v>99.641577060931994</v>
      </c>
      <c r="U6760" s="8">
        <v>456.63082437276</v>
      </c>
    </row>
    <row r="6761" spans="4:21" ht="26" x14ac:dyDescent="0.2">
      <c r="D6761" s="59"/>
      <c r="E6761" s="5" t="s">
        <v>127</v>
      </c>
      <c r="F6761" s="51" t="s">
        <v>623</v>
      </c>
      <c r="G6761" s="4">
        <v>195</v>
      </c>
      <c r="H6761" s="10">
        <v>81.538461538462002</v>
      </c>
      <c r="I6761" s="1">
        <v>12.307692307691999</v>
      </c>
      <c r="J6761" s="1">
        <v>92.307692307691994</v>
      </c>
      <c r="K6761" s="1">
        <v>82.564102564102996</v>
      </c>
      <c r="L6761" s="1">
        <v>18.461538461538002</v>
      </c>
      <c r="M6761" s="1">
        <v>75.384615384615003</v>
      </c>
      <c r="N6761" s="1">
        <v>32.307692307692001</v>
      </c>
      <c r="O6761" s="1">
        <v>46.666666666666998</v>
      </c>
      <c r="P6761" s="1">
        <v>3.0769230769229998</v>
      </c>
      <c r="Q6761" s="1">
        <v>4.6153846153850004</v>
      </c>
      <c r="R6761" s="2" t="s">
        <v>160</v>
      </c>
      <c r="S6761" s="2" t="s">
        <v>160</v>
      </c>
      <c r="T6761" s="1">
        <v>100</v>
      </c>
      <c r="U6761" s="8">
        <v>449.230769230769</v>
      </c>
    </row>
    <row r="6762" spans="4:21" x14ac:dyDescent="0.2">
      <c r="D6762" s="59"/>
      <c r="E6762" s="5" t="s">
        <v>36</v>
      </c>
      <c r="F6762" s="51" t="s">
        <v>624</v>
      </c>
      <c r="G6762" s="4">
        <v>24</v>
      </c>
      <c r="H6762" s="10">
        <v>75</v>
      </c>
      <c r="I6762" s="1">
        <v>4.166666666667</v>
      </c>
      <c r="J6762" s="1">
        <v>91.666666666666998</v>
      </c>
      <c r="K6762" s="1">
        <v>79.166666666666998</v>
      </c>
      <c r="L6762" s="1">
        <v>33.333333333333002</v>
      </c>
      <c r="M6762" s="1">
        <v>37.5</v>
      </c>
      <c r="N6762" s="1">
        <v>20.833333333333002</v>
      </c>
      <c r="O6762" s="1">
        <v>16.666666666666998</v>
      </c>
      <c r="P6762" s="2" t="s">
        <v>160</v>
      </c>
      <c r="Q6762" s="1">
        <v>4.166666666667</v>
      </c>
      <c r="R6762" s="1">
        <v>4.166666666667</v>
      </c>
      <c r="S6762" s="2" t="s">
        <v>160</v>
      </c>
      <c r="T6762" s="1">
        <v>95.833333333333002</v>
      </c>
      <c r="U6762" s="8">
        <v>366.66666666666703</v>
      </c>
    </row>
    <row r="6763" spans="4:21" x14ac:dyDescent="0.2">
      <c r="D6763" s="59"/>
      <c r="E6763" s="5" t="s">
        <v>128</v>
      </c>
      <c r="F6763" s="51" t="s">
        <v>624</v>
      </c>
      <c r="G6763" s="4">
        <v>14</v>
      </c>
      <c r="H6763" s="10">
        <v>71.428571428571004</v>
      </c>
      <c r="I6763" s="2" t="s">
        <v>160</v>
      </c>
      <c r="J6763" s="1">
        <v>92.857142857143003</v>
      </c>
      <c r="K6763" s="1">
        <v>50</v>
      </c>
      <c r="L6763" s="1">
        <v>35.714285714286</v>
      </c>
      <c r="M6763" s="1">
        <v>42.857142857143003</v>
      </c>
      <c r="N6763" s="1">
        <v>7.1428571428570002</v>
      </c>
      <c r="O6763" s="1">
        <v>14.285714285714</v>
      </c>
      <c r="P6763" s="2" t="s">
        <v>160</v>
      </c>
      <c r="Q6763" s="2" t="s">
        <v>160</v>
      </c>
      <c r="R6763" s="2" t="s">
        <v>160</v>
      </c>
      <c r="S6763" s="2" t="s">
        <v>160</v>
      </c>
      <c r="T6763" s="1">
        <v>100</v>
      </c>
      <c r="U6763" s="8">
        <v>314.28571428571399</v>
      </c>
    </row>
    <row r="6764" spans="4:21" x14ac:dyDescent="0.2">
      <c r="D6764" s="59"/>
      <c r="E6764" s="5" t="s">
        <v>23</v>
      </c>
      <c r="F6764" s="51" t="s">
        <v>624</v>
      </c>
      <c r="G6764" s="4">
        <v>4</v>
      </c>
      <c r="H6764" s="10">
        <v>75</v>
      </c>
      <c r="I6764" s="2" t="s">
        <v>160</v>
      </c>
      <c r="J6764" s="1">
        <v>100</v>
      </c>
      <c r="K6764" s="1">
        <v>100</v>
      </c>
      <c r="L6764" s="1">
        <v>50</v>
      </c>
      <c r="M6764" s="1">
        <v>25</v>
      </c>
      <c r="N6764" s="1">
        <v>25</v>
      </c>
      <c r="O6764" s="1">
        <v>50</v>
      </c>
      <c r="P6764" s="2" t="s">
        <v>160</v>
      </c>
      <c r="Q6764" s="2" t="s">
        <v>160</v>
      </c>
      <c r="R6764" s="2" t="s">
        <v>160</v>
      </c>
      <c r="S6764" s="2" t="s">
        <v>160</v>
      </c>
      <c r="T6764" s="1">
        <v>100</v>
      </c>
      <c r="U6764" s="8">
        <v>425</v>
      </c>
    </row>
    <row r="6765" spans="4:21" x14ac:dyDescent="0.2">
      <c r="D6765" s="58" t="s">
        <v>129</v>
      </c>
      <c r="E6765" s="7" t="s">
        <v>130</v>
      </c>
      <c r="F6765" s="50" t="s">
        <v>623</v>
      </c>
      <c r="G6765" s="6">
        <v>544</v>
      </c>
      <c r="H6765" s="14">
        <v>88.786764705882007</v>
      </c>
      <c r="I6765" s="3">
        <v>10.477941176471001</v>
      </c>
      <c r="J6765" s="3">
        <v>92.463235294117993</v>
      </c>
      <c r="K6765" s="3">
        <v>86.029411764705998</v>
      </c>
      <c r="L6765" s="3">
        <v>16.911764705882</v>
      </c>
      <c r="M6765" s="3">
        <v>73.529411764705998</v>
      </c>
      <c r="N6765" s="3">
        <v>34.191176470587997</v>
      </c>
      <c r="O6765" s="3">
        <v>52.573529411765001</v>
      </c>
      <c r="P6765" s="3">
        <v>2.2058823529409999</v>
      </c>
      <c r="Q6765" s="3">
        <v>2.022058823529</v>
      </c>
      <c r="R6765" s="9" t="s">
        <v>160</v>
      </c>
      <c r="S6765" s="9" t="s">
        <v>160</v>
      </c>
      <c r="T6765" s="3">
        <v>100</v>
      </c>
      <c r="U6765" s="13">
        <v>459.191176470588</v>
      </c>
    </row>
    <row r="6766" spans="4:21" x14ac:dyDescent="0.2">
      <c r="D6766" s="59"/>
      <c r="E6766" s="5" t="s">
        <v>131</v>
      </c>
      <c r="F6766" s="51" t="s">
        <v>623</v>
      </c>
      <c r="G6766" s="4">
        <v>411</v>
      </c>
      <c r="H6766" s="10">
        <v>83.211678832117002</v>
      </c>
      <c r="I6766" s="1">
        <v>4.8661800486619997</v>
      </c>
      <c r="J6766" s="1">
        <v>92.700729927007004</v>
      </c>
      <c r="K6766" s="1">
        <v>77.858880778588997</v>
      </c>
      <c r="L6766" s="1">
        <v>25.790754257907999</v>
      </c>
      <c r="M6766" s="1">
        <v>58.394160583942003</v>
      </c>
      <c r="N6766" s="1">
        <v>21.654501216545</v>
      </c>
      <c r="O6766" s="1">
        <v>35.279805352798</v>
      </c>
      <c r="P6766" s="1">
        <v>1.2165450121650001</v>
      </c>
      <c r="Q6766" s="1">
        <v>2.4330900243309999</v>
      </c>
      <c r="R6766" s="2" t="s">
        <v>160</v>
      </c>
      <c r="S6766" s="2" t="s">
        <v>160</v>
      </c>
      <c r="T6766" s="1">
        <v>100</v>
      </c>
      <c r="U6766" s="8">
        <v>403.406326034063</v>
      </c>
    </row>
    <row r="6767" spans="4:21" x14ac:dyDescent="0.2">
      <c r="D6767" s="59"/>
      <c r="E6767" s="5" t="s">
        <v>132</v>
      </c>
      <c r="F6767" s="51" t="s">
        <v>623</v>
      </c>
      <c r="G6767" s="4">
        <v>65</v>
      </c>
      <c r="H6767" s="10">
        <v>73.846153846153996</v>
      </c>
      <c r="I6767" s="1">
        <v>6.1538461538459996</v>
      </c>
      <c r="J6767" s="1">
        <v>90.769230769231001</v>
      </c>
      <c r="K6767" s="1">
        <v>75.384615384615003</v>
      </c>
      <c r="L6767" s="1">
        <v>30.769230769231001</v>
      </c>
      <c r="M6767" s="1">
        <v>47.692307692307999</v>
      </c>
      <c r="N6767" s="1">
        <v>16.923076923077002</v>
      </c>
      <c r="O6767" s="1">
        <v>30.769230769231001</v>
      </c>
      <c r="P6767" s="2" t="s">
        <v>160</v>
      </c>
      <c r="Q6767" s="2" t="s">
        <v>160</v>
      </c>
      <c r="R6767" s="1">
        <v>3.0769230769229998</v>
      </c>
      <c r="S6767" s="2" t="s">
        <v>160</v>
      </c>
      <c r="T6767" s="1">
        <v>96.923076923077005</v>
      </c>
      <c r="U6767" s="8">
        <v>375.38461538461502</v>
      </c>
    </row>
    <row r="6768" spans="4:21" x14ac:dyDescent="0.2">
      <c r="D6768" s="59"/>
      <c r="E6768" s="5" t="s">
        <v>133</v>
      </c>
      <c r="F6768" s="51" t="s">
        <v>624</v>
      </c>
      <c r="G6768" s="4">
        <v>21</v>
      </c>
      <c r="H6768" s="10">
        <v>80.952380952381006</v>
      </c>
      <c r="I6768" s="2" t="s">
        <v>160</v>
      </c>
      <c r="J6768" s="1">
        <v>71.428571428571004</v>
      </c>
      <c r="K6768" s="1">
        <v>47.619047619047997</v>
      </c>
      <c r="L6768" s="1">
        <v>23.809523809523998</v>
      </c>
      <c r="M6768" s="1">
        <v>38.095238095238003</v>
      </c>
      <c r="N6768" s="1">
        <v>14.285714285714</v>
      </c>
      <c r="O6768" s="1">
        <v>28.571428571428999</v>
      </c>
      <c r="P6768" s="2" t="s">
        <v>160</v>
      </c>
      <c r="Q6768" s="2" t="s">
        <v>160</v>
      </c>
      <c r="R6768" s="2" t="s">
        <v>160</v>
      </c>
      <c r="S6768" s="2" t="s">
        <v>160</v>
      </c>
      <c r="T6768" s="1">
        <v>100</v>
      </c>
      <c r="U6768" s="8">
        <v>304.76190476190499</v>
      </c>
    </row>
    <row r="6769" spans="4:21" x14ac:dyDescent="0.2">
      <c r="D6769" s="59"/>
      <c r="E6769" s="5" t="s">
        <v>23</v>
      </c>
      <c r="F6769" s="51" t="s">
        <v>624</v>
      </c>
      <c r="G6769" s="4">
        <v>2</v>
      </c>
      <c r="H6769" s="10">
        <v>50</v>
      </c>
      <c r="I6769" s="2" t="s">
        <v>160</v>
      </c>
      <c r="J6769" s="1">
        <v>100</v>
      </c>
      <c r="K6769" s="1">
        <v>50</v>
      </c>
      <c r="L6769" s="2" t="s">
        <v>160</v>
      </c>
      <c r="M6769" s="1">
        <v>50</v>
      </c>
      <c r="N6769" s="2" t="s">
        <v>160</v>
      </c>
      <c r="O6769" s="1">
        <v>50</v>
      </c>
      <c r="P6769" s="2" t="s">
        <v>160</v>
      </c>
      <c r="Q6769" s="2" t="s">
        <v>160</v>
      </c>
      <c r="R6769" s="2" t="s">
        <v>160</v>
      </c>
      <c r="S6769" s="2" t="s">
        <v>160</v>
      </c>
      <c r="T6769" s="1">
        <v>100</v>
      </c>
      <c r="U6769" s="8">
        <v>300</v>
      </c>
    </row>
    <row r="6770" spans="4:21" x14ac:dyDescent="0.2">
      <c r="D6770" s="59"/>
      <c r="E6770" s="5" t="s">
        <v>134</v>
      </c>
      <c r="F6770" s="51" t="s">
        <v>623</v>
      </c>
      <c r="G6770" s="4">
        <v>955</v>
      </c>
      <c r="H6770" s="10">
        <v>86.387434554974007</v>
      </c>
      <c r="I6770" s="1">
        <v>8.0628272251310005</v>
      </c>
      <c r="J6770" s="1">
        <v>92.565445026177997</v>
      </c>
      <c r="K6770" s="1">
        <v>82.513089005235997</v>
      </c>
      <c r="L6770" s="1">
        <v>20.732984293194001</v>
      </c>
      <c r="M6770" s="1">
        <v>67.015706806283006</v>
      </c>
      <c r="N6770" s="1">
        <v>28.795811518324999</v>
      </c>
      <c r="O6770" s="1">
        <v>45.130890052356001</v>
      </c>
      <c r="P6770" s="1">
        <v>1.7801047120419999</v>
      </c>
      <c r="Q6770" s="1">
        <v>2.1989528795809998</v>
      </c>
      <c r="R6770" s="2" t="s">
        <v>160</v>
      </c>
      <c r="S6770" s="2" t="s">
        <v>160</v>
      </c>
      <c r="T6770" s="1">
        <v>100</v>
      </c>
      <c r="U6770" s="8">
        <v>435.18324607329799</v>
      </c>
    </row>
    <row r="6771" spans="4:21" x14ac:dyDescent="0.2">
      <c r="D6771" s="59"/>
      <c r="E6771" s="5" t="s">
        <v>135</v>
      </c>
      <c r="F6771" s="51" t="s">
        <v>623</v>
      </c>
      <c r="G6771" s="4">
        <v>86</v>
      </c>
      <c r="H6771" s="10">
        <v>75.581395348837006</v>
      </c>
      <c r="I6771" s="1">
        <v>4.6511627906979998</v>
      </c>
      <c r="J6771" s="1">
        <v>86.046511627906995</v>
      </c>
      <c r="K6771" s="1">
        <v>68.604651162791001</v>
      </c>
      <c r="L6771" s="1">
        <v>29.069767441860002</v>
      </c>
      <c r="M6771" s="1">
        <v>45.348837209301998</v>
      </c>
      <c r="N6771" s="1">
        <v>16.279069767442</v>
      </c>
      <c r="O6771" s="1">
        <v>30.232558139535001</v>
      </c>
      <c r="P6771" s="2" t="s">
        <v>160</v>
      </c>
      <c r="Q6771" s="2" t="s">
        <v>160</v>
      </c>
      <c r="R6771" s="1">
        <v>2.3255813953489999</v>
      </c>
      <c r="S6771" s="2" t="s">
        <v>160</v>
      </c>
      <c r="T6771" s="1">
        <v>97.674418604650995</v>
      </c>
      <c r="U6771" s="8">
        <v>358.13953488372101</v>
      </c>
    </row>
    <row r="6772" spans="4:21" x14ac:dyDescent="0.2">
      <c r="D6772" s="58" t="s">
        <v>136</v>
      </c>
      <c r="E6772" s="7" t="s">
        <v>137</v>
      </c>
      <c r="F6772" s="50" t="s">
        <v>623</v>
      </c>
      <c r="G6772" s="6">
        <v>421</v>
      </c>
      <c r="H6772" s="14">
        <v>84.323040380047999</v>
      </c>
      <c r="I6772" s="3">
        <v>6.888361045131</v>
      </c>
      <c r="J6772" s="3">
        <v>90.498812351544004</v>
      </c>
      <c r="K6772" s="3">
        <v>78.384798099761994</v>
      </c>
      <c r="L6772" s="3">
        <v>22.565320665083</v>
      </c>
      <c r="M6772" s="3">
        <v>62.232779097387002</v>
      </c>
      <c r="N6772" s="3">
        <v>23.040380047506002</v>
      </c>
      <c r="O6772" s="3">
        <v>41.567695961995</v>
      </c>
      <c r="P6772" s="3">
        <v>1.9002375296909999</v>
      </c>
      <c r="Q6772" s="3">
        <v>1.66270783848</v>
      </c>
      <c r="R6772" s="3">
        <v>0.23752969121100001</v>
      </c>
      <c r="S6772" s="9" t="s">
        <v>160</v>
      </c>
      <c r="T6772" s="3">
        <v>99.762470308789005</v>
      </c>
      <c r="U6772" s="13">
        <v>413.30166270783798</v>
      </c>
    </row>
    <row r="6773" spans="4:21" x14ac:dyDescent="0.2">
      <c r="D6773" s="59"/>
      <c r="E6773" s="5" t="s">
        <v>138</v>
      </c>
      <c r="F6773" s="51" t="s">
        <v>623</v>
      </c>
      <c r="G6773" s="4">
        <v>362</v>
      </c>
      <c r="H6773" s="10">
        <v>88.397790055249004</v>
      </c>
      <c r="I6773" s="1">
        <v>8.8397790055249992</v>
      </c>
      <c r="J6773" s="1">
        <v>93.922651933701999</v>
      </c>
      <c r="K6773" s="1">
        <v>85.635359116022002</v>
      </c>
      <c r="L6773" s="1">
        <v>21.823204419890001</v>
      </c>
      <c r="M6773" s="1">
        <v>67.127071823204005</v>
      </c>
      <c r="N6773" s="1">
        <v>28.729281767956</v>
      </c>
      <c r="O6773" s="1">
        <v>45.027624309392003</v>
      </c>
      <c r="P6773" s="1">
        <v>1.1049723756909999</v>
      </c>
      <c r="Q6773" s="1">
        <v>2.7624309392269999</v>
      </c>
      <c r="R6773" s="1">
        <v>0.276243093923</v>
      </c>
      <c r="S6773" s="2" t="s">
        <v>160</v>
      </c>
      <c r="T6773" s="1">
        <v>99.723756906077</v>
      </c>
      <c r="U6773" s="8">
        <v>443.64640883977899</v>
      </c>
    </row>
    <row r="6774" spans="4:21" x14ac:dyDescent="0.2">
      <c r="D6774" s="59"/>
      <c r="E6774" s="5" t="s">
        <v>139</v>
      </c>
      <c r="F6774" s="51" t="s">
        <v>623</v>
      </c>
      <c r="G6774" s="4">
        <v>175</v>
      </c>
      <c r="H6774" s="10">
        <v>86.857142857143003</v>
      </c>
      <c r="I6774" s="1">
        <v>8.5714285714289993</v>
      </c>
      <c r="J6774" s="1">
        <v>94.285714285713993</v>
      </c>
      <c r="K6774" s="1">
        <v>84</v>
      </c>
      <c r="L6774" s="1">
        <v>14.857142857143</v>
      </c>
      <c r="M6774" s="1">
        <v>74.285714285713993</v>
      </c>
      <c r="N6774" s="1">
        <v>36.571428571429003</v>
      </c>
      <c r="O6774" s="1">
        <v>54.857142857143003</v>
      </c>
      <c r="P6774" s="1">
        <v>2.285714285714</v>
      </c>
      <c r="Q6774" s="1">
        <v>0.57142857142900005</v>
      </c>
      <c r="R6774" s="2" t="s">
        <v>160</v>
      </c>
      <c r="S6774" s="2" t="s">
        <v>160</v>
      </c>
      <c r="T6774" s="1">
        <v>100</v>
      </c>
      <c r="U6774" s="8">
        <v>457.142857142857</v>
      </c>
    </row>
    <row r="6775" spans="4:21" x14ac:dyDescent="0.2">
      <c r="D6775" s="59"/>
      <c r="E6775" s="5" t="s">
        <v>128</v>
      </c>
      <c r="F6775" s="51" t="s">
        <v>623</v>
      </c>
      <c r="G6775" s="4">
        <v>60</v>
      </c>
      <c r="H6775" s="10">
        <v>75</v>
      </c>
      <c r="I6775" s="1">
        <v>3.333333333333</v>
      </c>
      <c r="J6775" s="1">
        <v>83.333333333333002</v>
      </c>
      <c r="K6775" s="1">
        <v>66.666666666666998</v>
      </c>
      <c r="L6775" s="1">
        <v>26.666666666666998</v>
      </c>
      <c r="M6775" s="1">
        <v>48.333333333333002</v>
      </c>
      <c r="N6775" s="1">
        <v>25</v>
      </c>
      <c r="O6775" s="1">
        <v>16.666666666666998</v>
      </c>
      <c r="P6775" s="2" t="s">
        <v>160</v>
      </c>
      <c r="Q6775" s="1">
        <v>1.666666666667</v>
      </c>
      <c r="R6775" s="2" t="s">
        <v>160</v>
      </c>
      <c r="S6775" s="2" t="s">
        <v>160</v>
      </c>
      <c r="T6775" s="1">
        <v>100</v>
      </c>
      <c r="U6775" s="8">
        <v>346.66666666666703</v>
      </c>
    </row>
    <row r="6776" spans="4:21" x14ac:dyDescent="0.2">
      <c r="D6776" s="59"/>
      <c r="E6776" s="5" t="s">
        <v>23</v>
      </c>
      <c r="F6776" s="51" t="s">
        <v>624</v>
      </c>
      <c r="G6776" s="4">
        <v>25</v>
      </c>
      <c r="H6776" s="10">
        <v>76</v>
      </c>
      <c r="I6776" s="1">
        <v>12</v>
      </c>
      <c r="J6776" s="1">
        <v>96</v>
      </c>
      <c r="K6776" s="1">
        <v>84</v>
      </c>
      <c r="L6776" s="1">
        <v>28</v>
      </c>
      <c r="M6776" s="1">
        <v>64</v>
      </c>
      <c r="N6776" s="1">
        <v>36</v>
      </c>
      <c r="O6776" s="1">
        <v>56</v>
      </c>
      <c r="P6776" s="1">
        <v>4</v>
      </c>
      <c r="Q6776" s="1">
        <v>8</v>
      </c>
      <c r="R6776" s="2" t="s">
        <v>160</v>
      </c>
      <c r="S6776" s="2" t="s">
        <v>160</v>
      </c>
      <c r="T6776" s="1">
        <v>100</v>
      </c>
      <c r="U6776" s="8">
        <v>464</v>
      </c>
    </row>
    <row r="6777" spans="4:21" ht="26" x14ac:dyDescent="0.2">
      <c r="D6777" s="58" t="s">
        <v>140</v>
      </c>
      <c r="E6777" s="7" t="s">
        <v>141</v>
      </c>
      <c r="F6777" s="50" t="s">
        <v>624</v>
      </c>
      <c r="G6777" s="6">
        <v>12</v>
      </c>
      <c r="H6777" s="14">
        <v>83.333333333333002</v>
      </c>
      <c r="I6777" s="3">
        <v>8.333333333333</v>
      </c>
      <c r="J6777" s="3">
        <v>91.666666666666998</v>
      </c>
      <c r="K6777" s="3">
        <v>83.333333333333002</v>
      </c>
      <c r="L6777" s="3">
        <v>16.666666666666998</v>
      </c>
      <c r="M6777" s="3">
        <v>83.333333333333002</v>
      </c>
      <c r="N6777" s="3">
        <v>41.666666666666998</v>
      </c>
      <c r="O6777" s="3">
        <v>66.666666666666998</v>
      </c>
      <c r="P6777" s="3">
        <v>8.333333333333</v>
      </c>
      <c r="Q6777" s="3">
        <v>8.333333333333</v>
      </c>
      <c r="R6777" s="9" t="s">
        <v>160</v>
      </c>
      <c r="S6777" s="9" t="s">
        <v>160</v>
      </c>
      <c r="T6777" s="3">
        <v>100</v>
      </c>
      <c r="U6777" s="13">
        <v>491.66666666666703</v>
      </c>
    </row>
    <row r="6778" spans="4:21" ht="26" x14ac:dyDescent="0.2">
      <c r="D6778" s="59"/>
      <c r="E6778" s="5" t="s">
        <v>142</v>
      </c>
      <c r="F6778" s="51" t="s">
        <v>623</v>
      </c>
      <c r="G6778" s="4">
        <v>87</v>
      </c>
      <c r="H6778" s="10">
        <v>82.758620689655004</v>
      </c>
      <c r="I6778" s="1">
        <v>9.1954022988510005</v>
      </c>
      <c r="J6778" s="1">
        <v>94.252873563218003</v>
      </c>
      <c r="K6778" s="1">
        <v>82.758620689655004</v>
      </c>
      <c r="L6778" s="1">
        <v>10.344827586207</v>
      </c>
      <c r="M6778" s="1">
        <v>88.505747126437001</v>
      </c>
      <c r="N6778" s="1">
        <v>36.781609195401998</v>
      </c>
      <c r="O6778" s="1">
        <v>60.919540229885001</v>
      </c>
      <c r="P6778" s="1">
        <v>2.2988505747130001</v>
      </c>
      <c r="Q6778" s="1">
        <v>2.2988505747130001</v>
      </c>
      <c r="R6778" s="2" t="s">
        <v>160</v>
      </c>
      <c r="S6778" s="2" t="s">
        <v>160</v>
      </c>
      <c r="T6778" s="1">
        <v>100</v>
      </c>
      <c r="U6778" s="8">
        <v>470.11494252873598</v>
      </c>
    </row>
    <row r="6779" spans="4:21" ht="26" x14ac:dyDescent="0.2">
      <c r="D6779" s="59"/>
      <c r="E6779" s="5" t="s">
        <v>143</v>
      </c>
      <c r="F6779" s="51" t="s">
        <v>623</v>
      </c>
      <c r="G6779" s="4">
        <v>67</v>
      </c>
      <c r="H6779" s="10">
        <v>86.567164179103997</v>
      </c>
      <c r="I6779" s="1">
        <v>8.9552238805969999</v>
      </c>
      <c r="J6779" s="1">
        <v>92.537313432836001</v>
      </c>
      <c r="K6779" s="1">
        <v>83.582089552238997</v>
      </c>
      <c r="L6779" s="1">
        <v>13.432835820896001</v>
      </c>
      <c r="M6779" s="1">
        <v>76.119402985074998</v>
      </c>
      <c r="N6779" s="1">
        <v>32.835820895521998</v>
      </c>
      <c r="O6779" s="1">
        <v>61.194029850745999</v>
      </c>
      <c r="P6779" s="2" t="s">
        <v>160</v>
      </c>
      <c r="Q6779" s="2" t="s">
        <v>160</v>
      </c>
      <c r="R6779" s="2" t="s">
        <v>160</v>
      </c>
      <c r="S6779" s="2" t="s">
        <v>160</v>
      </c>
      <c r="T6779" s="1">
        <v>100</v>
      </c>
      <c r="U6779" s="8">
        <v>455.22388059701501</v>
      </c>
    </row>
    <row r="6780" spans="4:21" ht="26" x14ac:dyDescent="0.2">
      <c r="D6780" s="59"/>
      <c r="E6780" s="5" t="s">
        <v>144</v>
      </c>
      <c r="F6780" s="51" t="s">
        <v>623</v>
      </c>
      <c r="G6780" s="4">
        <v>78</v>
      </c>
      <c r="H6780" s="10">
        <v>91.025641025640994</v>
      </c>
      <c r="I6780" s="1">
        <v>15.384615384615</v>
      </c>
      <c r="J6780" s="1">
        <v>92.307692307691994</v>
      </c>
      <c r="K6780" s="1">
        <v>89.743589743589993</v>
      </c>
      <c r="L6780" s="1">
        <v>14.102564102563999</v>
      </c>
      <c r="M6780" s="1">
        <v>78.205128205128005</v>
      </c>
      <c r="N6780" s="1">
        <v>42.307692307692001</v>
      </c>
      <c r="O6780" s="1">
        <v>64.102564102564003</v>
      </c>
      <c r="P6780" s="1">
        <v>2.564102564103</v>
      </c>
      <c r="Q6780" s="1">
        <v>1.2820512820509999</v>
      </c>
      <c r="R6780" s="2" t="s">
        <v>160</v>
      </c>
      <c r="S6780" s="2" t="s">
        <v>160</v>
      </c>
      <c r="T6780" s="1">
        <v>100</v>
      </c>
      <c r="U6780" s="8">
        <v>491.02564102564099</v>
      </c>
    </row>
    <row r="6781" spans="4:21" ht="26" x14ac:dyDescent="0.2">
      <c r="D6781" s="59"/>
      <c r="E6781" s="5" t="s">
        <v>145</v>
      </c>
      <c r="F6781" s="51" t="s">
        <v>623</v>
      </c>
      <c r="G6781" s="4">
        <v>735</v>
      </c>
      <c r="H6781" s="10">
        <v>87.074829931972999</v>
      </c>
      <c r="I6781" s="1">
        <v>8.2993197278909996</v>
      </c>
      <c r="J6781" s="1">
        <v>94.013605442176996</v>
      </c>
      <c r="K6781" s="1">
        <v>83.809523809523995</v>
      </c>
      <c r="L6781" s="1">
        <v>21.088435374149999</v>
      </c>
      <c r="M6781" s="1">
        <v>69.523809523810002</v>
      </c>
      <c r="N6781" s="1">
        <v>30.340136054422</v>
      </c>
      <c r="O6781" s="1">
        <v>46.530612244898002</v>
      </c>
      <c r="P6781" s="1">
        <v>1.496598639456</v>
      </c>
      <c r="Q6781" s="1">
        <v>1.9047619047619999</v>
      </c>
      <c r="R6781" s="1">
        <v>0.13605442176900001</v>
      </c>
      <c r="S6781" s="2" t="s">
        <v>160</v>
      </c>
      <c r="T6781" s="1">
        <v>99.863945578230997</v>
      </c>
      <c r="U6781" s="8">
        <v>444.21768707483</v>
      </c>
    </row>
    <row r="6782" spans="4:21" ht="26" x14ac:dyDescent="0.2">
      <c r="D6782" s="59"/>
      <c r="E6782" s="5" t="s">
        <v>146</v>
      </c>
      <c r="F6782" s="51" t="s">
        <v>623</v>
      </c>
      <c r="G6782" s="4">
        <v>751</v>
      </c>
      <c r="H6782" s="10">
        <v>86.950732356857998</v>
      </c>
      <c r="I6782" s="1">
        <v>8.6551264980029998</v>
      </c>
      <c r="J6782" s="1">
        <v>93.475366178428999</v>
      </c>
      <c r="K6782" s="1">
        <v>83.621837549933005</v>
      </c>
      <c r="L6782" s="1">
        <v>21.438082556590999</v>
      </c>
      <c r="M6782" s="1">
        <v>68.841544607190002</v>
      </c>
      <c r="N6782" s="1">
        <v>30.226364846871</v>
      </c>
      <c r="O6782" s="1">
        <v>46.870838881490997</v>
      </c>
      <c r="P6782" s="1">
        <v>1.464713715047</v>
      </c>
      <c r="Q6782" s="1">
        <v>2.1304926764309999</v>
      </c>
      <c r="R6782" s="1">
        <v>0.266311584554</v>
      </c>
      <c r="S6782" s="2" t="s">
        <v>160</v>
      </c>
      <c r="T6782" s="1">
        <v>99.733688415445997</v>
      </c>
      <c r="U6782" s="8">
        <v>443.94141145139798</v>
      </c>
    </row>
    <row r="6783" spans="4:21" ht="26" x14ac:dyDescent="0.2">
      <c r="D6783" s="59"/>
      <c r="E6783" s="5" t="s">
        <v>147</v>
      </c>
      <c r="F6783" s="51" t="s">
        <v>623</v>
      </c>
      <c r="G6783" s="4">
        <v>587</v>
      </c>
      <c r="H6783" s="10">
        <v>85.689948892675005</v>
      </c>
      <c r="I6783" s="1">
        <v>8.1771720613289993</v>
      </c>
      <c r="J6783" s="1">
        <v>92.844974446337005</v>
      </c>
      <c r="K6783" s="1">
        <v>81.771720613287997</v>
      </c>
      <c r="L6783" s="1">
        <v>23.679727427597999</v>
      </c>
      <c r="M6783" s="1">
        <v>66.609880749574003</v>
      </c>
      <c r="N6783" s="1">
        <v>28.790459965928001</v>
      </c>
      <c r="O6783" s="1">
        <v>45.144804088586</v>
      </c>
      <c r="P6783" s="1">
        <v>1.533219761499</v>
      </c>
      <c r="Q6783" s="1">
        <v>1.873935264055</v>
      </c>
      <c r="R6783" s="1">
        <v>0.34071550255499999</v>
      </c>
      <c r="S6783" s="2" t="s">
        <v>160</v>
      </c>
      <c r="T6783" s="1">
        <v>99.659284497445</v>
      </c>
      <c r="U6783" s="8">
        <v>436.45655877342398</v>
      </c>
    </row>
    <row r="6784" spans="4:21" x14ac:dyDescent="0.2">
      <c r="D6784" s="59"/>
      <c r="E6784" s="5" t="s">
        <v>148</v>
      </c>
      <c r="F6784" s="51" t="s">
        <v>623</v>
      </c>
      <c r="G6784" s="4">
        <v>187</v>
      </c>
      <c r="H6784" s="10">
        <v>90.909090909091006</v>
      </c>
      <c r="I6784" s="1">
        <v>9.6256684491980007</v>
      </c>
      <c r="J6784" s="1">
        <v>93.582887700534997</v>
      </c>
      <c r="K6784" s="1">
        <v>83.957219251336994</v>
      </c>
      <c r="L6784" s="1">
        <v>16.042780748662999</v>
      </c>
      <c r="M6784" s="1">
        <v>73.796791443849997</v>
      </c>
      <c r="N6784" s="1">
        <v>34.759358288770002</v>
      </c>
      <c r="O6784" s="1">
        <v>54.010695187166</v>
      </c>
      <c r="P6784" s="1">
        <v>1.069518716578</v>
      </c>
      <c r="Q6784" s="1">
        <v>1.069518716578</v>
      </c>
      <c r="R6784" s="2" t="s">
        <v>160</v>
      </c>
      <c r="S6784" s="2" t="s">
        <v>160</v>
      </c>
      <c r="T6784" s="1">
        <v>100</v>
      </c>
      <c r="U6784" s="8">
        <v>458.82352941176498</v>
      </c>
    </row>
    <row r="6785" spans="2:22" ht="26" x14ac:dyDescent="0.2">
      <c r="D6785" s="59"/>
      <c r="E6785" s="5" t="s">
        <v>149</v>
      </c>
      <c r="F6785" s="51" t="s">
        <v>623</v>
      </c>
      <c r="G6785" s="4">
        <v>75</v>
      </c>
      <c r="H6785" s="10">
        <v>82.666666666666998</v>
      </c>
      <c r="I6785" s="1">
        <v>10.666666666667</v>
      </c>
      <c r="J6785" s="1">
        <v>92</v>
      </c>
      <c r="K6785" s="1">
        <v>80</v>
      </c>
      <c r="L6785" s="1">
        <v>20</v>
      </c>
      <c r="M6785" s="1">
        <v>65.333333333333002</v>
      </c>
      <c r="N6785" s="1">
        <v>22.666666666666998</v>
      </c>
      <c r="O6785" s="1">
        <v>36</v>
      </c>
      <c r="P6785" s="1">
        <v>1.333333333333</v>
      </c>
      <c r="Q6785" s="1">
        <v>1.333333333333</v>
      </c>
      <c r="R6785" s="2" t="s">
        <v>160</v>
      </c>
      <c r="S6785" s="2" t="s">
        <v>160</v>
      </c>
      <c r="T6785" s="1">
        <v>100</v>
      </c>
      <c r="U6785" s="8">
        <v>412</v>
      </c>
    </row>
    <row r="6786" spans="2:22" ht="26" x14ac:dyDescent="0.2">
      <c r="D6786" s="59"/>
      <c r="E6786" s="5" t="s">
        <v>150</v>
      </c>
      <c r="F6786" s="51" t="s">
        <v>623</v>
      </c>
      <c r="G6786" s="4">
        <v>66</v>
      </c>
      <c r="H6786" s="10">
        <v>80.303030303029999</v>
      </c>
      <c r="I6786" s="1">
        <v>7.5757575757579998</v>
      </c>
      <c r="J6786" s="1">
        <v>84.848484848485</v>
      </c>
      <c r="K6786" s="1">
        <v>78.787878787878995</v>
      </c>
      <c r="L6786" s="1">
        <v>33.333333333333002</v>
      </c>
      <c r="M6786" s="1">
        <v>46.969696969696997</v>
      </c>
      <c r="N6786" s="1">
        <v>19.696969696970001</v>
      </c>
      <c r="O6786" s="1">
        <v>33.333333333333002</v>
      </c>
      <c r="P6786" s="2" t="s">
        <v>160</v>
      </c>
      <c r="Q6786" s="1">
        <v>3.0303030303030001</v>
      </c>
      <c r="R6786" s="1">
        <v>1.5151515151520001</v>
      </c>
      <c r="S6786" s="2" t="s">
        <v>160</v>
      </c>
      <c r="T6786" s="1">
        <v>98.484848484848001</v>
      </c>
      <c r="U6786" s="8">
        <v>389.39393939393898</v>
      </c>
    </row>
    <row r="6787" spans="2:22" ht="26" x14ac:dyDescent="0.2">
      <c r="D6787" s="59"/>
      <c r="E6787" s="5" t="s">
        <v>151</v>
      </c>
      <c r="F6787" s="51" t="s">
        <v>624</v>
      </c>
      <c r="G6787" s="4">
        <v>12</v>
      </c>
      <c r="H6787" s="10">
        <v>91.666666666666998</v>
      </c>
      <c r="I6787" s="1">
        <v>8.333333333333</v>
      </c>
      <c r="J6787" s="1">
        <v>83.333333333333002</v>
      </c>
      <c r="K6787" s="1">
        <v>75</v>
      </c>
      <c r="L6787" s="1">
        <v>16.666666666666998</v>
      </c>
      <c r="M6787" s="1">
        <v>50</v>
      </c>
      <c r="N6787" s="2" t="s">
        <v>160</v>
      </c>
      <c r="O6787" s="1">
        <v>16.666666666666998</v>
      </c>
      <c r="P6787" s="2" t="s">
        <v>160</v>
      </c>
      <c r="Q6787" s="2" t="s">
        <v>160</v>
      </c>
      <c r="R6787" s="2" t="s">
        <v>160</v>
      </c>
      <c r="S6787" s="2" t="s">
        <v>160</v>
      </c>
      <c r="T6787" s="1">
        <v>100</v>
      </c>
      <c r="U6787" s="8">
        <v>341.66666666666703</v>
      </c>
    </row>
    <row r="6788" spans="2:22" ht="26" x14ac:dyDescent="0.2">
      <c r="D6788" s="59"/>
      <c r="E6788" s="5" t="s">
        <v>152</v>
      </c>
      <c r="F6788" s="51" t="s">
        <v>623</v>
      </c>
      <c r="G6788" s="4">
        <v>443</v>
      </c>
      <c r="H6788" s="10">
        <v>87.810383747177994</v>
      </c>
      <c r="I6788" s="1">
        <v>9.4808126410840003</v>
      </c>
      <c r="J6788" s="1">
        <v>93.002257336343007</v>
      </c>
      <c r="K6788" s="1">
        <v>86.230248306998007</v>
      </c>
      <c r="L6788" s="1">
        <v>16.478555304739999</v>
      </c>
      <c r="M6788" s="1">
        <v>82.618510158014004</v>
      </c>
      <c r="N6788" s="1">
        <v>41.986455981940999</v>
      </c>
      <c r="O6788" s="1">
        <v>58.916478555304998</v>
      </c>
      <c r="P6788" s="1">
        <v>2.0316027088039998</v>
      </c>
      <c r="Q6788" s="1">
        <v>2.4830699774270002</v>
      </c>
      <c r="R6788" s="2" t="s">
        <v>160</v>
      </c>
      <c r="S6788" s="2" t="s">
        <v>160</v>
      </c>
      <c r="T6788" s="1">
        <v>100</v>
      </c>
      <c r="U6788" s="8">
        <v>481.03837471783299</v>
      </c>
    </row>
    <row r="6789" spans="2:22" x14ac:dyDescent="0.2">
      <c r="D6789" s="59"/>
      <c r="E6789" s="5" t="s">
        <v>153</v>
      </c>
      <c r="F6789" s="51" t="s">
        <v>623</v>
      </c>
      <c r="G6789" s="4">
        <v>80</v>
      </c>
      <c r="H6789" s="10">
        <v>90</v>
      </c>
      <c r="I6789" s="1">
        <v>11.25</v>
      </c>
      <c r="J6789" s="1">
        <v>93.75</v>
      </c>
      <c r="K6789" s="1">
        <v>82.5</v>
      </c>
      <c r="L6789" s="1">
        <v>18.75</v>
      </c>
      <c r="M6789" s="1">
        <v>73.75</v>
      </c>
      <c r="N6789" s="1">
        <v>31.25</v>
      </c>
      <c r="O6789" s="1">
        <v>51.25</v>
      </c>
      <c r="P6789" s="1">
        <v>1.25</v>
      </c>
      <c r="Q6789" s="1">
        <v>3.75</v>
      </c>
      <c r="R6789" s="2" t="s">
        <v>160</v>
      </c>
      <c r="S6789" s="2" t="s">
        <v>160</v>
      </c>
      <c r="T6789" s="1">
        <v>100</v>
      </c>
      <c r="U6789" s="8">
        <v>457.5</v>
      </c>
    </row>
    <row r="6790" spans="2:22" ht="26" x14ac:dyDescent="0.2">
      <c r="D6790" s="59"/>
      <c r="E6790" s="5" t="s">
        <v>154</v>
      </c>
      <c r="F6790" s="51" t="s">
        <v>623</v>
      </c>
      <c r="G6790" s="4">
        <v>123</v>
      </c>
      <c r="H6790" s="10">
        <v>83.739837398373993</v>
      </c>
      <c r="I6790" s="1">
        <v>7.3170731707319998</v>
      </c>
      <c r="J6790" s="1">
        <v>89.430894308942996</v>
      </c>
      <c r="K6790" s="1">
        <v>76.422764227642006</v>
      </c>
      <c r="L6790" s="1">
        <v>23.577235772358001</v>
      </c>
      <c r="M6790" s="1">
        <v>50.406504065040998</v>
      </c>
      <c r="N6790" s="1">
        <v>17.073170731706998</v>
      </c>
      <c r="O6790" s="1">
        <v>32.520325203252</v>
      </c>
      <c r="P6790" s="1">
        <v>2.4390243902440001</v>
      </c>
      <c r="Q6790" s="1">
        <v>0.81300813008100004</v>
      </c>
      <c r="R6790" s="2" t="s">
        <v>160</v>
      </c>
      <c r="S6790" s="2" t="s">
        <v>160</v>
      </c>
      <c r="T6790" s="1">
        <v>100</v>
      </c>
      <c r="U6790" s="8">
        <v>383.73983739837399</v>
      </c>
    </row>
    <row r="6791" spans="2:22" x14ac:dyDescent="0.2">
      <c r="D6791" s="59"/>
      <c r="E6791" s="5" t="s">
        <v>23</v>
      </c>
      <c r="F6791" s="51" t="s">
        <v>624</v>
      </c>
      <c r="G6791" s="4">
        <v>10</v>
      </c>
      <c r="H6791" s="10">
        <v>90</v>
      </c>
      <c r="I6791" s="2" t="s">
        <v>160</v>
      </c>
      <c r="J6791" s="1">
        <v>80</v>
      </c>
      <c r="K6791" s="1">
        <v>50</v>
      </c>
      <c r="L6791" s="1">
        <v>10</v>
      </c>
      <c r="M6791" s="1">
        <v>50</v>
      </c>
      <c r="N6791" s="1">
        <v>10</v>
      </c>
      <c r="O6791" s="1">
        <v>40</v>
      </c>
      <c r="P6791" s="2" t="s">
        <v>160</v>
      </c>
      <c r="Q6791" s="1">
        <v>10</v>
      </c>
      <c r="R6791" s="2" t="s">
        <v>160</v>
      </c>
      <c r="S6791" s="2" t="s">
        <v>160</v>
      </c>
      <c r="T6791" s="1">
        <v>100</v>
      </c>
      <c r="U6791" s="8">
        <v>340</v>
      </c>
    </row>
    <row r="6792" spans="2:22" ht="26" x14ac:dyDescent="0.2">
      <c r="D6792" s="59"/>
      <c r="E6792" s="5" t="s">
        <v>155</v>
      </c>
      <c r="F6792" s="51" t="s">
        <v>623</v>
      </c>
      <c r="G6792" s="4">
        <v>910</v>
      </c>
      <c r="H6792" s="10">
        <v>85.604395604396004</v>
      </c>
      <c r="I6792" s="1">
        <v>7.9120879120880003</v>
      </c>
      <c r="J6792" s="1">
        <v>92.527472527472995</v>
      </c>
      <c r="K6792" s="1">
        <v>82.307692307691994</v>
      </c>
      <c r="L6792" s="1">
        <v>21.208791208790998</v>
      </c>
      <c r="M6792" s="1">
        <v>67.362637362637003</v>
      </c>
      <c r="N6792" s="1">
        <v>29.340659340658998</v>
      </c>
      <c r="O6792" s="1">
        <v>45.494505494504999</v>
      </c>
      <c r="P6792" s="1">
        <v>1.538461538462</v>
      </c>
      <c r="Q6792" s="1">
        <v>2.0879120879120001</v>
      </c>
      <c r="R6792" s="1">
        <v>0.21978021978000001</v>
      </c>
      <c r="S6792" s="2" t="s">
        <v>160</v>
      </c>
      <c r="T6792" s="1">
        <v>99.780219780219994</v>
      </c>
      <c r="U6792" s="8">
        <v>435.60439560439602</v>
      </c>
    </row>
    <row r="6793" spans="2:22" ht="26" x14ac:dyDescent="0.2">
      <c r="D6793" s="59"/>
      <c r="E6793" s="5" t="s">
        <v>156</v>
      </c>
      <c r="F6793" s="51" t="s">
        <v>623</v>
      </c>
      <c r="G6793" s="4">
        <v>98</v>
      </c>
      <c r="H6793" s="10">
        <v>82.653061224490003</v>
      </c>
      <c r="I6793" s="1">
        <v>9.1836734693879993</v>
      </c>
      <c r="J6793" s="1">
        <v>93.877551020408006</v>
      </c>
      <c r="K6793" s="1">
        <v>82.653061224490003</v>
      </c>
      <c r="L6793" s="1">
        <v>11.224489795918</v>
      </c>
      <c r="M6793" s="1">
        <v>87.755102040815999</v>
      </c>
      <c r="N6793" s="1">
        <v>36.734693877551003</v>
      </c>
      <c r="O6793" s="1">
        <v>61.224489795917997</v>
      </c>
      <c r="P6793" s="1">
        <v>3.0612244897959999</v>
      </c>
      <c r="Q6793" s="1">
        <v>3.0612244897959999</v>
      </c>
      <c r="R6793" s="2" t="s">
        <v>160</v>
      </c>
      <c r="S6793" s="2" t="s">
        <v>160</v>
      </c>
      <c r="T6793" s="1">
        <v>100</v>
      </c>
      <c r="U6793" s="8">
        <v>471.42857142857099</v>
      </c>
    </row>
    <row r="6794" spans="2:22" ht="26" x14ac:dyDescent="0.2">
      <c r="D6794" s="59"/>
      <c r="E6794" s="5" t="s">
        <v>157</v>
      </c>
      <c r="F6794" s="51" t="s">
        <v>623</v>
      </c>
      <c r="G6794" s="4">
        <v>134</v>
      </c>
      <c r="H6794" s="10">
        <v>89.552238805970006</v>
      </c>
      <c r="I6794" s="1">
        <v>11.194029850746</v>
      </c>
      <c r="J6794" s="1">
        <v>93.283582089551999</v>
      </c>
      <c r="K6794" s="1">
        <v>87.313432835821004</v>
      </c>
      <c r="L6794" s="1">
        <v>14.925373134328</v>
      </c>
      <c r="M6794" s="1">
        <v>76.119402985074998</v>
      </c>
      <c r="N6794" s="1">
        <v>36.567164179103997</v>
      </c>
      <c r="O6794" s="1">
        <v>61.940298507462998</v>
      </c>
      <c r="P6794" s="1">
        <v>1.492537313433</v>
      </c>
      <c r="Q6794" s="1">
        <v>0.74626865671599996</v>
      </c>
      <c r="R6794" s="2" t="s">
        <v>160</v>
      </c>
      <c r="S6794" s="2" t="s">
        <v>160</v>
      </c>
      <c r="T6794" s="1">
        <v>100</v>
      </c>
      <c r="U6794" s="8">
        <v>473.13432835820902</v>
      </c>
    </row>
    <row r="6795" spans="2:22" ht="26" x14ac:dyDescent="0.2">
      <c r="D6795" s="59"/>
      <c r="E6795" s="5" t="s">
        <v>158</v>
      </c>
      <c r="F6795" s="51" t="s">
        <v>623</v>
      </c>
      <c r="G6795" s="4">
        <v>812</v>
      </c>
      <c r="H6795" s="10">
        <v>85.960591133004996</v>
      </c>
      <c r="I6795" s="1">
        <v>8.2512315270939993</v>
      </c>
      <c r="J6795" s="1">
        <v>93.349753694580997</v>
      </c>
      <c r="K6795" s="1">
        <v>82.881773399015003</v>
      </c>
      <c r="L6795" s="1">
        <v>21.674876847290999</v>
      </c>
      <c r="M6795" s="1">
        <v>67.610837438423999</v>
      </c>
      <c r="N6795" s="1">
        <v>29.556650246305001</v>
      </c>
      <c r="O6795" s="1">
        <v>45.812807881772997</v>
      </c>
      <c r="P6795" s="1">
        <v>1.3546798029560001</v>
      </c>
      <c r="Q6795" s="1">
        <v>2.0935960591130001</v>
      </c>
      <c r="R6795" s="1">
        <v>0.246305418719</v>
      </c>
      <c r="S6795" s="2" t="s">
        <v>160</v>
      </c>
      <c r="T6795" s="1">
        <v>99.753694581280996</v>
      </c>
      <c r="U6795" s="8">
        <v>438.79310344827599</v>
      </c>
    </row>
    <row r="6796" spans="2:22" ht="26" x14ac:dyDescent="0.2">
      <c r="D6796" s="60"/>
      <c r="E6796" s="30" t="s">
        <v>159</v>
      </c>
      <c r="F6796" s="52" t="s">
        <v>623</v>
      </c>
      <c r="G6796" s="21">
        <v>136</v>
      </c>
      <c r="H6796" s="36">
        <v>82.352941176471006</v>
      </c>
      <c r="I6796" s="18">
        <v>9.5588235294120008</v>
      </c>
      <c r="J6796" s="18">
        <v>88.235294117647001</v>
      </c>
      <c r="K6796" s="18">
        <v>77.941176470588005</v>
      </c>
      <c r="L6796" s="18">
        <v>24.264705882352999</v>
      </c>
      <c r="M6796" s="18">
        <v>57.352941176470999</v>
      </c>
      <c r="N6796" s="18">
        <v>20.588235294118</v>
      </c>
      <c r="O6796" s="18">
        <v>33.823529411765001</v>
      </c>
      <c r="P6796" s="18">
        <v>0.73529411764700003</v>
      </c>
      <c r="Q6796" s="18">
        <v>2.2058823529409999</v>
      </c>
      <c r="R6796" s="18">
        <v>0.73529411764700003</v>
      </c>
      <c r="S6796" s="37" t="s">
        <v>160</v>
      </c>
      <c r="T6796" s="18">
        <v>99.264705882352999</v>
      </c>
      <c r="U6796" s="35">
        <v>397.79411764705901</v>
      </c>
    </row>
    <row r="6797" spans="2:22" x14ac:dyDescent="0.2">
      <c r="D6797" s="45" t="s">
        <v>625</v>
      </c>
    </row>
    <row r="6798" spans="2:22" x14ac:dyDescent="0.2">
      <c r="B6798" s="24" t="str">
        <f xml:space="preserve"> HYPERLINK("#'目次'!B50", "[44]")</f>
        <v>[44]</v>
      </c>
      <c r="C6798" s="61" t="s">
        <v>546</v>
      </c>
      <c r="D6798" s="62"/>
      <c r="E6798" s="62"/>
      <c r="F6798" s="62"/>
      <c r="G6798" s="62"/>
      <c r="H6798" s="62"/>
      <c r="I6798" s="62"/>
      <c r="J6798" s="62"/>
      <c r="K6798" s="62"/>
      <c r="L6798" s="62"/>
      <c r="M6798" s="62"/>
      <c r="N6798" s="62"/>
      <c r="O6798" s="62"/>
      <c r="P6798" s="62"/>
      <c r="Q6798" s="62"/>
      <c r="R6798" s="62"/>
      <c r="S6798" s="62"/>
      <c r="T6798" s="62"/>
      <c r="U6798" s="62"/>
      <c r="V6798" s="62"/>
    </row>
    <row r="6801" spans="3:22" x14ac:dyDescent="0.2">
      <c r="C6801" s="61" t="s">
        <v>13</v>
      </c>
      <c r="D6801" s="62"/>
      <c r="E6801" s="62"/>
      <c r="F6801" s="62"/>
      <c r="G6801" s="62"/>
      <c r="H6801" s="62"/>
      <c r="I6801" s="62"/>
      <c r="J6801" s="62"/>
      <c r="K6801" s="62"/>
      <c r="L6801" s="62"/>
      <c r="M6801" s="62"/>
      <c r="N6801" s="62"/>
      <c r="O6801" s="62"/>
      <c r="P6801" s="62"/>
      <c r="Q6801" s="62"/>
      <c r="R6801" s="62"/>
      <c r="S6801" s="62"/>
      <c r="T6801" s="62"/>
      <c r="U6801" s="62"/>
      <c r="V6801" s="62"/>
    </row>
    <row r="6802" spans="3:22" ht="143" x14ac:dyDescent="0.2">
      <c r="D6802" s="63"/>
      <c r="E6802" s="64"/>
      <c r="F6802" s="64"/>
      <c r="G6802" s="27" t="s">
        <v>14</v>
      </c>
      <c r="H6802" s="26" t="s">
        <v>92</v>
      </c>
      <c r="I6802" s="11" t="s">
        <v>93</v>
      </c>
      <c r="J6802" s="11" t="s">
        <v>94</v>
      </c>
      <c r="K6802" s="11" t="s">
        <v>95</v>
      </c>
      <c r="L6802" s="11" t="s">
        <v>96</v>
      </c>
      <c r="M6802" s="11" t="s">
        <v>97</v>
      </c>
      <c r="N6802" s="11" t="s">
        <v>98</v>
      </c>
      <c r="O6802" s="11" t="s">
        <v>99</v>
      </c>
      <c r="P6802" s="11" t="s">
        <v>100</v>
      </c>
      <c r="Q6802" s="11" t="s">
        <v>23</v>
      </c>
      <c r="R6802" s="11" t="s">
        <v>101</v>
      </c>
      <c r="S6802" s="11" t="s">
        <v>102</v>
      </c>
      <c r="T6802" s="20" t="s">
        <v>248</v>
      </c>
    </row>
    <row r="6803" spans="3:22" x14ac:dyDescent="0.2">
      <c r="D6803" s="65"/>
      <c r="E6803" s="66"/>
      <c r="F6803" s="66"/>
      <c r="G6803" s="22"/>
      <c r="H6803" s="31"/>
      <c r="I6803" s="12"/>
      <c r="J6803" s="12"/>
      <c r="K6803" s="12"/>
      <c r="L6803" s="12"/>
      <c r="M6803" s="12"/>
      <c r="N6803" s="12"/>
      <c r="O6803" s="12"/>
      <c r="P6803" s="12"/>
      <c r="Q6803" s="12"/>
      <c r="R6803" s="12"/>
      <c r="S6803" s="12"/>
      <c r="T6803" s="29"/>
    </row>
    <row r="6804" spans="3:22" x14ac:dyDescent="0.2">
      <c r="D6804" s="23"/>
      <c r="E6804" s="28" t="s">
        <v>14</v>
      </c>
      <c r="F6804" s="49" t="s">
        <v>623</v>
      </c>
      <c r="G6804" s="25">
        <v>1043</v>
      </c>
      <c r="H6804" s="16">
        <v>6.7114093959729999</v>
      </c>
      <c r="I6804" s="16">
        <v>41.227229146691997</v>
      </c>
      <c r="J6804" s="16">
        <v>79.002876318313</v>
      </c>
      <c r="K6804" s="16">
        <v>56.855225311600996</v>
      </c>
      <c r="L6804" s="16">
        <v>25.023969319271</v>
      </c>
      <c r="M6804" s="16">
        <v>6.0402684563760003</v>
      </c>
      <c r="N6804" s="16">
        <v>33.077660594439003</v>
      </c>
      <c r="O6804" s="16">
        <v>19.367209971236999</v>
      </c>
      <c r="P6804" s="16">
        <v>13.710450623202</v>
      </c>
      <c r="Q6804" s="16">
        <v>0.47938638542700002</v>
      </c>
      <c r="R6804" s="16">
        <v>84.659635666347</v>
      </c>
      <c r="S6804" s="16">
        <v>43.432406519654997</v>
      </c>
      <c r="T6804" s="34">
        <v>281.49568552253101</v>
      </c>
    </row>
    <row r="6805" spans="3:22" x14ac:dyDescent="0.2">
      <c r="D6805" s="58" t="s">
        <v>18</v>
      </c>
      <c r="E6805" s="7" t="s">
        <v>19</v>
      </c>
      <c r="F6805" s="50" t="s">
        <v>623</v>
      </c>
      <c r="G6805" s="6">
        <v>342</v>
      </c>
      <c r="H6805" s="14">
        <v>6.1403508771929998</v>
      </c>
      <c r="I6805" s="3">
        <v>50.584795321637003</v>
      </c>
      <c r="J6805" s="3">
        <v>84.210526315788996</v>
      </c>
      <c r="K6805" s="3">
        <v>70.175438596491006</v>
      </c>
      <c r="L6805" s="3">
        <v>28.947368421053</v>
      </c>
      <c r="M6805" s="3">
        <v>7.3099415204679996</v>
      </c>
      <c r="N6805" s="3">
        <v>42.982456140350997</v>
      </c>
      <c r="O6805" s="3">
        <v>27.192982456140001</v>
      </c>
      <c r="P6805" s="3">
        <v>7.8947368421049999</v>
      </c>
      <c r="Q6805" s="3">
        <v>0.29239766081899998</v>
      </c>
      <c r="R6805" s="3">
        <v>91.520467836256998</v>
      </c>
      <c r="S6805" s="3">
        <v>52.631578947367998</v>
      </c>
      <c r="T6805" s="13">
        <v>325.730994152047</v>
      </c>
    </row>
    <row r="6806" spans="3:22" ht="26" x14ac:dyDescent="0.2">
      <c r="D6806" s="59"/>
      <c r="E6806" s="5" t="s">
        <v>20</v>
      </c>
      <c r="F6806" s="51" t="s">
        <v>623</v>
      </c>
      <c r="G6806" s="4">
        <v>620</v>
      </c>
      <c r="H6806" s="10">
        <v>7.4193548387100003</v>
      </c>
      <c r="I6806" s="1">
        <v>38.870967741934997</v>
      </c>
      <c r="J6806" s="1">
        <v>77.419354838710007</v>
      </c>
      <c r="K6806" s="1">
        <v>52.258064516128997</v>
      </c>
      <c r="L6806" s="1">
        <v>24.032258064516</v>
      </c>
      <c r="M6806" s="1">
        <v>5.9677419354839998</v>
      </c>
      <c r="N6806" s="1">
        <v>29.838709677419001</v>
      </c>
      <c r="O6806" s="1">
        <v>15.806451612903</v>
      </c>
      <c r="P6806" s="1">
        <v>15.322580645161</v>
      </c>
      <c r="Q6806" s="1">
        <v>0.483870967742</v>
      </c>
      <c r="R6806" s="1">
        <v>82.580645161289993</v>
      </c>
      <c r="S6806" s="1">
        <v>40.806451612902997</v>
      </c>
      <c r="T6806" s="8">
        <v>267.41935483870998</v>
      </c>
    </row>
    <row r="6807" spans="3:22" ht="26" x14ac:dyDescent="0.2">
      <c r="D6807" s="59"/>
      <c r="E6807" s="5" t="s">
        <v>21</v>
      </c>
      <c r="F6807" s="51" t="s">
        <v>623</v>
      </c>
      <c r="G6807" s="4">
        <v>76</v>
      </c>
      <c r="H6807" s="10">
        <v>3.947368421053</v>
      </c>
      <c r="I6807" s="1">
        <v>18.421052631578998</v>
      </c>
      <c r="J6807" s="1">
        <v>69.736842105262994</v>
      </c>
      <c r="K6807" s="1">
        <v>34.210526315788996</v>
      </c>
      <c r="L6807" s="1">
        <v>17.105263157894999</v>
      </c>
      <c r="M6807" s="1">
        <v>1.3157894736839999</v>
      </c>
      <c r="N6807" s="1">
        <v>14.473684210526001</v>
      </c>
      <c r="O6807" s="1">
        <v>10.526315789473999</v>
      </c>
      <c r="P6807" s="1">
        <v>26.315789473683999</v>
      </c>
      <c r="Q6807" s="1">
        <v>1.3157894736839999</v>
      </c>
      <c r="R6807" s="1">
        <v>71.052631578947</v>
      </c>
      <c r="S6807" s="1">
        <v>23.684210526316001</v>
      </c>
      <c r="T6807" s="8">
        <v>197.36842105263199</v>
      </c>
    </row>
    <row r="6808" spans="3:22" x14ac:dyDescent="0.2">
      <c r="D6808" s="59"/>
      <c r="E6808" s="5" t="s">
        <v>22</v>
      </c>
      <c r="F6808" s="51" t="s">
        <v>624</v>
      </c>
      <c r="G6808" s="4">
        <v>2</v>
      </c>
      <c r="H6808" s="17" t="s">
        <v>160</v>
      </c>
      <c r="I6808" s="2" t="s">
        <v>160</v>
      </c>
      <c r="J6808" s="1">
        <v>50</v>
      </c>
      <c r="K6808" s="1">
        <v>50</v>
      </c>
      <c r="L6808" s="2" t="s">
        <v>160</v>
      </c>
      <c r="M6808" s="2" t="s">
        <v>160</v>
      </c>
      <c r="N6808" s="1">
        <v>50</v>
      </c>
      <c r="O6808" s="1">
        <v>50</v>
      </c>
      <c r="P6808" s="1">
        <v>50</v>
      </c>
      <c r="Q6808" s="2" t="s">
        <v>160</v>
      </c>
      <c r="R6808" s="1">
        <v>50</v>
      </c>
      <c r="S6808" s="1">
        <v>50</v>
      </c>
      <c r="T6808" s="8">
        <v>250</v>
      </c>
    </row>
    <row r="6809" spans="3:22" x14ac:dyDescent="0.2">
      <c r="D6809" s="59"/>
      <c r="E6809" s="5" t="s">
        <v>23</v>
      </c>
      <c r="F6809" s="51" t="s">
        <v>624</v>
      </c>
      <c r="G6809" s="4">
        <v>3</v>
      </c>
      <c r="H6809" s="17" t="s">
        <v>160</v>
      </c>
      <c r="I6809" s="1">
        <v>66.666666666666998</v>
      </c>
      <c r="J6809" s="1">
        <v>66.666666666666998</v>
      </c>
      <c r="K6809" s="1">
        <v>66.666666666666998</v>
      </c>
      <c r="L6809" s="2" t="s">
        <v>160</v>
      </c>
      <c r="M6809" s="2" t="s">
        <v>160</v>
      </c>
      <c r="N6809" s="1">
        <v>33.333333333333002</v>
      </c>
      <c r="O6809" s="1">
        <v>66.666666666666998</v>
      </c>
      <c r="P6809" s="2" t="s">
        <v>160</v>
      </c>
      <c r="Q6809" s="2" t="s">
        <v>160</v>
      </c>
      <c r="R6809" s="1">
        <v>100</v>
      </c>
      <c r="S6809" s="1">
        <v>33.333333333333002</v>
      </c>
      <c r="T6809" s="8">
        <v>300</v>
      </c>
    </row>
    <row r="6810" spans="3:22" x14ac:dyDescent="0.2">
      <c r="D6810" s="58" t="s">
        <v>24</v>
      </c>
      <c r="E6810" s="7" t="s">
        <v>25</v>
      </c>
      <c r="F6810" s="50" t="s">
        <v>623</v>
      </c>
      <c r="G6810" s="6">
        <v>765</v>
      </c>
      <c r="H6810" s="14">
        <v>6.666666666667</v>
      </c>
      <c r="I6810" s="3">
        <v>42.745098039216003</v>
      </c>
      <c r="J6810" s="3">
        <v>80.653594771241998</v>
      </c>
      <c r="K6810" s="3">
        <v>57.777777777777999</v>
      </c>
      <c r="L6810" s="3">
        <v>25.620915032679999</v>
      </c>
      <c r="M6810" s="3">
        <v>6.2745098039220002</v>
      </c>
      <c r="N6810" s="3">
        <v>33.594771241830003</v>
      </c>
      <c r="O6810" s="3">
        <v>18.431372549020001</v>
      </c>
      <c r="P6810" s="3">
        <v>12.156862745098</v>
      </c>
      <c r="Q6810" s="3">
        <v>0.52287581699300001</v>
      </c>
      <c r="R6810" s="3">
        <v>86.274509803922001</v>
      </c>
      <c r="S6810" s="3">
        <v>43.529411764705998</v>
      </c>
      <c r="T6810" s="13">
        <v>284.444444444444</v>
      </c>
    </row>
    <row r="6811" spans="3:22" x14ac:dyDescent="0.2">
      <c r="D6811" s="59"/>
      <c r="E6811" s="5" t="s">
        <v>26</v>
      </c>
      <c r="F6811" s="51" t="s">
        <v>623</v>
      </c>
      <c r="G6811" s="4">
        <v>796</v>
      </c>
      <c r="H6811" s="10">
        <v>5.9045226130649997</v>
      </c>
      <c r="I6811" s="1">
        <v>43.592964824120997</v>
      </c>
      <c r="J6811" s="1">
        <v>82.537688442211007</v>
      </c>
      <c r="K6811" s="1">
        <v>59.296482412060001</v>
      </c>
      <c r="L6811" s="1">
        <v>25.376884422111001</v>
      </c>
      <c r="M6811" s="1">
        <v>6.4070351758789998</v>
      </c>
      <c r="N6811" s="1">
        <v>34.547738693466997</v>
      </c>
      <c r="O6811" s="1">
        <v>20.226130653266001</v>
      </c>
      <c r="P6811" s="1">
        <v>11.05527638191</v>
      </c>
      <c r="Q6811" s="1">
        <v>0.50251256281400003</v>
      </c>
      <c r="R6811" s="1">
        <v>87.562814070352005</v>
      </c>
      <c r="S6811" s="1">
        <v>44.723618090452</v>
      </c>
      <c r="T6811" s="8">
        <v>289.44723618090501</v>
      </c>
    </row>
    <row r="6812" spans="3:22" ht="26" x14ac:dyDescent="0.2">
      <c r="D6812" s="59"/>
      <c r="E6812" s="5" t="s">
        <v>27</v>
      </c>
      <c r="F6812" s="51" t="s">
        <v>623</v>
      </c>
      <c r="G6812" s="4">
        <v>683</v>
      </c>
      <c r="H6812" s="10">
        <v>6.734992679356</v>
      </c>
      <c r="I6812" s="1">
        <v>42.166910688141002</v>
      </c>
      <c r="J6812" s="1">
        <v>81.844802342606002</v>
      </c>
      <c r="K6812" s="1">
        <v>59.00439238653</v>
      </c>
      <c r="L6812" s="1">
        <v>23.718887262079001</v>
      </c>
      <c r="M6812" s="1">
        <v>5.563689604685</v>
      </c>
      <c r="N6812" s="1">
        <v>33.967789165447002</v>
      </c>
      <c r="O6812" s="1">
        <v>19.765739385065999</v>
      </c>
      <c r="P6812" s="1">
        <v>11.12737920937</v>
      </c>
      <c r="Q6812" s="1">
        <v>0.43923865300100001</v>
      </c>
      <c r="R6812" s="1">
        <v>87.554904831624995</v>
      </c>
      <c r="S6812" s="1">
        <v>43.045387994142999</v>
      </c>
      <c r="T6812" s="8">
        <v>284.33382137628098</v>
      </c>
    </row>
    <row r="6813" spans="3:22" x14ac:dyDescent="0.2">
      <c r="D6813" s="59"/>
      <c r="E6813" s="5" t="s">
        <v>28</v>
      </c>
      <c r="F6813" s="51" t="s">
        <v>623</v>
      </c>
      <c r="G6813" s="4">
        <v>438</v>
      </c>
      <c r="H6813" s="10">
        <v>7.0776255707760001</v>
      </c>
      <c r="I6813" s="1">
        <v>42.694063926940998</v>
      </c>
      <c r="J6813" s="1">
        <v>81.963470319634993</v>
      </c>
      <c r="K6813" s="1">
        <v>59.360730593607002</v>
      </c>
      <c r="L6813" s="1">
        <v>26.027397260274</v>
      </c>
      <c r="M6813" s="1">
        <v>7.0776255707760001</v>
      </c>
      <c r="N6813" s="1">
        <v>31.735159817351999</v>
      </c>
      <c r="O6813" s="1">
        <v>18.721461187214999</v>
      </c>
      <c r="P6813" s="1">
        <v>11.415525114155001</v>
      </c>
      <c r="Q6813" s="1">
        <v>0.68493150684899995</v>
      </c>
      <c r="R6813" s="1">
        <v>87.442922374429003</v>
      </c>
      <c r="S6813" s="1">
        <v>42.465753424657997</v>
      </c>
      <c r="T6813" s="8">
        <v>286.75799086758002</v>
      </c>
    </row>
    <row r="6814" spans="3:22" ht="26" x14ac:dyDescent="0.2">
      <c r="D6814" s="59"/>
      <c r="E6814" s="5" t="s">
        <v>29</v>
      </c>
      <c r="F6814" s="51" t="s">
        <v>623</v>
      </c>
      <c r="G6814" s="4">
        <v>680</v>
      </c>
      <c r="H6814" s="10">
        <v>6.7647058823529997</v>
      </c>
      <c r="I6814" s="1">
        <v>43.088235294118</v>
      </c>
      <c r="J6814" s="1">
        <v>81.911764705882007</v>
      </c>
      <c r="K6814" s="1">
        <v>57.647058823529001</v>
      </c>
      <c r="L6814" s="1">
        <v>24.852941176470999</v>
      </c>
      <c r="M6814" s="1">
        <v>6.1764705882350004</v>
      </c>
      <c r="N6814" s="1">
        <v>35</v>
      </c>
      <c r="O6814" s="1">
        <v>19.411764705882</v>
      </c>
      <c r="P6814" s="1">
        <v>11.764705882353001</v>
      </c>
      <c r="Q6814" s="1">
        <v>0.44117647058800002</v>
      </c>
      <c r="R6814" s="1">
        <v>87.058823529411995</v>
      </c>
      <c r="S6814" s="1">
        <v>43.970588235294002</v>
      </c>
      <c r="T6814" s="8">
        <v>287.058823529412</v>
      </c>
    </row>
    <row r="6815" spans="3:22" x14ac:dyDescent="0.2">
      <c r="D6815" s="59"/>
      <c r="E6815" s="5" t="s">
        <v>30</v>
      </c>
      <c r="F6815" s="51" t="s">
        <v>623</v>
      </c>
      <c r="G6815" s="4">
        <v>242</v>
      </c>
      <c r="H6815" s="10">
        <v>6.6115702479339999</v>
      </c>
      <c r="I6815" s="1">
        <v>44.628099173553998</v>
      </c>
      <c r="J6815" s="1">
        <v>85.123966942148996</v>
      </c>
      <c r="K6815" s="1">
        <v>64.876033057851004</v>
      </c>
      <c r="L6815" s="1">
        <v>26.859504132230999</v>
      </c>
      <c r="M6815" s="1">
        <v>8.6776859504130002</v>
      </c>
      <c r="N6815" s="1">
        <v>35.950413223140004</v>
      </c>
      <c r="O6815" s="1">
        <v>20.247933884298</v>
      </c>
      <c r="P6815" s="1">
        <v>9.0909090909089993</v>
      </c>
      <c r="Q6815" s="2" t="s">
        <v>160</v>
      </c>
      <c r="R6815" s="1">
        <v>89.669421487603003</v>
      </c>
      <c r="S6815" s="1">
        <v>45.454545454544999</v>
      </c>
      <c r="T6815" s="8">
        <v>302.06611570247901</v>
      </c>
    </row>
    <row r="6816" spans="3:22" x14ac:dyDescent="0.2">
      <c r="D6816" s="59"/>
      <c r="E6816" s="5" t="s">
        <v>31</v>
      </c>
      <c r="F6816" s="51" t="s">
        <v>623</v>
      </c>
      <c r="G6816" s="4">
        <v>609</v>
      </c>
      <c r="H6816" s="10">
        <v>7.5533661740560003</v>
      </c>
      <c r="I6816" s="1">
        <v>49.261083743842001</v>
      </c>
      <c r="J6816" s="1">
        <v>84.236453201969994</v>
      </c>
      <c r="K6816" s="1">
        <v>64.367816091953998</v>
      </c>
      <c r="L6816" s="1">
        <v>24.794745484400998</v>
      </c>
      <c r="M6816" s="1">
        <v>7.0607553366170004</v>
      </c>
      <c r="N6816" s="1">
        <v>39.408866995074</v>
      </c>
      <c r="O6816" s="1">
        <v>22.824302134646999</v>
      </c>
      <c r="P6816" s="1">
        <v>8.0459770114939992</v>
      </c>
      <c r="Q6816" s="1">
        <v>0.32840722495899999</v>
      </c>
      <c r="R6816" s="1">
        <v>90.476190476189998</v>
      </c>
      <c r="S6816" s="1">
        <v>47.783251231526997</v>
      </c>
      <c r="T6816" s="8">
        <v>307.881773399015</v>
      </c>
    </row>
    <row r="6817" spans="4:20" x14ac:dyDescent="0.2">
      <c r="D6817" s="59"/>
      <c r="E6817" s="5" t="s">
        <v>32</v>
      </c>
      <c r="F6817" s="51" t="s">
        <v>623</v>
      </c>
      <c r="G6817" s="4">
        <v>343</v>
      </c>
      <c r="H6817" s="10">
        <v>7.5801749271140002</v>
      </c>
      <c r="I6817" s="1">
        <v>46.355685131195003</v>
      </c>
      <c r="J6817" s="1">
        <v>87.463556851312006</v>
      </c>
      <c r="K6817" s="1">
        <v>63.265306122448997</v>
      </c>
      <c r="L6817" s="1">
        <v>27.113702623906999</v>
      </c>
      <c r="M6817" s="1">
        <v>6.9970845481049997</v>
      </c>
      <c r="N6817" s="1">
        <v>39.067055393586003</v>
      </c>
      <c r="O6817" s="1">
        <v>25.947521865889001</v>
      </c>
      <c r="P6817" s="1">
        <v>7.5801749271140002</v>
      </c>
      <c r="Q6817" s="2" t="s">
        <v>160</v>
      </c>
      <c r="R6817" s="1">
        <v>91.545189504372999</v>
      </c>
      <c r="S6817" s="1">
        <v>47.813411078717003</v>
      </c>
      <c r="T6817" s="8">
        <v>311.37026239067097</v>
      </c>
    </row>
    <row r="6818" spans="4:20" x14ac:dyDescent="0.2">
      <c r="D6818" s="59"/>
      <c r="E6818" s="5" t="s">
        <v>33</v>
      </c>
      <c r="F6818" s="51" t="s">
        <v>623</v>
      </c>
      <c r="G6818" s="4">
        <v>754</v>
      </c>
      <c r="H6818" s="10">
        <v>7.5596816976129997</v>
      </c>
      <c r="I6818" s="1">
        <v>45.623342175066</v>
      </c>
      <c r="J6818" s="1">
        <v>82.228116710875</v>
      </c>
      <c r="K6818" s="1">
        <v>62.997347480106001</v>
      </c>
      <c r="L6818" s="1">
        <v>25.994694960212001</v>
      </c>
      <c r="M6818" s="1">
        <v>7.029177718833</v>
      </c>
      <c r="N6818" s="1">
        <v>37.665782493369001</v>
      </c>
      <c r="O6818" s="1">
        <v>22.811671087533</v>
      </c>
      <c r="P6818" s="1">
        <v>11.007957559682</v>
      </c>
      <c r="Q6818" s="1">
        <v>0.53050397878</v>
      </c>
      <c r="R6818" s="1">
        <v>87.665782493368994</v>
      </c>
      <c r="S6818" s="1">
        <v>47.480106100796</v>
      </c>
      <c r="T6818" s="8">
        <v>303.44827586206901</v>
      </c>
    </row>
    <row r="6819" spans="4:20" x14ac:dyDescent="0.2">
      <c r="D6819" s="59"/>
      <c r="E6819" s="5" t="s">
        <v>34</v>
      </c>
      <c r="F6819" s="51" t="s">
        <v>623</v>
      </c>
      <c r="G6819" s="4">
        <v>525</v>
      </c>
      <c r="H6819" s="10">
        <v>6.8571428571429998</v>
      </c>
      <c r="I6819" s="1">
        <v>50.666666666666998</v>
      </c>
      <c r="J6819" s="1">
        <v>85.904761904761997</v>
      </c>
      <c r="K6819" s="1">
        <v>67.238095238094999</v>
      </c>
      <c r="L6819" s="1">
        <v>30.285714285714</v>
      </c>
      <c r="M6819" s="1">
        <v>8.3809523809519995</v>
      </c>
      <c r="N6819" s="1">
        <v>40.380952380952003</v>
      </c>
      <c r="O6819" s="1">
        <v>25.523809523810002</v>
      </c>
      <c r="P6819" s="1">
        <v>7.4285714285709998</v>
      </c>
      <c r="Q6819" s="1">
        <v>0.38095238095200001</v>
      </c>
      <c r="R6819" s="1">
        <v>91.428571428571004</v>
      </c>
      <c r="S6819" s="1">
        <v>51.238095238094999</v>
      </c>
      <c r="T6819" s="8">
        <v>323.04761904761898</v>
      </c>
    </row>
    <row r="6820" spans="4:20" x14ac:dyDescent="0.2">
      <c r="D6820" s="59"/>
      <c r="E6820" s="5" t="s">
        <v>35</v>
      </c>
      <c r="F6820" s="51" t="s">
        <v>623</v>
      </c>
      <c r="G6820" s="4">
        <v>142</v>
      </c>
      <c r="H6820" s="10">
        <v>7.0422535211269999</v>
      </c>
      <c r="I6820" s="1">
        <v>50</v>
      </c>
      <c r="J6820" s="1">
        <v>89.436619718309998</v>
      </c>
      <c r="K6820" s="1">
        <v>65.492957746478993</v>
      </c>
      <c r="L6820" s="1">
        <v>32.394366197182997</v>
      </c>
      <c r="M6820" s="1">
        <v>12.676056338027999</v>
      </c>
      <c r="N6820" s="1">
        <v>40.845070422535002</v>
      </c>
      <c r="O6820" s="1">
        <v>24.647887323944001</v>
      </c>
      <c r="P6820" s="1">
        <v>6.3380281690139997</v>
      </c>
      <c r="Q6820" s="2" t="s">
        <v>160</v>
      </c>
      <c r="R6820" s="1">
        <v>92.957746478873005</v>
      </c>
      <c r="S6820" s="1">
        <v>53.521126760563</v>
      </c>
      <c r="T6820" s="8">
        <v>328.87323943662</v>
      </c>
    </row>
    <row r="6821" spans="4:20" x14ac:dyDescent="0.2">
      <c r="D6821" s="59"/>
      <c r="E6821" s="5" t="s">
        <v>36</v>
      </c>
      <c r="F6821" s="51" t="s">
        <v>624</v>
      </c>
      <c r="G6821" s="4">
        <v>18</v>
      </c>
      <c r="H6821" s="10">
        <v>5.5555555555560003</v>
      </c>
      <c r="I6821" s="1">
        <v>22.222222222222001</v>
      </c>
      <c r="J6821" s="1">
        <v>77.777777777777999</v>
      </c>
      <c r="K6821" s="1">
        <v>44.444444444444002</v>
      </c>
      <c r="L6821" s="1">
        <v>11.111111111111001</v>
      </c>
      <c r="M6821" s="1">
        <v>5.5555555555560003</v>
      </c>
      <c r="N6821" s="1">
        <v>22.222222222222001</v>
      </c>
      <c r="O6821" s="1">
        <v>22.222222222222001</v>
      </c>
      <c r="P6821" s="1">
        <v>22.222222222222001</v>
      </c>
      <c r="Q6821" s="2" t="s">
        <v>160</v>
      </c>
      <c r="R6821" s="1">
        <v>77.777777777777999</v>
      </c>
      <c r="S6821" s="1">
        <v>27.777777777777999</v>
      </c>
      <c r="T6821" s="8">
        <v>233.333333333333</v>
      </c>
    </row>
    <row r="6822" spans="4:20" x14ac:dyDescent="0.2">
      <c r="D6822" s="59"/>
      <c r="E6822" s="5" t="s">
        <v>37</v>
      </c>
      <c r="F6822" s="51" t="s">
        <v>624</v>
      </c>
      <c r="G6822" s="4">
        <v>39</v>
      </c>
      <c r="H6822" s="10">
        <v>2.564102564103</v>
      </c>
      <c r="I6822" s="1">
        <v>20.512820512821001</v>
      </c>
      <c r="J6822" s="1">
        <v>66.666666666666998</v>
      </c>
      <c r="K6822" s="1">
        <v>46.153846153845997</v>
      </c>
      <c r="L6822" s="1">
        <v>25.641025641026001</v>
      </c>
      <c r="M6822" s="1">
        <v>2.564102564103</v>
      </c>
      <c r="N6822" s="1">
        <v>12.820512820513001</v>
      </c>
      <c r="O6822" s="1">
        <v>15.384615384615</v>
      </c>
      <c r="P6822" s="1">
        <v>30.769230769231001</v>
      </c>
      <c r="Q6822" s="2" t="s">
        <v>160</v>
      </c>
      <c r="R6822" s="1">
        <v>66.666666666666998</v>
      </c>
      <c r="S6822" s="1">
        <v>33.333333333333002</v>
      </c>
      <c r="T6822" s="8">
        <v>223.07692307692301</v>
      </c>
    </row>
    <row r="6823" spans="4:20" x14ac:dyDescent="0.2">
      <c r="D6823" s="59"/>
      <c r="E6823" s="5" t="s">
        <v>23</v>
      </c>
      <c r="F6823" s="51" t="s">
        <v>624</v>
      </c>
      <c r="G6823" s="4">
        <v>4</v>
      </c>
      <c r="H6823" s="17" t="s">
        <v>160</v>
      </c>
      <c r="I6823" s="2" t="s">
        <v>160</v>
      </c>
      <c r="J6823" s="1">
        <v>75</v>
      </c>
      <c r="K6823" s="1">
        <v>100</v>
      </c>
      <c r="L6823" s="1">
        <v>50</v>
      </c>
      <c r="M6823" s="2" t="s">
        <v>160</v>
      </c>
      <c r="N6823" s="1">
        <v>75</v>
      </c>
      <c r="O6823" s="2" t="s">
        <v>160</v>
      </c>
      <c r="P6823" s="2" t="s">
        <v>160</v>
      </c>
      <c r="Q6823" s="2" t="s">
        <v>160</v>
      </c>
      <c r="R6823" s="1">
        <v>100</v>
      </c>
      <c r="S6823" s="1">
        <v>100</v>
      </c>
      <c r="T6823" s="8">
        <v>300</v>
      </c>
    </row>
    <row r="6824" spans="4:20" ht="26" x14ac:dyDescent="0.2">
      <c r="D6824" s="59"/>
      <c r="E6824" s="5" t="s">
        <v>38</v>
      </c>
      <c r="F6824" s="51" t="s">
        <v>623</v>
      </c>
      <c r="G6824" s="4">
        <v>1000</v>
      </c>
      <c r="H6824" s="10">
        <v>6.9</v>
      </c>
      <c r="I6824" s="1">
        <v>42.2</v>
      </c>
      <c r="J6824" s="1">
        <v>79.5</v>
      </c>
      <c r="K6824" s="1">
        <v>57.1</v>
      </c>
      <c r="L6824" s="1">
        <v>24.9</v>
      </c>
      <c r="M6824" s="1">
        <v>6.2</v>
      </c>
      <c r="N6824" s="1">
        <v>33.700000000000003</v>
      </c>
      <c r="O6824" s="1">
        <v>19.600000000000001</v>
      </c>
      <c r="P6824" s="1">
        <v>13.1</v>
      </c>
      <c r="Q6824" s="1">
        <v>0.5</v>
      </c>
      <c r="R6824" s="1">
        <v>85.3</v>
      </c>
      <c r="S6824" s="1">
        <v>43.6</v>
      </c>
      <c r="T6824" s="8">
        <v>283.7</v>
      </c>
    </row>
    <row r="6825" spans="4:20" ht="26" x14ac:dyDescent="0.2">
      <c r="D6825" s="58" t="s">
        <v>39</v>
      </c>
      <c r="E6825" s="7" t="s">
        <v>40</v>
      </c>
      <c r="F6825" s="50" t="s">
        <v>624</v>
      </c>
      <c r="G6825" s="6">
        <v>4</v>
      </c>
      <c r="H6825" s="32" t="s">
        <v>160</v>
      </c>
      <c r="I6825" s="3">
        <v>50</v>
      </c>
      <c r="J6825" s="3">
        <v>100</v>
      </c>
      <c r="K6825" s="3">
        <v>50</v>
      </c>
      <c r="L6825" s="9" t="s">
        <v>160</v>
      </c>
      <c r="M6825" s="9" t="s">
        <v>160</v>
      </c>
      <c r="N6825" s="3">
        <v>50</v>
      </c>
      <c r="O6825" s="3">
        <v>25</v>
      </c>
      <c r="P6825" s="9" t="s">
        <v>160</v>
      </c>
      <c r="Q6825" s="9" t="s">
        <v>160</v>
      </c>
      <c r="R6825" s="3">
        <v>100</v>
      </c>
      <c r="S6825" s="3">
        <v>50</v>
      </c>
      <c r="T6825" s="13">
        <v>275</v>
      </c>
    </row>
    <row r="6826" spans="4:20" ht="26" x14ac:dyDescent="0.2">
      <c r="D6826" s="59"/>
      <c r="E6826" s="5" t="s">
        <v>41</v>
      </c>
      <c r="F6826" s="51" t="s">
        <v>624</v>
      </c>
      <c r="G6826" s="4">
        <v>45</v>
      </c>
      <c r="H6826" s="10">
        <v>2.2222222222219998</v>
      </c>
      <c r="I6826" s="1">
        <v>28.888888888888999</v>
      </c>
      <c r="J6826" s="1">
        <v>64.444444444444002</v>
      </c>
      <c r="K6826" s="1">
        <v>26.666666666666998</v>
      </c>
      <c r="L6826" s="1">
        <v>22.222222222222001</v>
      </c>
      <c r="M6826" s="1">
        <v>4.4444444444439997</v>
      </c>
      <c r="N6826" s="1">
        <v>17.777777777777999</v>
      </c>
      <c r="O6826" s="1">
        <v>4.4444444444439997</v>
      </c>
      <c r="P6826" s="1">
        <v>24.444444444443999</v>
      </c>
      <c r="Q6826" s="1">
        <v>4.4444444444439997</v>
      </c>
      <c r="R6826" s="1">
        <v>71.111111111111001</v>
      </c>
      <c r="S6826" s="1">
        <v>31.111111111111001</v>
      </c>
      <c r="T6826" s="8">
        <v>200</v>
      </c>
    </row>
    <row r="6827" spans="4:20" ht="26" x14ac:dyDescent="0.2">
      <c r="D6827" s="59"/>
      <c r="E6827" s="5" t="s">
        <v>42</v>
      </c>
      <c r="F6827" s="51" t="s">
        <v>623</v>
      </c>
      <c r="G6827" s="4">
        <v>275</v>
      </c>
      <c r="H6827" s="10">
        <v>5.8181818181820004</v>
      </c>
      <c r="I6827" s="1">
        <v>28</v>
      </c>
      <c r="J6827" s="1">
        <v>73.454545454544999</v>
      </c>
      <c r="K6827" s="1">
        <v>43.636363636364003</v>
      </c>
      <c r="L6827" s="1">
        <v>20.727272727273</v>
      </c>
      <c r="M6827" s="1">
        <v>4.7272727272730002</v>
      </c>
      <c r="N6827" s="1">
        <v>21.090909090909001</v>
      </c>
      <c r="O6827" s="1">
        <v>12.727272727273</v>
      </c>
      <c r="P6827" s="1">
        <v>20.363636363636001</v>
      </c>
      <c r="Q6827" s="1">
        <v>0.36363636363599999</v>
      </c>
      <c r="R6827" s="1">
        <v>77.454545454544999</v>
      </c>
      <c r="S6827" s="1">
        <v>34.909090909090999</v>
      </c>
      <c r="T6827" s="8">
        <v>230.90909090909099</v>
      </c>
    </row>
    <row r="6828" spans="4:20" ht="26" x14ac:dyDescent="0.2">
      <c r="D6828" s="59"/>
      <c r="E6828" s="5" t="s">
        <v>43</v>
      </c>
      <c r="F6828" s="51" t="s">
        <v>623</v>
      </c>
      <c r="G6828" s="4">
        <v>245</v>
      </c>
      <c r="H6828" s="10">
        <v>5.7142857142860004</v>
      </c>
      <c r="I6828" s="1">
        <v>43.265306122448997</v>
      </c>
      <c r="J6828" s="1">
        <v>80</v>
      </c>
      <c r="K6828" s="1">
        <v>50.612244897959002</v>
      </c>
      <c r="L6828" s="1">
        <v>26.122448979592001</v>
      </c>
      <c r="M6828" s="1">
        <v>4.4897959183670002</v>
      </c>
      <c r="N6828" s="1">
        <v>27.346938775510001</v>
      </c>
      <c r="O6828" s="1">
        <v>16.734693877550999</v>
      </c>
      <c r="P6828" s="1">
        <v>13.469387755102</v>
      </c>
      <c r="Q6828" s="1">
        <v>0.408163265306</v>
      </c>
      <c r="R6828" s="1">
        <v>84.897959183672995</v>
      </c>
      <c r="S6828" s="1">
        <v>38.775510204082003</v>
      </c>
      <c r="T6828" s="8">
        <v>268.16326530612201</v>
      </c>
    </row>
    <row r="6829" spans="4:20" ht="26" x14ac:dyDescent="0.2">
      <c r="D6829" s="59"/>
      <c r="E6829" s="5" t="s">
        <v>44</v>
      </c>
      <c r="F6829" s="51" t="s">
        <v>623</v>
      </c>
      <c r="G6829" s="4">
        <v>167</v>
      </c>
      <c r="H6829" s="10">
        <v>6.5868263473050002</v>
      </c>
      <c r="I6829" s="1">
        <v>43.11377245509</v>
      </c>
      <c r="J6829" s="1">
        <v>77.844311377246001</v>
      </c>
      <c r="K6829" s="1">
        <v>65.868263473054</v>
      </c>
      <c r="L6829" s="1">
        <v>26.347305389222001</v>
      </c>
      <c r="M6829" s="1">
        <v>9.5808383233529995</v>
      </c>
      <c r="N6829" s="1">
        <v>38.922155688623</v>
      </c>
      <c r="O6829" s="1">
        <v>19.760479041916</v>
      </c>
      <c r="P6829" s="1">
        <v>9.5808383233529995</v>
      </c>
      <c r="Q6829" s="1">
        <v>0.59880239521</v>
      </c>
      <c r="R6829" s="1">
        <v>88.622754491018</v>
      </c>
      <c r="S6829" s="1">
        <v>48.502994011976</v>
      </c>
      <c r="T6829" s="8">
        <v>298.20359281437101</v>
      </c>
    </row>
    <row r="6830" spans="4:20" ht="26" x14ac:dyDescent="0.2">
      <c r="D6830" s="59"/>
      <c r="E6830" s="5" t="s">
        <v>45</v>
      </c>
      <c r="F6830" s="51" t="s">
        <v>623</v>
      </c>
      <c r="G6830" s="4">
        <v>90</v>
      </c>
      <c r="H6830" s="10">
        <v>5.5555555555560003</v>
      </c>
      <c r="I6830" s="1">
        <v>51.111111111111001</v>
      </c>
      <c r="J6830" s="1">
        <v>92.222222222222001</v>
      </c>
      <c r="K6830" s="1">
        <v>75.555555555555998</v>
      </c>
      <c r="L6830" s="1">
        <v>21.111111111111001</v>
      </c>
      <c r="M6830" s="1">
        <v>7.7777777777779997</v>
      </c>
      <c r="N6830" s="1">
        <v>51.111111111111001</v>
      </c>
      <c r="O6830" s="1">
        <v>25.555555555556001</v>
      </c>
      <c r="P6830" s="1">
        <v>6.666666666667</v>
      </c>
      <c r="Q6830" s="2" t="s">
        <v>160</v>
      </c>
      <c r="R6830" s="1">
        <v>93.333333333333002</v>
      </c>
      <c r="S6830" s="1">
        <v>57.777777777777999</v>
      </c>
      <c r="T6830" s="8">
        <v>336.66666666666703</v>
      </c>
    </row>
    <row r="6831" spans="4:20" ht="26" x14ac:dyDescent="0.2">
      <c r="D6831" s="59"/>
      <c r="E6831" s="5" t="s">
        <v>46</v>
      </c>
      <c r="F6831" s="51" t="s">
        <v>624</v>
      </c>
      <c r="G6831" s="4">
        <v>46</v>
      </c>
      <c r="H6831" s="10">
        <v>6.5217391304349999</v>
      </c>
      <c r="I6831" s="1">
        <v>56.521739130435002</v>
      </c>
      <c r="J6831" s="1">
        <v>95.652173913043001</v>
      </c>
      <c r="K6831" s="1">
        <v>82.608695652174006</v>
      </c>
      <c r="L6831" s="1">
        <v>41.304347826087003</v>
      </c>
      <c r="M6831" s="1">
        <v>10.869565217390999</v>
      </c>
      <c r="N6831" s="1">
        <v>50</v>
      </c>
      <c r="O6831" s="1">
        <v>34.782608695652002</v>
      </c>
      <c r="P6831" s="1">
        <v>2.1739130434780001</v>
      </c>
      <c r="Q6831" s="2" t="s">
        <v>160</v>
      </c>
      <c r="R6831" s="1">
        <v>97.826086956522005</v>
      </c>
      <c r="S6831" s="1">
        <v>63.043478260870003</v>
      </c>
      <c r="T6831" s="8">
        <v>380.43478260869603</v>
      </c>
    </row>
    <row r="6832" spans="4:20" ht="26" x14ac:dyDescent="0.2">
      <c r="D6832" s="59"/>
      <c r="E6832" s="5" t="s">
        <v>47</v>
      </c>
      <c r="F6832" s="51" t="s">
        <v>623</v>
      </c>
      <c r="G6832" s="4">
        <v>68</v>
      </c>
      <c r="H6832" s="10">
        <v>11.764705882353001</v>
      </c>
      <c r="I6832" s="1">
        <v>63.235294117647001</v>
      </c>
      <c r="J6832" s="1">
        <v>86.764705882352999</v>
      </c>
      <c r="K6832" s="1">
        <v>82.352941176471006</v>
      </c>
      <c r="L6832" s="1">
        <v>35.294117647058997</v>
      </c>
      <c r="M6832" s="1">
        <v>7.352941176471</v>
      </c>
      <c r="N6832" s="1">
        <v>58.823529411765001</v>
      </c>
      <c r="O6832" s="1">
        <v>48.529411764705998</v>
      </c>
      <c r="P6832" s="1">
        <v>5.8823529411760003</v>
      </c>
      <c r="Q6832" s="2" t="s">
        <v>160</v>
      </c>
      <c r="R6832" s="1">
        <v>92.647058823528994</v>
      </c>
      <c r="S6832" s="1">
        <v>61.764705882352999</v>
      </c>
      <c r="T6832" s="8">
        <v>400</v>
      </c>
    </row>
    <row r="6833" spans="4:20" x14ac:dyDescent="0.2">
      <c r="D6833" s="59"/>
      <c r="E6833" s="5" t="s">
        <v>48</v>
      </c>
      <c r="F6833" s="51" t="s">
        <v>624</v>
      </c>
      <c r="G6833" s="4">
        <v>4</v>
      </c>
      <c r="H6833" s="17" t="s">
        <v>160</v>
      </c>
      <c r="I6833" s="1">
        <v>25</v>
      </c>
      <c r="J6833" s="1">
        <v>100</v>
      </c>
      <c r="K6833" s="1">
        <v>50</v>
      </c>
      <c r="L6833" s="2" t="s">
        <v>160</v>
      </c>
      <c r="M6833" s="2" t="s">
        <v>160</v>
      </c>
      <c r="N6833" s="2" t="s">
        <v>160</v>
      </c>
      <c r="O6833" s="2" t="s">
        <v>160</v>
      </c>
      <c r="P6833" s="2" t="s">
        <v>160</v>
      </c>
      <c r="Q6833" s="2" t="s">
        <v>160</v>
      </c>
      <c r="R6833" s="1">
        <v>100</v>
      </c>
      <c r="S6833" s="2" t="s">
        <v>160</v>
      </c>
      <c r="T6833" s="8">
        <v>175</v>
      </c>
    </row>
    <row r="6834" spans="4:20" x14ac:dyDescent="0.2">
      <c r="D6834" s="59"/>
      <c r="E6834" s="5" t="s">
        <v>23</v>
      </c>
      <c r="F6834" s="51" t="s">
        <v>623</v>
      </c>
      <c r="G6834" s="4">
        <v>99</v>
      </c>
      <c r="H6834" s="10">
        <v>12.121212121212</v>
      </c>
      <c r="I6834" s="1">
        <v>44.444444444444002</v>
      </c>
      <c r="J6834" s="1">
        <v>73.737373737374</v>
      </c>
      <c r="K6834" s="1">
        <v>61.616161616162003</v>
      </c>
      <c r="L6834" s="1">
        <v>24.242424242424001</v>
      </c>
      <c r="M6834" s="1">
        <v>4.0404040404039998</v>
      </c>
      <c r="N6834" s="1">
        <v>36.363636363635997</v>
      </c>
      <c r="O6834" s="1">
        <v>18.181818181817999</v>
      </c>
      <c r="P6834" s="1">
        <v>16.161616161615999</v>
      </c>
      <c r="Q6834" s="2" t="s">
        <v>160</v>
      </c>
      <c r="R6834" s="1">
        <v>82.828282828282994</v>
      </c>
      <c r="S6834" s="1">
        <v>42.424242424242003</v>
      </c>
      <c r="T6834" s="8">
        <v>290.90909090909099</v>
      </c>
    </row>
    <row r="6835" spans="4:20" x14ac:dyDescent="0.2">
      <c r="D6835" s="58" t="s">
        <v>49</v>
      </c>
      <c r="E6835" s="7" t="s">
        <v>50</v>
      </c>
      <c r="F6835" s="50" t="s">
        <v>624</v>
      </c>
      <c r="G6835" s="6">
        <v>39</v>
      </c>
      <c r="H6835" s="14">
        <v>2.564102564103</v>
      </c>
      <c r="I6835" s="3">
        <v>35.897435897435997</v>
      </c>
      <c r="J6835" s="3">
        <v>66.666666666666998</v>
      </c>
      <c r="K6835" s="3">
        <v>46.153846153845997</v>
      </c>
      <c r="L6835" s="3">
        <v>25.641025641026001</v>
      </c>
      <c r="M6835" s="3">
        <v>7.6923076923079998</v>
      </c>
      <c r="N6835" s="3">
        <v>17.948717948717999</v>
      </c>
      <c r="O6835" s="3">
        <v>12.820512820513001</v>
      </c>
      <c r="P6835" s="3">
        <v>23.076923076922998</v>
      </c>
      <c r="Q6835" s="3">
        <v>7.6923076923079998</v>
      </c>
      <c r="R6835" s="3">
        <v>69.230769230768999</v>
      </c>
      <c r="S6835" s="3">
        <v>41.025641025641001</v>
      </c>
      <c r="T6835" s="13">
        <v>246.15384615384599</v>
      </c>
    </row>
    <row r="6836" spans="4:20" x14ac:dyDescent="0.2">
      <c r="D6836" s="59"/>
      <c r="E6836" s="5" t="s">
        <v>51</v>
      </c>
      <c r="F6836" s="51" t="s">
        <v>623</v>
      </c>
      <c r="G6836" s="4">
        <v>185</v>
      </c>
      <c r="H6836" s="10">
        <v>5.9459459459459998</v>
      </c>
      <c r="I6836" s="1">
        <v>32.432432432432002</v>
      </c>
      <c r="J6836" s="1">
        <v>75.135135135135002</v>
      </c>
      <c r="K6836" s="1">
        <v>47.567567567567998</v>
      </c>
      <c r="L6836" s="1">
        <v>28.648648648649001</v>
      </c>
      <c r="M6836" s="1">
        <v>6.4864864864860001</v>
      </c>
      <c r="N6836" s="1">
        <v>27.027027027027</v>
      </c>
      <c r="O6836" s="1">
        <v>18.378378378377999</v>
      </c>
      <c r="P6836" s="1">
        <v>20</v>
      </c>
      <c r="Q6836" s="1">
        <v>0.54054054054099998</v>
      </c>
      <c r="R6836" s="1">
        <v>78.918918918919005</v>
      </c>
      <c r="S6836" s="1">
        <v>41.621621621621998</v>
      </c>
      <c r="T6836" s="8">
        <v>262.16216216216202</v>
      </c>
    </row>
    <row r="6837" spans="4:20" x14ac:dyDescent="0.2">
      <c r="D6837" s="59"/>
      <c r="E6837" s="5" t="s">
        <v>52</v>
      </c>
      <c r="F6837" s="51" t="s">
        <v>623</v>
      </c>
      <c r="G6837" s="4">
        <v>324</v>
      </c>
      <c r="H6837" s="10">
        <v>6.1728395061730001</v>
      </c>
      <c r="I6837" s="1">
        <v>38.271604938271999</v>
      </c>
      <c r="J6837" s="1">
        <v>78.086419753086005</v>
      </c>
      <c r="K6837" s="1">
        <v>54.938271604938002</v>
      </c>
      <c r="L6837" s="1">
        <v>27.469135802469001</v>
      </c>
      <c r="M6837" s="1">
        <v>6.4814814814809996</v>
      </c>
      <c r="N6837" s="1">
        <v>30.555555555556001</v>
      </c>
      <c r="O6837" s="1">
        <v>16.358024691358001</v>
      </c>
      <c r="P6837" s="1">
        <v>15.432098765432</v>
      </c>
      <c r="Q6837" s="2" t="s">
        <v>160</v>
      </c>
      <c r="R6837" s="1">
        <v>83.024691358024995</v>
      </c>
      <c r="S6837" s="1">
        <v>44.135802469136003</v>
      </c>
      <c r="T6837" s="8">
        <v>273.76543209876502</v>
      </c>
    </row>
    <row r="6838" spans="4:20" x14ac:dyDescent="0.2">
      <c r="D6838" s="59"/>
      <c r="E6838" s="5" t="s">
        <v>53</v>
      </c>
      <c r="F6838" s="51" t="s">
        <v>623</v>
      </c>
      <c r="G6838" s="4">
        <v>491</v>
      </c>
      <c r="H6838" s="10">
        <v>7.7393075356420002</v>
      </c>
      <c r="I6838" s="1">
        <v>46.639511201628999</v>
      </c>
      <c r="J6838" s="1">
        <v>81.873727087576</v>
      </c>
      <c r="K6838" s="1">
        <v>62.321792260692</v>
      </c>
      <c r="L6838" s="1">
        <v>21.792260692464001</v>
      </c>
      <c r="M6838" s="1">
        <v>5.4989816700610001</v>
      </c>
      <c r="N6838" s="1">
        <v>38.085539714867998</v>
      </c>
      <c r="O6838" s="1">
        <v>22.403258655803999</v>
      </c>
      <c r="P6838" s="1">
        <v>9.5723014256619994</v>
      </c>
      <c r="Q6838" s="1">
        <v>0.20366598778</v>
      </c>
      <c r="R6838" s="1">
        <v>89.002036659878002</v>
      </c>
      <c r="S6838" s="1">
        <v>43.584521384928998</v>
      </c>
      <c r="T6838" s="8">
        <v>296.13034623217902</v>
      </c>
    </row>
    <row r="6839" spans="4:20" x14ac:dyDescent="0.2">
      <c r="D6839" s="59"/>
      <c r="E6839" s="5" t="s">
        <v>23</v>
      </c>
      <c r="F6839" s="51" t="s">
        <v>624</v>
      </c>
      <c r="G6839" s="4">
        <v>4</v>
      </c>
      <c r="H6839" s="17" t="s">
        <v>160</v>
      </c>
      <c r="I6839" s="1">
        <v>75</v>
      </c>
      <c r="J6839" s="1">
        <v>100</v>
      </c>
      <c r="K6839" s="1">
        <v>75</v>
      </c>
      <c r="L6839" s="1">
        <v>50</v>
      </c>
      <c r="M6839" s="2" t="s">
        <v>160</v>
      </c>
      <c r="N6839" s="1">
        <v>50</v>
      </c>
      <c r="O6839" s="2" t="s">
        <v>160</v>
      </c>
      <c r="P6839" s="2" t="s">
        <v>160</v>
      </c>
      <c r="Q6839" s="2" t="s">
        <v>160</v>
      </c>
      <c r="R6839" s="1">
        <v>100</v>
      </c>
      <c r="S6839" s="1">
        <v>75</v>
      </c>
      <c r="T6839" s="8">
        <v>350</v>
      </c>
    </row>
    <row r="6840" spans="4:20" x14ac:dyDescent="0.2">
      <c r="D6840" s="59"/>
      <c r="E6840" s="5" t="s">
        <v>54</v>
      </c>
      <c r="F6840" s="51" t="s">
        <v>623</v>
      </c>
      <c r="G6840" s="4">
        <v>224</v>
      </c>
      <c r="H6840" s="10">
        <v>5.3571428571429998</v>
      </c>
      <c r="I6840" s="1">
        <v>33.035714285714</v>
      </c>
      <c r="J6840" s="1">
        <v>73.660714285713993</v>
      </c>
      <c r="K6840" s="1">
        <v>47.321428571429003</v>
      </c>
      <c r="L6840" s="1">
        <v>28.125</v>
      </c>
      <c r="M6840" s="1">
        <v>6.6964285714290002</v>
      </c>
      <c r="N6840" s="1">
        <v>25.446428571428999</v>
      </c>
      <c r="O6840" s="1">
        <v>17.410714285714</v>
      </c>
      <c r="P6840" s="1">
        <v>20.535714285714</v>
      </c>
      <c r="Q6840" s="1">
        <v>1.785714285714</v>
      </c>
      <c r="R6840" s="1">
        <v>77.232142857143003</v>
      </c>
      <c r="S6840" s="1">
        <v>41.517857142856997</v>
      </c>
      <c r="T6840" s="8">
        <v>259.375</v>
      </c>
    </row>
    <row r="6841" spans="4:20" x14ac:dyDescent="0.2">
      <c r="D6841" s="59"/>
      <c r="E6841" s="5" t="s">
        <v>55</v>
      </c>
      <c r="F6841" s="51" t="s">
        <v>623</v>
      </c>
      <c r="G6841" s="4">
        <v>815</v>
      </c>
      <c r="H6841" s="10">
        <v>7.116564417178</v>
      </c>
      <c r="I6841" s="1">
        <v>43.312883435582997</v>
      </c>
      <c r="J6841" s="1">
        <v>80.368098159509003</v>
      </c>
      <c r="K6841" s="1">
        <v>59.386503067485002</v>
      </c>
      <c r="L6841" s="1">
        <v>24.049079754600999</v>
      </c>
      <c r="M6841" s="1">
        <v>5.8895705521470001</v>
      </c>
      <c r="N6841" s="1">
        <v>35.092024539877002</v>
      </c>
      <c r="O6841" s="1">
        <v>20</v>
      </c>
      <c r="P6841" s="1">
        <v>11.901840490798</v>
      </c>
      <c r="Q6841" s="1">
        <v>0.122699386503</v>
      </c>
      <c r="R6841" s="1">
        <v>86.625766871165993</v>
      </c>
      <c r="S6841" s="1">
        <v>43.803680981595001</v>
      </c>
      <c r="T6841" s="8">
        <v>287.23926380368101</v>
      </c>
    </row>
    <row r="6842" spans="4:20" ht="26" x14ac:dyDescent="0.2">
      <c r="D6842" s="58" t="s">
        <v>56</v>
      </c>
      <c r="E6842" s="7" t="s">
        <v>57</v>
      </c>
      <c r="F6842" s="50" t="s">
        <v>624</v>
      </c>
      <c r="G6842" s="6">
        <v>8</v>
      </c>
      <c r="H6842" s="32" t="s">
        <v>160</v>
      </c>
      <c r="I6842" s="3">
        <v>25</v>
      </c>
      <c r="J6842" s="3">
        <v>50</v>
      </c>
      <c r="K6842" s="3">
        <v>37.5</v>
      </c>
      <c r="L6842" s="3">
        <v>37.5</v>
      </c>
      <c r="M6842" s="9" t="s">
        <v>160</v>
      </c>
      <c r="N6842" s="3">
        <v>12.5</v>
      </c>
      <c r="O6842" s="3">
        <v>12.5</v>
      </c>
      <c r="P6842" s="3">
        <v>37.5</v>
      </c>
      <c r="Q6842" s="3">
        <v>12.5</v>
      </c>
      <c r="R6842" s="3">
        <v>50</v>
      </c>
      <c r="S6842" s="3">
        <v>50</v>
      </c>
      <c r="T6842" s="13">
        <v>225</v>
      </c>
    </row>
    <row r="6843" spans="4:20" ht="26" x14ac:dyDescent="0.2">
      <c r="D6843" s="59"/>
      <c r="E6843" s="5" t="s">
        <v>58</v>
      </c>
      <c r="F6843" s="51" t="s">
        <v>623</v>
      </c>
      <c r="G6843" s="4">
        <v>61</v>
      </c>
      <c r="H6843" s="10">
        <v>9.83606557377</v>
      </c>
      <c r="I6843" s="1">
        <v>59.016393442622999</v>
      </c>
      <c r="J6843" s="1">
        <v>93.442622950819995</v>
      </c>
      <c r="K6843" s="1">
        <v>85.245901639343998</v>
      </c>
      <c r="L6843" s="1">
        <v>40.983606557377001</v>
      </c>
      <c r="M6843" s="1">
        <v>16.393442622951</v>
      </c>
      <c r="N6843" s="1">
        <v>67.213114754098001</v>
      </c>
      <c r="O6843" s="1">
        <v>39.344262295081997</v>
      </c>
      <c r="P6843" s="1">
        <v>3.2786885245900002</v>
      </c>
      <c r="Q6843" s="2" t="s">
        <v>160</v>
      </c>
      <c r="R6843" s="1">
        <v>96.721311475410005</v>
      </c>
      <c r="S6843" s="1">
        <v>80.327868852459005</v>
      </c>
      <c r="T6843" s="8">
        <v>414.75409836065597</v>
      </c>
    </row>
    <row r="6844" spans="4:20" x14ac:dyDescent="0.2">
      <c r="D6844" s="59"/>
      <c r="E6844" s="5" t="s">
        <v>59</v>
      </c>
      <c r="F6844" s="51" t="s">
        <v>624</v>
      </c>
      <c r="G6844" s="4">
        <v>18</v>
      </c>
      <c r="H6844" s="17" t="s">
        <v>160</v>
      </c>
      <c r="I6844" s="1">
        <v>83.333333333333002</v>
      </c>
      <c r="J6844" s="1">
        <v>100</v>
      </c>
      <c r="K6844" s="1">
        <v>94.444444444444002</v>
      </c>
      <c r="L6844" s="1">
        <v>61.111111111111001</v>
      </c>
      <c r="M6844" s="1">
        <v>27.777777777777999</v>
      </c>
      <c r="N6844" s="1">
        <v>61.111111111111001</v>
      </c>
      <c r="O6844" s="1">
        <v>38.888888888888999</v>
      </c>
      <c r="P6844" s="2" t="s">
        <v>160</v>
      </c>
      <c r="Q6844" s="2" t="s">
        <v>160</v>
      </c>
      <c r="R6844" s="1">
        <v>100</v>
      </c>
      <c r="S6844" s="1">
        <v>77.777777777777999</v>
      </c>
      <c r="T6844" s="8">
        <v>466.66666666666703</v>
      </c>
    </row>
    <row r="6845" spans="4:20" x14ac:dyDescent="0.2">
      <c r="D6845" s="59"/>
      <c r="E6845" s="5" t="s">
        <v>60</v>
      </c>
      <c r="F6845" s="51" t="s">
        <v>623</v>
      </c>
      <c r="G6845" s="4">
        <v>147</v>
      </c>
      <c r="H6845" s="10">
        <v>4.7619047619049999</v>
      </c>
      <c r="I6845" s="1">
        <v>42.857142857143003</v>
      </c>
      <c r="J6845" s="1">
        <v>87.755102040815999</v>
      </c>
      <c r="K6845" s="1">
        <v>65.986394557823004</v>
      </c>
      <c r="L6845" s="1">
        <v>36.734693877551003</v>
      </c>
      <c r="M6845" s="1">
        <v>9.5238095238099998</v>
      </c>
      <c r="N6845" s="1">
        <v>43.537414965986002</v>
      </c>
      <c r="O6845" s="1">
        <v>24.489795918367001</v>
      </c>
      <c r="P6845" s="1">
        <v>6.1224489795919999</v>
      </c>
      <c r="Q6845" s="2" t="s">
        <v>160</v>
      </c>
      <c r="R6845" s="1">
        <v>92.517006802720999</v>
      </c>
      <c r="S6845" s="1">
        <v>55.782312925169997</v>
      </c>
      <c r="T6845" s="8">
        <v>321.76870748299302</v>
      </c>
    </row>
    <row r="6846" spans="4:20" ht="26" x14ac:dyDescent="0.2">
      <c r="D6846" s="59"/>
      <c r="E6846" s="5" t="s">
        <v>61</v>
      </c>
      <c r="F6846" s="51" t="s">
        <v>623</v>
      </c>
      <c r="G6846" s="4">
        <v>85</v>
      </c>
      <c r="H6846" s="10">
        <v>9.4117647058819998</v>
      </c>
      <c r="I6846" s="1">
        <v>45.882352941176002</v>
      </c>
      <c r="J6846" s="1">
        <v>90.588235294117993</v>
      </c>
      <c r="K6846" s="1">
        <v>72.941176470588005</v>
      </c>
      <c r="L6846" s="1">
        <v>30.588235294118</v>
      </c>
      <c r="M6846" s="1">
        <v>7.0588235294119999</v>
      </c>
      <c r="N6846" s="1">
        <v>40</v>
      </c>
      <c r="O6846" s="1">
        <v>21.176470588234999</v>
      </c>
      <c r="P6846" s="1">
        <v>3.5294117647059999</v>
      </c>
      <c r="Q6846" s="2" t="s">
        <v>160</v>
      </c>
      <c r="R6846" s="1">
        <v>95.294117647058997</v>
      </c>
      <c r="S6846" s="1">
        <v>52.941176470587997</v>
      </c>
      <c r="T6846" s="8">
        <v>321.17647058823502</v>
      </c>
    </row>
    <row r="6847" spans="4:20" x14ac:dyDescent="0.2">
      <c r="D6847" s="59"/>
      <c r="E6847" s="5" t="s">
        <v>62</v>
      </c>
      <c r="F6847" s="51" t="s">
        <v>623</v>
      </c>
      <c r="G6847" s="4">
        <v>722</v>
      </c>
      <c r="H6847" s="10">
        <v>6.786703601108</v>
      </c>
      <c r="I6847" s="1">
        <v>37.950138504154999</v>
      </c>
      <c r="J6847" s="1">
        <v>74.376731301939003</v>
      </c>
      <c r="K6847" s="1">
        <v>50</v>
      </c>
      <c r="L6847" s="1">
        <v>19.529085872576001</v>
      </c>
      <c r="M6847" s="1">
        <v>3.7396121883659998</v>
      </c>
      <c r="N6847" s="1">
        <v>26.731301939058</v>
      </c>
      <c r="O6847" s="1">
        <v>16.066481994459998</v>
      </c>
      <c r="P6847" s="1">
        <v>17.451523545705999</v>
      </c>
      <c r="Q6847" s="1">
        <v>0.55401662049900002</v>
      </c>
      <c r="R6847" s="1">
        <v>80.747922437672997</v>
      </c>
      <c r="S6847" s="1">
        <v>35.734072022161001</v>
      </c>
      <c r="T6847" s="8">
        <v>253.18559556786701</v>
      </c>
    </row>
    <row r="6848" spans="4:20" x14ac:dyDescent="0.2">
      <c r="D6848" s="59"/>
      <c r="E6848" s="5" t="s">
        <v>23</v>
      </c>
      <c r="F6848" s="51" t="s">
        <v>624</v>
      </c>
      <c r="G6848" s="4">
        <v>2</v>
      </c>
      <c r="H6848" s="17" t="s">
        <v>160</v>
      </c>
      <c r="I6848" s="1">
        <v>50</v>
      </c>
      <c r="J6848" s="1">
        <v>100</v>
      </c>
      <c r="K6848" s="1">
        <v>50</v>
      </c>
      <c r="L6848" s="1">
        <v>50</v>
      </c>
      <c r="M6848" s="1">
        <v>50</v>
      </c>
      <c r="N6848" s="1">
        <v>50</v>
      </c>
      <c r="O6848" s="2" t="s">
        <v>160</v>
      </c>
      <c r="P6848" s="2" t="s">
        <v>160</v>
      </c>
      <c r="Q6848" s="2" t="s">
        <v>160</v>
      </c>
      <c r="R6848" s="1">
        <v>100</v>
      </c>
      <c r="S6848" s="1">
        <v>50</v>
      </c>
      <c r="T6848" s="8">
        <v>350</v>
      </c>
    </row>
    <row r="6849" spans="4:20" ht="26" x14ac:dyDescent="0.2">
      <c r="D6849" s="59"/>
      <c r="E6849" s="5" t="s">
        <v>63</v>
      </c>
      <c r="F6849" s="51" t="s">
        <v>623</v>
      </c>
      <c r="G6849" s="4">
        <v>319</v>
      </c>
      <c r="H6849" s="10">
        <v>6.5830721003130002</v>
      </c>
      <c r="I6849" s="1">
        <v>48.589341692790001</v>
      </c>
      <c r="J6849" s="1">
        <v>89.341692789969002</v>
      </c>
      <c r="K6849" s="1">
        <v>72.413793103448</v>
      </c>
      <c r="L6849" s="1">
        <v>37.304075235109998</v>
      </c>
      <c r="M6849" s="1">
        <v>10.971786833855999</v>
      </c>
      <c r="N6849" s="1">
        <v>47.335423197491998</v>
      </c>
      <c r="O6849" s="1">
        <v>26.959247648902998</v>
      </c>
      <c r="P6849" s="1">
        <v>5.3291536050159998</v>
      </c>
      <c r="Q6849" s="1">
        <v>0.31347962382400002</v>
      </c>
      <c r="R6849" s="1">
        <v>93.416927899686996</v>
      </c>
      <c r="S6849" s="1">
        <v>60.815047021943997</v>
      </c>
      <c r="T6849" s="8">
        <v>345.141065830721</v>
      </c>
    </row>
    <row r="6850" spans="4:20" ht="26" x14ac:dyDescent="0.2">
      <c r="D6850" s="58" t="s">
        <v>64</v>
      </c>
      <c r="E6850" s="7" t="s">
        <v>57</v>
      </c>
      <c r="F6850" s="50" t="s">
        <v>624</v>
      </c>
      <c r="G6850" s="6">
        <v>21</v>
      </c>
      <c r="H6850" s="32" t="s">
        <v>160</v>
      </c>
      <c r="I6850" s="3">
        <v>9.5238095238099998</v>
      </c>
      <c r="J6850" s="3">
        <v>57.142857142856997</v>
      </c>
      <c r="K6850" s="3">
        <v>23.809523809523998</v>
      </c>
      <c r="L6850" s="3">
        <v>14.285714285714</v>
      </c>
      <c r="M6850" s="9" t="s">
        <v>160</v>
      </c>
      <c r="N6850" s="3">
        <v>9.5238095238099998</v>
      </c>
      <c r="O6850" s="3">
        <v>4.7619047619049999</v>
      </c>
      <c r="P6850" s="3">
        <v>38.095238095238003</v>
      </c>
      <c r="Q6850" s="3">
        <v>4.7619047619049999</v>
      </c>
      <c r="R6850" s="3">
        <v>57.142857142856997</v>
      </c>
      <c r="S6850" s="3">
        <v>19.047619047619001</v>
      </c>
      <c r="T6850" s="13">
        <v>161.90476190476201</v>
      </c>
    </row>
    <row r="6851" spans="4:20" ht="26" x14ac:dyDescent="0.2">
      <c r="D6851" s="59"/>
      <c r="E6851" s="5" t="s">
        <v>58</v>
      </c>
      <c r="F6851" s="51" t="s">
        <v>623</v>
      </c>
      <c r="G6851" s="4">
        <v>103</v>
      </c>
      <c r="H6851" s="10">
        <v>10.679611650485</v>
      </c>
      <c r="I6851" s="1">
        <v>55.339805825242998</v>
      </c>
      <c r="J6851" s="1">
        <v>86.407766990290995</v>
      </c>
      <c r="K6851" s="1">
        <v>66.990291262135997</v>
      </c>
      <c r="L6851" s="1">
        <v>28.155339805825001</v>
      </c>
      <c r="M6851" s="1">
        <v>10.679611650485</v>
      </c>
      <c r="N6851" s="1">
        <v>51.456310679612002</v>
      </c>
      <c r="O6851" s="1">
        <v>30.097087378641</v>
      </c>
      <c r="P6851" s="1">
        <v>8.7378640776700003</v>
      </c>
      <c r="Q6851" s="1">
        <v>0.97087378640800004</v>
      </c>
      <c r="R6851" s="1">
        <v>90.291262135921997</v>
      </c>
      <c r="S6851" s="1">
        <v>58.252427184466001</v>
      </c>
      <c r="T6851" s="8">
        <v>349.514563106796</v>
      </c>
    </row>
    <row r="6852" spans="4:20" x14ac:dyDescent="0.2">
      <c r="D6852" s="59"/>
      <c r="E6852" s="5" t="s">
        <v>59</v>
      </c>
      <c r="F6852" s="51" t="s">
        <v>624</v>
      </c>
      <c r="G6852" s="4">
        <v>43</v>
      </c>
      <c r="H6852" s="10">
        <v>6.9767441860470001</v>
      </c>
      <c r="I6852" s="1">
        <v>65.116279069767003</v>
      </c>
      <c r="J6852" s="1">
        <v>83.720930232558004</v>
      </c>
      <c r="K6852" s="1">
        <v>76.744186046511999</v>
      </c>
      <c r="L6852" s="1">
        <v>27.906976744186</v>
      </c>
      <c r="M6852" s="1">
        <v>9.3023255813949994</v>
      </c>
      <c r="N6852" s="1">
        <v>39.534883720929997</v>
      </c>
      <c r="O6852" s="1">
        <v>30.232558139535001</v>
      </c>
      <c r="P6852" s="1">
        <v>11.627906976744001</v>
      </c>
      <c r="Q6852" s="2" t="s">
        <v>160</v>
      </c>
      <c r="R6852" s="1">
        <v>88.372093023255999</v>
      </c>
      <c r="S6852" s="1">
        <v>48.837209302326002</v>
      </c>
      <c r="T6852" s="8">
        <v>351.16279069767398</v>
      </c>
    </row>
    <row r="6853" spans="4:20" x14ac:dyDescent="0.2">
      <c r="D6853" s="59"/>
      <c r="E6853" s="5" t="s">
        <v>60</v>
      </c>
      <c r="F6853" s="51" t="s">
        <v>623</v>
      </c>
      <c r="G6853" s="4">
        <v>697</v>
      </c>
      <c r="H6853" s="10">
        <v>6.599713055954</v>
      </c>
      <c r="I6853" s="1">
        <v>39.741750358680001</v>
      </c>
      <c r="J6853" s="1">
        <v>80.774748923960004</v>
      </c>
      <c r="K6853" s="1">
        <v>57.388809182209002</v>
      </c>
      <c r="L6853" s="1">
        <v>25.824964131994001</v>
      </c>
      <c r="M6853" s="1">
        <v>5.7388809182209997</v>
      </c>
      <c r="N6853" s="1">
        <v>33.859397417503999</v>
      </c>
      <c r="O6853" s="1">
        <v>20.086083213773001</v>
      </c>
      <c r="P6853" s="1">
        <v>12.482065997131</v>
      </c>
      <c r="Q6853" s="1">
        <v>0.14347202295600001</v>
      </c>
      <c r="R6853" s="1">
        <v>86.083213773314</v>
      </c>
      <c r="S6853" s="1">
        <v>44.045911047346003</v>
      </c>
      <c r="T6853" s="8">
        <v>282.63988522238202</v>
      </c>
    </row>
    <row r="6854" spans="4:20" ht="26" x14ac:dyDescent="0.2">
      <c r="D6854" s="59"/>
      <c r="E6854" s="5" t="s">
        <v>61</v>
      </c>
      <c r="F6854" s="51" t="s">
        <v>623</v>
      </c>
      <c r="G6854" s="4">
        <v>160</v>
      </c>
      <c r="H6854" s="10">
        <v>5.625</v>
      </c>
      <c r="I6854" s="1">
        <v>40</v>
      </c>
      <c r="J6854" s="1">
        <v>71.25</v>
      </c>
      <c r="K6854" s="1">
        <v>50</v>
      </c>
      <c r="L6854" s="1">
        <v>21.25</v>
      </c>
      <c r="M6854" s="1">
        <v>4.375</v>
      </c>
      <c r="N6854" s="1">
        <v>22.5</v>
      </c>
      <c r="O6854" s="1">
        <v>10.625</v>
      </c>
      <c r="P6854" s="1">
        <v>16.875</v>
      </c>
      <c r="Q6854" s="1">
        <v>1.25</v>
      </c>
      <c r="R6854" s="1">
        <v>80</v>
      </c>
      <c r="S6854" s="1">
        <v>36.25</v>
      </c>
      <c r="T6854" s="8">
        <v>243.75</v>
      </c>
    </row>
    <row r="6855" spans="4:20" ht="26" x14ac:dyDescent="0.2">
      <c r="D6855" s="59"/>
      <c r="E6855" s="5" t="s">
        <v>65</v>
      </c>
      <c r="F6855" s="51" t="s">
        <v>624</v>
      </c>
      <c r="G6855" s="4">
        <v>16</v>
      </c>
      <c r="H6855" s="10">
        <v>6.25</v>
      </c>
      <c r="I6855" s="2" t="s">
        <v>160</v>
      </c>
      <c r="J6855" s="1">
        <v>43.75</v>
      </c>
      <c r="K6855" s="1">
        <v>25</v>
      </c>
      <c r="L6855" s="1">
        <v>6.25</v>
      </c>
      <c r="M6855" s="2" t="s">
        <v>160</v>
      </c>
      <c r="N6855" s="1">
        <v>6.25</v>
      </c>
      <c r="O6855" s="2" t="s">
        <v>160</v>
      </c>
      <c r="P6855" s="1">
        <v>43.75</v>
      </c>
      <c r="Q6855" s="2" t="s">
        <v>160</v>
      </c>
      <c r="R6855" s="1">
        <v>56.25</v>
      </c>
      <c r="S6855" s="1">
        <v>6.25</v>
      </c>
      <c r="T6855" s="8">
        <v>131.25</v>
      </c>
    </row>
    <row r="6856" spans="4:20" x14ac:dyDescent="0.2">
      <c r="D6856" s="59"/>
      <c r="E6856" s="5" t="s">
        <v>23</v>
      </c>
      <c r="F6856" s="51" t="s">
        <v>624</v>
      </c>
      <c r="G6856" s="4">
        <v>3</v>
      </c>
      <c r="H6856" s="17" t="s">
        <v>160</v>
      </c>
      <c r="I6856" s="1">
        <v>66.666666666666998</v>
      </c>
      <c r="J6856" s="1">
        <v>100</v>
      </c>
      <c r="K6856" s="1">
        <v>66.666666666666998</v>
      </c>
      <c r="L6856" s="1">
        <v>66.666666666666998</v>
      </c>
      <c r="M6856" s="1">
        <v>33.333333333333002</v>
      </c>
      <c r="N6856" s="2" t="s">
        <v>160</v>
      </c>
      <c r="O6856" s="2" t="s">
        <v>160</v>
      </c>
      <c r="P6856" s="2" t="s">
        <v>160</v>
      </c>
      <c r="Q6856" s="2" t="s">
        <v>160</v>
      </c>
      <c r="R6856" s="1">
        <v>100</v>
      </c>
      <c r="S6856" s="1">
        <v>66.666666666666998</v>
      </c>
      <c r="T6856" s="8">
        <v>333.33333333333297</v>
      </c>
    </row>
    <row r="6857" spans="4:20" ht="26" x14ac:dyDescent="0.2">
      <c r="D6857" s="59"/>
      <c r="E6857" s="5" t="s">
        <v>66</v>
      </c>
      <c r="F6857" s="51" t="s">
        <v>623</v>
      </c>
      <c r="G6857" s="4">
        <v>1024</v>
      </c>
      <c r="H6857" s="10">
        <v>6.73828125</v>
      </c>
      <c r="I6857" s="1">
        <v>41.796875</v>
      </c>
      <c r="J6857" s="1">
        <v>79.4921875</v>
      </c>
      <c r="K6857" s="1">
        <v>57.32421875</v>
      </c>
      <c r="L6857" s="1">
        <v>25.1953125</v>
      </c>
      <c r="M6857" s="1">
        <v>6.0546875</v>
      </c>
      <c r="N6857" s="1">
        <v>33.59375</v>
      </c>
      <c r="O6857" s="1">
        <v>19.7265625</v>
      </c>
      <c r="P6857" s="1">
        <v>13.28125</v>
      </c>
      <c r="Q6857" s="1">
        <v>0.48828125</v>
      </c>
      <c r="R6857" s="1">
        <v>85.05859375</v>
      </c>
      <c r="S6857" s="1">
        <v>43.9453125</v>
      </c>
      <c r="T6857" s="8">
        <v>283.69140625</v>
      </c>
    </row>
    <row r="6858" spans="4:20" x14ac:dyDescent="0.2">
      <c r="D6858" s="58" t="s">
        <v>67</v>
      </c>
      <c r="E6858" s="7" t="s">
        <v>68</v>
      </c>
      <c r="F6858" s="50" t="s">
        <v>623</v>
      </c>
      <c r="G6858" s="6">
        <v>483</v>
      </c>
      <c r="H6858" s="14">
        <v>7.0393374741199999</v>
      </c>
      <c r="I6858" s="3">
        <v>43.685300207038999</v>
      </c>
      <c r="J6858" s="3">
        <v>83.643892339545005</v>
      </c>
      <c r="K6858" s="3">
        <v>59.213250517597999</v>
      </c>
      <c r="L6858" s="3">
        <v>27.536231884058001</v>
      </c>
      <c r="M6858" s="3">
        <v>6.6252587991720002</v>
      </c>
      <c r="N6858" s="3">
        <v>34.989648033126002</v>
      </c>
      <c r="O6858" s="3">
        <v>19.875776397515999</v>
      </c>
      <c r="P6858" s="3">
        <v>9.5238095238099998</v>
      </c>
      <c r="Q6858" s="3">
        <v>0.62111801242200004</v>
      </c>
      <c r="R6858" s="3">
        <v>89.233954451345994</v>
      </c>
      <c r="S6858" s="3">
        <v>46.169772256728997</v>
      </c>
      <c r="T6858" s="13">
        <v>292.75362318840598</v>
      </c>
    </row>
    <row r="6859" spans="4:20" x14ac:dyDescent="0.2">
      <c r="D6859" s="59"/>
      <c r="E6859" s="5" t="s">
        <v>69</v>
      </c>
      <c r="F6859" s="51" t="s">
        <v>623</v>
      </c>
      <c r="G6859" s="4">
        <v>168</v>
      </c>
      <c r="H6859" s="10">
        <v>7.7380952380950001</v>
      </c>
      <c r="I6859" s="1">
        <v>47.619047619047997</v>
      </c>
      <c r="J6859" s="1">
        <v>83.333333333333002</v>
      </c>
      <c r="K6859" s="1">
        <v>69.047619047618994</v>
      </c>
      <c r="L6859" s="1">
        <v>29.761904761905001</v>
      </c>
      <c r="M6859" s="1">
        <v>8.9285714285710007</v>
      </c>
      <c r="N6859" s="1">
        <v>36.904761904761997</v>
      </c>
      <c r="O6859" s="1">
        <v>23.809523809523998</v>
      </c>
      <c r="P6859" s="1">
        <v>8.9285714285710007</v>
      </c>
      <c r="Q6859" s="1">
        <v>0.59523809523799998</v>
      </c>
      <c r="R6859" s="1">
        <v>89.880952380951996</v>
      </c>
      <c r="S6859" s="1">
        <v>48.214285714286</v>
      </c>
      <c r="T6859" s="8">
        <v>316.66666666666703</v>
      </c>
    </row>
    <row r="6860" spans="4:20" ht="26" x14ac:dyDescent="0.2">
      <c r="D6860" s="59"/>
      <c r="E6860" s="5" t="s">
        <v>70</v>
      </c>
      <c r="F6860" s="51" t="s">
        <v>623</v>
      </c>
      <c r="G6860" s="4">
        <v>470</v>
      </c>
      <c r="H6860" s="10">
        <v>7.0212765957450003</v>
      </c>
      <c r="I6860" s="1">
        <v>47.446808510638</v>
      </c>
      <c r="J6860" s="1">
        <v>86.382978723403994</v>
      </c>
      <c r="K6860" s="1">
        <v>66.170212765957004</v>
      </c>
      <c r="L6860" s="1">
        <v>27.234042553190999</v>
      </c>
      <c r="M6860" s="1">
        <v>5.1063829787230004</v>
      </c>
      <c r="N6860" s="1">
        <v>36.170212765956997</v>
      </c>
      <c r="O6860" s="1">
        <v>23.617021276595999</v>
      </c>
      <c r="P6860" s="1">
        <v>7.8723404255320002</v>
      </c>
      <c r="Q6860" s="1">
        <v>0.212765957447</v>
      </c>
      <c r="R6860" s="1">
        <v>90.638297872340004</v>
      </c>
      <c r="S6860" s="1">
        <v>47.446808510638</v>
      </c>
      <c r="T6860" s="8">
        <v>307.23404255319099</v>
      </c>
    </row>
    <row r="6861" spans="4:20" ht="26" x14ac:dyDescent="0.2">
      <c r="D6861" s="59"/>
      <c r="E6861" s="5" t="s">
        <v>71</v>
      </c>
      <c r="F6861" s="51" t="s">
        <v>623</v>
      </c>
      <c r="G6861" s="4">
        <v>67</v>
      </c>
      <c r="H6861" s="10">
        <v>10.447761194030001</v>
      </c>
      <c r="I6861" s="1">
        <v>49.253731343284002</v>
      </c>
      <c r="J6861" s="1">
        <v>94.029850746269005</v>
      </c>
      <c r="K6861" s="1">
        <v>64.179104477612</v>
      </c>
      <c r="L6861" s="1">
        <v>35.820895522388</v>
      </c>
      <c r="M6861" s="1">
        <v>13.432835820896001</v>
      </c>
      <c r="N6861" s="1">
        <v>37.313432835820997</v>
      </c>
      <c r="O6861" s="1">
        <v>29.850746268657002</v>
      </c>
      <c r="P6861" s="1">
        <v>4.477611940299</v>
      </c>
      <c r="Q6861" s="2" t="s">
        <v>160</v>
      </c>
      <c r="R6861" s="1">
        <v>95.522388059701001</v>
      </c>
      <c r="S6861" s="1">
        <v>52.238805970149002</v>
      </c>
      <c r="T6861" s="8">
        <v>338.80597014925399</v>
      </c>
    </row>
    <row r="6862" spans="4:20" x14ac:dyDescent="0.2">
      <c r="D6862" s="59"/>
      <c r="E6862" s="5" t="s">
        <v>72</v>
      </c>
      <c r="F6862" s="51" t="s">
        <v>623</v>
      </c>
      <c r="G6862" s="4">
        <v>314</v>
      </c>
      <c r="H6862" s="10">
        <v>7.0063694267520003</v>
      </c>
      <c r="I6862" s="1">
        <v>47.452229299362997</v>
      </c>
      <c r="J6862" s="1">
        <v>85.987261146497005</v>
      </c>
      <c r="K6862" s="1">
        <v>61.464968152866</v>
      </c>
      <c r="L6862" s="1">
        <v>25.796178343948998</v>
      </c>
      <c r="M6862" s="1">
        <v>6.369426751592</v>
      </c>
      <c r="N6862" s="1">
        <v>31.210191082803</v>
      </c>
      <c r="O6862" s="1">
        <v>24.84076433121</v>
      </c>
      <c r="P6862" s="1">
        <v>8.5987261146500007</v>
      </c>
      <c r="Q6862" s="2" t="s">
        <v>160</v>
      </c>
      <c r="R6862" s="1">
        <v>90.127388535031997</v>
      </c>
      <c r="S6862" s="1">
        <v>42.356687898089</v>
      </c>
      <c r="T6862" s="8">
        <v>298.72611464968202</v>
      </c>
    </row>
    <row r="6863" spans="4:20" x14ac:dyDescent="0.2">
      <c r="D6863" s="59"/>
      <c r="E6863" s="5" t="s">
        <v>73</v>
      </c>
      <c r="F6863" s="51" t="s">
        <v>623</v>
      </c>
      <c r="G6863" s="4">
        <v>187</v>
      </c>
      <c r="H6863" s="10">
        <v>5.8823529411760003</v>
      </c>
      <c r="I6863" s="1">
        <v>49.197860962566999</v>
      </c>
      <c r="J6863" s="1">
        <v>90.374331550801998</v>
      </c>
      <c r="K6863" s="1">
        <v>67.914438502674003</v>
      </c>
      <c r="L6863" s="1">
        <v>25.133689839572</v>
      </c>
      <c r="M6863" s="1">
        <v>4.8128342245990003</v>
      </c>
      <c r="N6863" s="1">
        <v>36.898395721924999</v>
      </c>
      <c r="O6863" s="1">
        <v>28.877005347594</v>
      </c>
      <c r="P6863" s="1">
        <v>5.3475935828879999</v>
      </c>
      <c r="Q6863" s="1">
        <v>0.53475935828900001</v>
      </c>
      <c r="R6863" s="1">
        <v>93.048128342246002</v>
      </c>
      <c r="S6863" s="1">
        <v>45.989304812834</v>
      </c>
      <c r="T6863" s="8">
        <v>314.97326203208598</v>
      </c>
    </row>
    <row r="6864" spans="4:20" ht="26" x14ac:dyDescent="0.2">
      <c r="D6864" s="59"/>
      <c r="E6864" s="5" t="s">
        <v>74</v>
      </c>
      <c r="F6864" s="51" t="s">
        <v>623</v>
      </c>
      <c r="G6864" s="4">
        <v>472</v>
      </c>
      <c r="H6864" s="10">
        <v>5.9322033898309998</v>
      </c>
      <c r="I6864" s="1">
        <v>38.771186440678001</v>
      </c>
      <c r="J6864" s="1">
        <v>75</v>
      </c>
      <c r="K6864" s="1">
        <v>54.449152542373</v>
      </c>
      <c r="L6864" s="1">
        <v>23.516949152542001</v>
      </c>
      <c r="M6864" s="1">
        <v>7.2033898305079997</v>
      </c>
      <c r="N6864" s="1">
        <v>36.016949152541997</v>
      </c>
      <c r="O6864" s="1">
        <v>19.067796610169001</v>
      </c>
      <c r="P6864" s="1">
        <v>17.372881355932002</v>
      </c>
      <c r="Q6864" s="1">
        <v>0.42372881355899999</v>
      </c>
      <c r="R6864" s="1">
        <v>81.144067796610003</v>
      </c>
      <c r="S6864" s="1">
        <v>44.491525423729001</v>
      </c>
      <c r="T6864" s="8">
        <v>277.75423728813598</v>
      </c>
    </row>
    <row r="6865" spans="4:20" x14ac:dyDescent="0.2">
      <c r="D6865" s="59"/>
      <c r="E6865" s="5" t="s">
        <v>36</v>
      </c>
      <c r="F6865" s="51" t="s">
        <v>624</v>
      </c>
      <c r="G6865" s="4">
        <v>28</v>
      </c>
      <c r="H6865" s="10">
        <v>3.5714285714290002</v>
      </c>
      <c r="I6865" s="1">
        <v>42.857142857143003</v>
      </c>
      <c r="J6865" s="1">
        <v>75</v>
      </c>
      <c r="K6865" s="1">
        <v>50</v>
      </c>
      <c r="L6865" s="1">
        <v>7.1428571428570002</v>
      </c>
      <c r="M6865" s="1">
        <v>3.5714285714290002</v>
      </c>
      <c r="N6865" s="1">
        <v>28.571428571428999</v>
      </c>
      <c r="O6865" s="1">
        <v>14.285714285714</v>
      </c>
      <c r="P6865" s="1">
        <v>14.285714285714</v>
      </c>
      <c r="Q6865" s="2" t="s">
        <v>160</v>
      </c>
      <c r="R6865" s="1">
        <v>82.142857142856997</v>
      </c>
      <c r="S6865" s="1">
        <v>28.571428571428999</v>
      </c>
      <c r="T6865" s="8">
        <v>239.28571428571399</v>
      </c>
    </row>
    <row r="6866" spans="4:20" x14ac:dyDescent="0.2">
      <c r="D6866" s="59"/>
      <c r="E6866" s="5" t="s">
        <v>23</v>
      </c>
      <c r="F6866" s="51" t="s">
        <v>624</v>
      </c>
      <c r="G6866" s="4">
        <v>6</v>
      </c>
      <c r="H6866" s="17" t="s">
        <v>160</v>
      </c>
      <c r="I6866" s="1">
        <v>16.666666666666998</v>
      </c>
      <c r="J6866" s="1">
        <v>33.333333333333002</v>
      </c>
      <c r="K6866" s="1">
        <v>16.666666666666998</v>
      </c>
      <c r="L6866" s="1">
        <v>16.666666666666998</v>
      </c>
      <c r="M6866" s="2" t="s">
        <v>160</v>
      </c>
      <c r="N6866" s="2" t="s">
        <v>160</v>
      </c>
      <c r="O6866" s="2" t="s">
        <v>160</v>
      </c>
      <c r="P6866" s="1">
        <v>50</v>
      </c>
      <c r="Q6866" s="1">
        <v>16.666666666666998</v>
      </c>
      <c r="R6866" s="1">
        <v>33.333333333333002</v>
      </c>
      <c r="S6866" s="1">
        <v>16.666666666666998</v>
      </c>
      <c r="T6866" s="8">
        <v>150</v>
      </c>
    </row>
    <row r="6867" spans="4:20" ht="26" x14ac:dyDescent="0.2">
      <c r="D6867" s="58" t="s">
        <v>75</v>
      </c>
      <c r="E6867" s="7" t="s">
        <v>76</v>
      </c>
      <c r="F6867" s="50" t="s">
        <v>624</v>
      </c>
      <c r="G6867" s="6">
        <v>32</v>
      </c>
      <c r="H6867" s="14">
        <v>6.25</v>
      </c>
      <c r="I6867" s="3">
        <v>53.125</v>
      </c>
      <c r="J6867" s="3">
        <v>90.625</v>
      </c>
      <c r="K6867" s="3">
        <v>68.75</v>
      </c>
      <c r="L6867" s="3">
        <v>34.375</v>
      </c>
      <c r="M6867" s="3">
        <v>9.375</v>
      </c>
      <c r="N6867" s="3">
        <v>53.125</v>
      </c>
      <c r="O6867" s="3">
        <v>21.875</v>
      </c>
      <c r="P6867" s="3">
        <v>3.125</v>
      </c>
      <c r="Q6867" s="9" t="s">
        <v>160</v>
      </c>
      <c r="R6867" s="3">
        <v>96.875</v>
      </c>
      <c r="S6867" s="3">
        <v>68.75</v>
      </c>
      <c r="T6867" s="13">
        <v>340.625</v>
      </c>
    </row>
    <row r="6868" spans="4:20" x14ac:dyDescent="0.2">
      <c r="D6868" s="59"/>
      <c r="E6868" s="5" t="s">
        <v>77</v>
      </c>
      <c r="F6868" s="51" t="s">
        <v>623</v>
      </c>
      <c r="G6868" s="4">
        <v>60</v>
      </c>
      <c r="H6868" s="10">
        <v>8.333333333333</v>
      </c>
      <c r="I6868" s="1">
        <v>60</v>
      </c>
      <c r="J6868" s="1">
        <v>91.666666666666998</v>
      </c>
      <c r="K6868" s="1">
        <v>71.666666666666998</v>
      </c>
      <c r="L6868" s="1">
        <v>38.333333333333002</v>
      </c>
      <c r="M6868" s="1">
        <v>21.666666666666998</v>
      </c>
      <c r="N6868" s="1">
        <v>36.666666666666998</v>
      </c>
      <c r="O6868" s="1">
        <v>36.666666666666998</v>
      </c>
      <c r="P6868" s="1">
        <v>6.666666666667</v>
      </c>
      <c r="Q6868" s="2" t="s">
        <v>160</v>
      </c>
      <c r="R6868" s="1">
        <v>91.666666666666998</v>
      </c>
      <c r="S6868" s="1">
        <v>55</v>
      </c>
      <c r="T6868" s="8">
        <v>371.66666666666703</v>
      </c>
    </row>
    <row r="6869" spans="4:20" x14ac:dyDescent="0.2">
      <c r="D6869" s="59"/>
      <c r="E6869" s="5" t="s">
        <v>78</v>
      </c>
      <c r="F6869" s="51" t="s">
        <v>623</v>
      </c>
      <c r="G6869" s="4">
        <v>82</v>
      </c>
      <c r="H6869" s="10">
        <v>6.0975609756100004</v>
      </c>
      <c r="I6869" s="1">
        <v>51.219512195122</v>
      </c>
      <c r="J6869" s="1">
        <v>89.024390243902005</v>
      </c>
      <c r="K6869" s="1">
        <v>75.609756097561004</v>
      </c>
      <c r="L6869" s="1">
        <v>43.902439024389999</v>
      </c>
      <c r="M6869" s="1">
        <v>14.634146341463</v>
      </c>
      <c r="N6869" s="1">
        <v>43.902439024389999</v>
      </c>
      <c r="O6869" s="1">
        <v>31.707317073171001</v>
      </c>
      <c r="P6869" s="1">
        <v>6.0975609756100004</v>
      </c>
      <c r="Q6869" s="2" t="s">
        <v>160</v>
      </c>
      <c r="R6869" s="1">
        <v>93.902439024390006</v>
      </c>
      <c r="S6869" s="1">
        <v>59.756097560976002</v>
      </c>
      <c r="T6869" s="8">
        <v>362.19512195122002</v>
      </c>
    </row>
    <row r="6870" spans="4:20" ht="26" x14ac:dyDescent="0.2">
      <c r="D6870" s="59"/>
      <c r="E6870" s="5" t="s">
        <v>79</v>
      </c>
      <c r="F6870" s="51" t="s">
        <v>624</v>
      </c>
      <c r="G6870" s="4">
        <v>11</v>
      </c>
      <c r="H6870" s="17" t="s">
        <v>160</v>
      </c>
      <c r="I6870" s="1">
        <v>72.727272727273004</v>
      </c>
      <c r="J6870" s="1">
        <v>90.909090909091006</v>
      </c>
      <c r="K6870" s="1">
        <v>63.636363636364003</v>
      </c>
      <c r="L6870" s="1">
        <v>27.272727272727</v>
      </c>
      <c r="M6870" s="1">
        <v>9.0909090909089993</v>
      </c>
      <c r="N6870" s="1">
        <v>27.272727272727</v>
      </c>
      <c r="O6870" s="1">
        <v>36.363636363635997</v>
      </c>
      <c r="P6870" s="1">
        <v>9.0909090909089993</v>
      </c>
      <c r="Q6870" s="2" t="s">
        <v>160</v>
      </c>
      <c r="R6870" s="1">
        <v>90.909090909091006</v>
      </c>
      <c r="S6870" s="1">
        <v>45.454545454544999</v>
      </c>
      <c r="T6870" s="8">
        <v>336.36363636363598</v>
      </c>
    </row>
    <row r="6871" spans="4:20" ht="26" x14ac:dyDescent="0.2">
      <c r="D6871" s="59"/>
      <c r="E6871" s="5" t="s">
        <v>80</v>
      </c>
      <c r="F6871" s="51" t="s">
        <v>624</v>
      </c>
      <c r="G6871" s="4">
        <v>35</v>
      </c>
      <c r="H6871" s="10">
        <v>11.428571428571001</v>
      </c>
      <c r="I6871" s="1">
        <v>57.142857142856997</v>
      </c>
      <c r="J6871" s="1">
        <v>94.285714285713993</v>
      </c>
      <c r="K6871" s="1">
        <v>80</v>
      </c>
      <c r="L6871" s="1">
        <v>28.571428571428999</v>
      </c>
      <c r="M6871" s="1">
        <v>17.142857142857</v>
      </c>
      <c r="N6871" s="1">
        <v>54.285714285714</v>
      </c>
      <c r="O6871" s="1">
        <v>34.285714285714</v>
      </c>
      <c r="P6871" s="2" t="s">
        <v>160</v>
      </c>
      <c r="Q6871" s="2" t="s">
        <v>160</v>
      </c>
      <c r="R6871" s="1">
        <v>100</v>
      </c>
      <c r="S6871" s="1">
        <v>60</v>
      </c>
      <c r="T6871" s="8">
        <v>377.142857142857</v>
      </c>
    </row>
    <row r="6872" spans="4:20" ht="26" x14ac:dyDescent="0.2">
      <c r="D6872" s="59"/>
      <c r="E6872" s="5" t="s">
        <v>81</v>
      </c>
      <c r="F6872" s="51" t="s">
        <v>624</v>
      </c>
      <c r="G6872" s="4">
        <v>48</v>
      </c>
      <c r="H6872" s="10">
        <v>10.416666666667</v>
      </c>
      <c r="I6872" s="1">
        <v>62.5</v>
      </c>
      <c r="J6872" s="1">
        <v>91.666666666666998</v>
      </c>
      <c r="K6872" s="1">
        <v>79.166666666666998</v>
      </c>
      <c r="L6872" s="1">
        <v>39.583333333333002</v>
      </c>
      <c r="M6872" s="1">
        <v>16.666666666666998</v>
      </c>
      <c r="N6872" s="1">
        <v>54.166666666666998</v>
      </c>
      <c r="O6872" s="1">
        <v>37.5</v>
      </c>
      <c r="P6872" s="2" t="s">
        <v>160</v>
      </c>
      <c r="Q6872" s="2" t="s">
        <v>160</v>
      </c>
      <c r="R6872" s="1">
        <v>97.916666666666998</v>
      </c>
      <c r="S6872" s="1">
        <v>58.333333333333002</v>
      </c>
      <c r="T6872" s="8">
        <v>391.66666666666703</v>
      </c>
    </row>
    <row r="6873" spans="4:20" ht="26" x14ac:dyDescent="0.2">
      <c r="D6873" s="59"/>
      <c r="E6873" s="5" t="s">
        <v>82</v>
      </c>
      <c r="F6873" s="51" t="s">
        <v>624</v>
      </c>
      <c r="G6873" s="4">
        <v>39</v>
      </c>
      <c r="H6873" s="10">
        <v>10.25641025641</v>
      </c>
      <c r="I6873" s="1">
        <v>46.153846153845997</v>
      </c>
      <c r="J6873" s="1">
        <v>87.179487179486998</v>
      </c>
      <c r="K6873" s="1">
        <v>66.666666666666998</v>
      </c>
      <c r="L6873" s="1">
        <v>28.205128205127998</v>
      </c>
      <c r="M6873" s="1">
        <v>7.6923076923079998</v>
      </c>
      <c r="N6873" s="1">
        <v>33.333333333333002</v>
      </c>
      <c r="O6873" s="1">
        <v>30.769230769231001</v>
      </c>
      <c r="P6873" s="1">
        <v>5.1282051282049999</v>
      </c>
      <c r="Q6873" s="2" t="s">
        <v>160</v>
      </c>
      <c r="R6873" s="1">
        <v>92.307692307691994</v>
      </c>
      <c r="S6873" s="1">
        <v>43.589743589744003</v>
      </c>
      <c r="T6873" s="8">
        <v>315.38461538461502</v>
      </c>
    </row>
    <row r="6874" spans="4:20" ht="26" x14ac:dyDescent="0.2">
      <c r="D6874" s="59"/>
      <c r="E6874" s="5" t="s">
        <v>83</v>
      </c>
      <c r="F6874" s="51" t="s">
        <v>624</v>
      </c>
      <c r="G6874" s="4">
        <v>12</v>
      </c>
      <c r="H6874" s="10">
        <v>16.666666666666998</v>
      </c>
      <c r="I6874" s="1">
        <v>58.333333333333002</v>
      </c>
      <c r="J6874" s="1">
        <v>83.333333333333002</v>
      </c>
      <c r="K6874" s="1">
        <v>75</v>
      </c>
      <c r="L6874" s="1">
        <v>25</v>
      </c>
      <c r="M6874" s="2" t="s">
        <v>160</v>
      </c>
      <c r="N6874" s="1">
        <v>50</v>
      </c>
      <c r="O6874" s="1">
        <v>33.333333333333002</v>
      </c>
      <c r="P6874" s="1">
        <v>16.666666666666998</v>
      </c>
      <c r="Q6874" s="2" t="s">
        <v>160</v>
      </c>
      <c r="R6874" s="1">
        <v>83.333333333333002</v>
      </c>
      <c r="S6874" s="1">
        <v>58.333333333333002</v>
      </c>
      <c r="T6874" s="8">
        <v>358.33333333333297</v>
      </c>
    </row>
    <row r="6875" spans="4:20" x14ac:dyDescent="0.2">
      <c r="D6875" s="59"/>
      <c r="E6875" s="5" t="s">
        <v>84</v>
      </c>
      <c r="F6875" s="51" t="s">
        <v>624</v>
      </c>
      <c r="G6875" s="4">
        <v>15</v>
      </c>
      <c r="H6875" s="10">
        <v>13.333333333333</v>
      </c>
      <c r="I6875" s="1">
        <v>66.666666666666998</v>
      </c>
      <c r="J6875" s="1">
        <v>86.666666666666998</v>
      </c>
      <c r="K6875" s="1">
        <v>60</v>
      </c>
      <c r="L6875" s="1">
        <v>33.333333333333002</v>
      </c>
      <c r="M6875" s="1">
        <v>20</v>
      </c>
      <c r="N6875" s="1">
        <v>40</v>
      </c>
      <c r="O6875" s="1">
        <v>40</v>
      </c>
      <c r="P6875" s="1">
        <v>6.666666666667</v>
      </c>
      <c r="Q6875" s="2" t="s">
        <v>160</v>
      </c>
      <c r="R6875" s="1">
        <v>93.333333333333002</v>
      </c>
      <c r="S6875" s="1">
        <v>53.333333333333002</v>
      </c>
      <c r="T6875" s="8">
        <v>366.66666666666703</v>
      </c>
    </row>
    <row r="6876" spans="4:20" x14ac:dyDescent="0.2">
      <c r="D6876" s="59"/>
      <c r="E6876" s="5" t="s">
        <v>85</v>
      </c>
      <c r="F6876" s="51" t="s">
        <v>624</v>
      </c>
      <c r="G6876" s="4">
        <v>5</v>
      </c>
      <c r="H6876" s="17" t="s">
        <v>160</v>
      </c>
      <c r="I6876" s="1">
        <v>60</v>
      </c>
      <c r="J6876" s="1">
        <v>80</v>
      </c>
      <c r="K6876" s="1">
        <v>80</v>
      </c>
      <c r="L6876" s="1">
        <v>60</v>
      </c>
      <c r="M6876" s="2" t="s">
        <v>160</v>
      </c>
      <c r="N6876" s="1">
        <v>20</v>
      </c>
      <c r="O6876" s="1">
        <v>40</v>
      </c>
      <c r="P6876" s="1">
        <v>20</v>
      </c>
      <c r="Q6876" s="2" t="s">
        <v>160</v>
      </c>
      <c r="R6876" s="1">
        <v>80</v>
      </c>
      <c r="S6876" s="1">
        <v>60</v>
      </c>
      <c r="T6876" s="8">
        <v>360</v>
      </c>
    </row>
    <row r="6877" spans="4:20" x14ac:dyDescent="0.2">
      <c r="D6877" s="59"/>
      <c r="E6877" s="5" t="s">
        <v>86</v>
      </c>
      <c r="F6877" s="51" t="s">
        <v>623</v>
      </c>
      <c r="G6877" s="4">
        <v>87</v>
      </c>
      <c r="H6877" s="10">
        <v>9.1954022988510005</v>
      </c>
      <c r="I6877" s="1">
        <v>55.172413793102997</v>
      </c>
      <c r="J6877" s="1">
        <v>80.459770114942998</v>
      </c>
      <c r="K6877" s="1">
        <v>60.919540229885001</v>
      </c>
      <c r="L6877" s="1">
        <v>27.586206896552</v>
      </c>
      <c r="M6877" s="1">
        <v>10.344827586207</v>
      </c>
      <c r="N6877" s="1">
        <v>34.482758620689999</v>
      </c>
      <c r="O6877" s="1">
        <v>28.735632183907999</v>
      </c>
      <c r="P6877" s="1">
        <v>12.64367816092</v>
      </c>
      <c r="Q6877" s="1">
        <v>1.149425287356</v>
      </c>
      <c r="R6877" s="1">
        <v>85.057471264368004</v>
      </c>
      <c r="S6877" s="1">
        <v>48.275862068965999</v>
      </c>
      <c r="T6877" s="8">
        <v>320.68965517241401</v>
      </c>
    </row>
    <row r="6878" spans="4:20" ht="26" x14ac:dyDescent="0.2">
      <c r="D6878" s="59"/>
      <c r="E6878" s="5" t="s">
        <v>87</v>
      </c>
      <c r="F6878" s="51" t="s">
        <v>623</v>
      </c>
      <c r="G6878" s="4">
        <v>118</v>
      </c>
      <c r="H6878" s="10">
        <v>10.169491525424</v>
      </c>
      <c r="I6878" s="1">
        <v>50</v>
      </c>
      <c r="J6878" s="1">
        <v>93.220338983050993</v>
      </c>
      <c r="K6878" s="1">
        <v>73.728813559322006</v>
      </c>
      <c r="L6878" s="1">
        <v>37.288135593219998</v>
      </c>
      <c r="M6878" s="1">
        <v>11.016949152542001</v>
      </c>
      <c r="N6878" s="1">
        <v>40.677966101694999</v>
      </c>
      <c r="O6878" s="1">
        <v>28.813559322033999</v>
      </c>
      <c r="P6878" s="1">
        <v>4.2372881355930003</v>
      </c>
      <c r="Q6878" s="2" t="s">
        <v>160</v>
      </c>
      <c r="R6878" s="1">
        <v>95.762711864406995</v>
      </c>
      <c r="S6878" s="1">
        <v>55.932203389831002</v>
      </c>
      <c r="T6878" s="8">
        <v>349.15254237288099</v>
      </c>
    </row>
    <row r="6879" spans="4:20" x14ac:dyDescent="0.2">
      <c r="D6879" s="59"/>
      <c r="E6879" s="5" t="s">
        <v>36</v>
      </c>
      <c r="F6879" s="51" t="s">
        <v>624</v>
      </c>
      <c r="G6879" s="4">
        <v>47</v>
      </c>
      <c r="H6879" s="10">
        <v>10.638297872340001</v>
      </c>
      <c r="I6879" s="1">
        <v>53.191489361701997</v>
      </c>
      <c r="J6879" s="1">
        <v>80.851063829786995</v>
      </c>
      <c r="K6879" s="1">
        <v>70.212765957447004</v>
      </c>
      <c r="L6879" s="1">
        <v>29.787234042552999</v>
      </c>
      <c r="M6879" s="1">
        <v>4.2553191489359996</v>
      </c>
      <c r="N6879" s="1">
        <v>36.170212765956997</v>
      </c>
      <c r="O6879" s="1">
        <v>21.276595744681</v>
      </c>
      <c r="P6879" s="1">
        <v>10.638297872340001</v>
      </c>
      <c r="Q6879" s="1">
        <v>2.1276595744679998</v>
      </c>
      <c r="R6879" s="1">
        <v>87.234042553191003</v>
      </c>
      <c r="S6879" s="1">
        <v>51.063829787233999</v>
      </c>
      <c r="T6879" s="8">
        <v>319.14893617021301</v>
      </c>
    </row>
    <row r="6880" spans="4:20" ht="26" x14ac:dyDescent="0.2">
      <c r="D6880" s="59"/>
      <c r="E6880" s="5" t="s">
        <v>88</v>
      </c>
      <c r="F6880" s="51" t="s">
        <v>623</v>
      </c>
      <c r="G6880" s="4">
        <v>255</v>
      </c>
      <c r="H6880" s="10">
        <v>6.2745098039220002</v>
      </c>
      <c r="I6880" s="1">
        <v>40</v>
      </c>
      <c r="J6880" s="1">
        <v>76.862745098038999</v>
      </c>
      <c r="K6880" s="1">
        <v>55.294117647058997</v>
      </c>
      <c r="L6880" s="1">
        <v>20.784313725490001</v>
      </c>
      <c r="M6880" s="1">
        <v>2.7450980392159998</v>
      </c>
      <c r="N6880" s="1">
        <v>33.333333333333002</v>
      </c>
      <c r="O6880" s="1">
        <v>18.039215686275</v>
      </c>
      <c r="P6880" s="1">
        <v>14.901960784313999</v>
      </c>
      <c r="Q6880" s="1">
        <v>0.78431372549</v>
      </c>
      <c r="R6880" s="1">
        <v>83.529411764705998</v>
      </c>
      <c r="S6880" s="1">
        <v>40.784313725490001</v>
      </c>
      <c r="T6880" s="8">
        <v>269.01960784313701</v>
      </c>
    </row>
    <row r="6881" spans="4:20" x14ac:dyDescent="0.2">
      <c r="D6881" s="59"/>
      <c r="E6881" s="5" t="s">
        <v>89</v>
      </c>
      <c r="F6881" s="51" t="s">
        <v>623</v>
      </c>
      <c r="G6881" s="4">
        <v>434</v>
      </c>
      <c r="H6881" s="10">
        <v>4.6082949308760002</v>
      </c>
      <c r="I6881" s="1">
        <v>33.410138248848</v>
      </c>
      <c r="J6881" s="1">
        <v>74.654377880184001</v>
      </c>
      <c r="K6881" s="1">
        <v>50.460829493087999</v>
      </c>
      <c r="L6881" s="1">
        <v>22.119815668203</v>
      </c>
      <c r="M6881" s="1">
        <v>5.0691244239630002</v>
      </c>
      <c r="N6881" s="1">
        <v>28.110599078341</v>
      </c>
      <c r="O6881" s="1">
        <v>15.437788018433</v>
      </c>
      <c r="P6881" s="1">
        <v>18.202764976958999</v>
      </c>
      <c r="Q6881" s="1">
        <v>0.23041474654399999</v>
      </c>
      <c r="R6881" s="1">
        <v>80.414746543779003</v>
      </c>
      <c r="S6881" s="1">
        <v>38.018433179723999</v>
      </c>
      <c r="T6881" s="8">
        <v>252.30414746543801</v>
      </c>
    </row>
    <row r="6882" spans="4:20" x14ac:dyDescent="0.2">
      <c r="D6882" s="59"/>
      <c r="E6882" s="5" t="s">
        <v>23</v>
      </c>
      <c r="F6882" s="51" t="s">
        <v>624</v>
      </c>
      <c r="G6882" s="4">
        <v>9</v>
      </c>
      <c r="H6882" s="17" t="s">
        <v>160</v>
      </c>
      <c r="I6882" s="1">
        <v>22.222222222222001</v>
      </c>
      <c r="J6882" s="1">
        <v>55.555555555555998</v>
      </c>
      <c r="K6882" s="1">
        <v>33.333333333333002</v>
      </c>
      <c r="L6882" s="1">
        <v>11.111111111111001</v>
      </c>
      <c r="M6882" s="1">
        <v>11.111111111111001</v>
      </c>
      <c r="N6882" s="1">
        <v>22.222222222222001</v>
      </c>
      <c r="O6882" s="1">
        <v>22.222222222222001</v>
      </c>
      <c r="P6882" s="1">
        <v>22.222222222222001</v>
      </c>
      <c r="Q6882" s="2" t="s">
        <v>160</v>
      </c>
      <c r="R6882" s="1">
        <v>66.666666666666998</v>
      </c>
      <c r="S6882" s="1">
        <v>33.333333333333002</v>
      </c>
      <c r="T6882" s="8">
        <v>200</v>
      </c>
    </row>
    <row r="6883" spans="4:20" ht="26" x14ac:dyDescent="0.2">
      <c r="D6883" s="59"/>
      <c r="E6883" s="5" t="s">
        <v>90</v>
      </c>
      <c r="F6883" s="51" t="s">
        <v>623</v>
      </c>
      <c r="G6883" s="4">
        <v>345</v>
      </c>
      <c r="H6883" s="10">
        <v>9.8550724637679998</v>
      </c>
      <c r="I6883" s="1">
        <v>52.463768115942003</v>
      </c>
      <c r="J6883" s="1">
        <v>86.666666666666998</v>
      </c>
      <c r="K6883" s="1">
        <v>66.666666666666998</v>
      </c>
      <c r="L6883" s="1">
        <v>32.173913043478002</v>
      </c>
      <c r="M6883" s="1">
        <v>9.5652173913039995</v>
      </c>
      <c r="N6883" s="1">
        <v>39.420289855071999</v>
      </c>
      <c r="O6883" s="1">
        <v>25.217391304347998</v>
      </c>
      <c r="P6883" s="1">
        <v>6.9565217391300003</v>
      </c>
      <c r="Q6883" s="1">
        <v>0.57971014492799999</v>
      </c>
      <c r="R6883" s="1">
        <v>91.304347826086996</v>
      </c>
      <c r="S6883" s="1">
        <v>52.463768115942003</v>
      </c>
      <c r="T6883" s="8">
        <v>329.56521739130397</v>
      </c>
    </row>
    <row r="6884" spans="4:20" ht="26" x14ac:dyDescent="0.2">
      <c r="D6884" s="58" t="s">
        <v>91</v>
      </c>
      <c r="E6884" s="7" t="s">
        <v>92</v>
      </c>
      <c r="F6884" s="50" t="s">
        <v>623</v>
      </c>
      <c r="G6884" s="6">
        <v>70</v>
      </c>
      <c r="H6884" s="14">
        <v>100</v>
      </c>
      <c r="I6884" s="3">
        <v>47.142857142856997</v>
      </c>
      <c r="J6884" s="3">
        <v>65.714285714286007</v>
      </c>
      <c r="K6884" s="3">
        <v>61.428571428570997</v>
      </c>
      <c r="L6884" s="3">
        <v>22.857142857143</v>
      </c>
      <c r="M6884" s="3">
        <v>14.285714285714</v>
      </c>
      <c r="N6884" s="3">
        <v>47.142857142856997</v>
      </c>
      <c r="O6884" s="3">
        <v>18.571428571428999</v>
      </c>
      <c r="P6884" s="9" t="s">
        <v>160</v>
      </c>
      <c r="Q6884" s="9" t="s">
        <v>160</v>
      </c>
      <c r="R6884" s="3">
        <v>84.285714285713993</v>
      </c>
      <c r="S6884" s="3">
        <v>57.142857142856997</v>
      </c>
      <c r="T6884" s="13">
        <v>377.142857142857</v>
      </c>
    </row>
    <row r="6885" spans="4:20" ht="39" x14ac:dyDescent="0.2">
      <c r="D6885" s="59"/>
      <c r="E6885" s="5" t="s">
        <v>93</v>
      </c>
      <c r="F6885" s="51" t="s">
        <v>623</v>
      </c>
      <c r="G6885" s="4">
        <v>430</v>
      </c>
      <c r="H6885" s="10">
        <v>7.6744186046509997</v>
      </c>
      <c r="I6885" s="1">
        <v>100</v>
      </c>
      <c r="J6885" s="1">
        <v>91.395348837208999</v>
      </c>
      <c r="K6885" s="1">
        <v>88.372093023255999</v>
      </c>
      <c r="L6885" s="1">
        <v>41.627906976744001</v>
      </c>
      <c r="M6885" s="1">
        <v>12.093023255814</v>
      </c>
      <c r="N6885" s="1">
        <v>59.534883720929997</v>
      </c>
      <c r="O6885" s="1">
        <v>34.186046511628</v>
      </c>
      <c r="P6885" s="2" t="s">
        <v>160</v>
      </c>
      <c r="Q6885" s="2" t="s">
        <v>160</v>
      </c>
      <c r="R6885" s="1">
        <v>100</v>
      </c>
      <c r="S6885" s="1">
        <v>73.255813953488001</v>
      </c>
      <c r="T6885" s="8">
        <v>434.88372093023298</v>
      </c>
    </row>
    <row r="6886" spans="4:20" ht="39" x14ac:dyDescent="0.2">
      <c r="D6886" s="59"/>
      <c r="E6886" s="5" t="s">
        <v>94</v>
      </c>
      <c r="F6886" s="51" t="s">
        <v>623</v>
      </c>
      <c r="G6886" s="4">
        <v>824</v>
      </c>
      <c r="H6886" s="10">
        <v>5.5825242718450001</v>
      </c>
      <c r="I6886" s="1">
        <v>47.694174757281999</v>
      </c>
      <c r="J6886" s="1">
        <v>100</v>
      </c>
      <c r="K6886" s="1">
        <v>65.898058252427006</v>
      </c>
      <c r="L6886" s="1">
        <v>30.339805825243001</v>
      </c>
      <c r="M6886" s="1">
        <v>7.4029126213590004</v>
      </c>
      <c r="N6886" s="1">
        <v>38.956310679612002</v>
      </c>
      <c r="O6886" s="1">
        <v>23.058252427184001</v>
      </c>
      <c r="P6886" s="2" t="s">
        <v>160</v>
      </c>
      <c r="Q6886" s="2" t="s">
        <v>160</v>
      </c>
      <c r="R6886" s="1">
        <v>100</v>
      </c>
      <c r="S6886" s="1">
        <v>51.456310679612002</v>
      </c>
      <c r="T6886" s="8">
        <v>318.93203883495102</v>
      </c>
    </row>
    <row r="6887" spans="4:20" ht="39" x14ac:dyDescent="0.2">
      <c r="D6887" s="59"/>
      <c r="E6887" s="5" t="s">
        <v>95</v>
      </c>
      <c r="F6887" s="51" t="s">
        <v>623</v>
      </c>
      <c r="G6887" s="4">
        <v>593</v>
      </c>
      <c r="H6887" s="10">
        <v>7.2512647554810004</v>
      </c>
      <c r="I6887" s="1">
        <v>64.080944350758998</v>
      </c>
      <c r="J6887" s="1">
        <v>91.568296795953003</v>
      </c>
      <c r="K6887" s="1">
        <v>100</v>
      </c>
      <c r="L6887" s="1">
        <v>38.954468802698003</v>
      </c>
      <c r="M6887" s="1">
        <v>9.2748735244519995</v>
      </c>
      <c r="N6887" s="1">
        <v>54.300168634064001</v>
      </c>
      <c r="O6887" s="1">
        <v>32.883642495784002</v>
      </c>
      <c r="P6887" s="2" t="s">
        <v>160</v>
      </c>
      <c r="Q6887" s="2" t="s">
        <v>160</v>
      </c>
      <c r="R6887" s="1">
        <v>100</v>
      </c>
      <c r="S6887" s="1">
        <v>68.296795952782006</v>
      </c>
      <c r="T6887" s="8">
        <v>398.31365935919098</v>
      </c>
    </row>
    <row r="6888" spans="4:20" ht="39" x14ac:dyDescent="0.2">
      <c r="D6888" s="59"/>
      <c r="E6888" s="5" t="s">
        <v>96</v>
      </c>
      <c r="F6888" s="51" t="s">
        <v>623</v>
      </c>
      <c r="G6888" s="4">
        <v>261</v>
      </c>
      <c r="H6888" s="10">
        <v>6.130268199234</v>
      </c>
      <c r="I6888" s="1">
        <v>68.582375478927005</v>
      </c>
      <c r="J6888" s="1">
        <v>95.785440613027006</v>
      </c>
      <c r="K6888" s="1">
        <v>88.505747126437001</v>
      </c>
      <c r="L6888" s="1">
        <v>100</v>
      </c>
      <c r="M6888" s="1">
        <v>18.773946360153001</v>
      </c>
      <c r="N6888" s="1">
        <v>60.919540229885001</v>
      </c>
      <c r="O6888" s="1">
        <v>34.482758620689999</v>
      </c>
      <c r="P6888" s="2" t="s">
        <v>160</v>
      </c>
      <c r="Q6888" s="2" t="s">
        <v>160</v>
      </c>
      <c r="R6888" s="1">
        <v>99.616858237548001</v>
      </c>
      <c r="S6888" s="1">
        <v>100</v>
      </c>
      <c r="T6888" s="8">
        <v>473.18007662835203</v>
      </c>
    </row>
    <row r="6889" spans="4:20" ht="39" x14ac:dyDescent="0.2">
      <c r="D6889" s="59"/>
      <c r="E6889" s="5" t="s">
        <v>97</v>
      </c>
      <c r="F6889" s="51" t="s">
        <v>623</v>
      </c>
      <c r="G6889" s="4">
        <v>63</v>
      </c>
      <c r="H6889" s="10">
        <v>15.873015873016</v>
      </c>
      <c r="I6889" s="1">
        <v>82.539682539683</v>
      </c>
      <c r="J6889" s="1">
        <v>96.825396825396993</v>
      </c>
      <c r="K6889" s="1">
        <v>87.301587301587006</v>
      </c>
      <c r="L6889" s="1">
        <v>77.777777777777999</v>
      </c>
      <c r="M6889" s="1">
        <v>100</v>
      </c>
      <c r="N6889" s="1">
        <v>74.603174603175006</v>
      </c>
      <c r="O6889" s="1">
        <v>36.507936507937004</v>
      </c>
      <c r="P6889" s="2" t="s">
        <v>160</v>
      </c>
      <c r="Q6889" s="2" t="s">
        <v>160</v>
      </c>
      <c r="R6889" s="1">
        <v>100</v>
      </c>
      <c r="S6889" s="1">
        <v>100</v>
      </c>
      <c r="T6889" s="8">
        <v>571.42857142857099</v>
      </c>
    </row>
    <row r="6890" spans="4:20" ht="39" x14ac:dyDescent="0.2">
      <c r="D6890" s="59"/>
      <c r="E6890" s="5" t="s">
        <v>98</v>
      </c>
      <c r="F6890" s="51" t="s">
        <v>623</v>
      </c>
      <c r="G6890" s="4">
        <v>345</v>
      </c>
      <c r="H6890" s="10">
        <v>9.5652173913039995</v>
      </c>
      <c r="I6890" s="1">
        <v>74.202898550724996</v>
      </c>
      <c r="J6890" s="1">
        <v>93.043478260870003</v>
      </c>
      <c r="K6890" s="1">
        <v>93.333333333333002</v>
      </c>
      <c r="L6890" s="1">
        <v>46.086956521738998</v>
      </c>
      <c r="M6890" s="1">
        <v>13.623188405797</v>
      </c>
      <c r="N6890" s="1">
        <v>100</v>
      </c>
      <c r="O6890" s="1">
        <v>45.507246376811999</v>
      </c>
      <c r="P6890" s="2" t="s">
        <v>160</v>
      </c>
      <c r="Q6890" s="2" t="s">
        <v>160</v>
      </c>
      <c r="R6890" s="1">
        <v>100</v>
      </c>
      <c r="S6890" s="1">
        <v>100</v>
      </c>
      <c r="T6890" s="8">
        <v>475.36231884057997</v>
      </c>
    </row>
    <row r="6891" spans="4:20" ht="39" x14ac:dyDescent="0.2">
      <c r="D6891" s="59"/>
      <c r="E6891" s="5" t="s">
        <v>99</v>
      </c>
      <c r="F6891" s="51" t="s">
        <v>623</v>
      </c>
      <c r="G6891" s="4">
        <v>202</v>
      </c>
      <c r="H6891" s="10">
        <v>6.4356435643559999</v>
      </c>
      <c r="I6891" s="1">
        <v>72.772277227722995</v>
      </c>
      <c r="J6891" s="1">
        <v>94.059405940594004</v>
      </c>
      <c r="K6891" s="1">
        <v>96.534653465347006</v>
      </c>
      <c r="L6891" s="1">
        <v>44.554455445545003</v>
      </c>
      <c r="M6891" s="1">
        <v>11.386138613861</v>
      </c>
      <c r="N6891" s="1">
        <v>77.722772277228003</v>
      </c>
      <c r="O6891" s="1">
        <v>100</v>
      </c>
      <c r="P6891" s="2" t="s">
        <v>160</v>
      </c>
      <c r="Q6891" s="2" t="s">
        <v>160</v>
      </c>
      <c r="R6891" s="1">
        <v>100</v>
      </c>
      <c r="S6891" s="1">
        <v>85.148514851485004</v>
      </c>
      <c r="T6891" s="8">
        <v>503.46534653465301</v>
      </c>
    </row>
    <row r="6892" spans="4:20" x14ac:dyDescent="0.2">
      <c r="D6892" s="59"/>
      <c r="E6892" s="5" t="s">
        <v>100</v>
      </c>
      <c r="F6892" s="51" t="s">
        <v>623</v>
      </c>
      <c r="G6892" s="4">
        <v>143</v>
      </c>
      <c r="H6892" s="17" t="s">
        <v>160</v>
      </c>
      <c r="I6892" s="2" t="s">
        <v>160</v>
      </c>
      <c r="J6892" s="2" t="s">
        <v>160</v>
      </c>
      <c r="K6892" s="2" t="s">
        <v>160</v>
      </c>
      <c r="L6892" s="2" t="s">
        <v>160</v>
      </c>
      <c r="M6892" s="2" t="s">
        <v>160</v>
      </c>
      <c r="N6892" s="2" t="s">
        <v>160</v>
      </c>
      <c r="O6892" s="2" t="s">
        <v>160</v>
      </c>
      <c r="P6892" s="1">
        <v>100</v>
      </c>
      <c r="Q6892" s="2" t="s">
        <v>160</v>
      </c>
      <c r="R6892" s="2" t="s">
        <v>160</v>
      </c>
      <c r="S6892" s="2" t="s">
        <v>160</v>
      </c>
      <c r="T6892" s="8">
        <v>100</v>
      </c>
    </row>
    <row r="6893" spans="4:20" x14ac:dyDescent="0.2">
      <c r="D6893" s="59"/>
      <c r="E6893" s="5" t="s">
        <v>23</v>
      </c>
      <c r="F6893" s="51" t="s">
        <v>624</v>
      </c>
      <c r="G6893" s="4">
        <v>5</v>
      </c>
      <c r="H6893" s="17" t="s">
        <v>160</v>
      </c>
      <c r="I6893" s="2" t="s">
        <v>160</v>
      </c>
      <c r="J6893" s="2" t="s">
        <v>160</v>
      </c>
      <c r="K6893" s="2" t="s">
        <v>160</v>
      </c>
      <c r="L6893" s="2" t="s">
        <v>160</v>
      </c>
      <c r="M6893" s="2" t="s">
        <v>160</v>
      </c>
      <c r="N6893" s="2" t="s">
        <v>160</v>
      </c>
      <c r="O6893" s="2" t="s">
        <v>160</v>
      </c>
      <c r="P6893" s="2" t="s">
        <v>160</v>
      </c>
      <c r="Q6893" s="1">
        <v>100</v>
      </c>
      <c r="R6893" s="2" t="s">
        <v>160</v>
      </c>
      <c r="S6893" s="2" t="s">
        <v>160</v>
      </c>
      <c r="T6893" s="8">
        <v>100</v>
      </c>
    </row>
    <row r="6894" spans="4:20" ht="26" x14ac:dyDescent="0.2">
      <c r="D6894" s="59"/>
      <c r="E6894" s="5" t="s">
        <v>101</v>
      </c>
      <c r="F6894" s="51" t="s">
        <v>623</v>
      </c>
      <c r="G6894" s="4">
        <v>883</v>
      </c>
      <c r="H6894" s="10">
        <v>6.6817667044169999</v>
      </c>
      <c r="I6894" s="1">
        <v>48.697621744053997</v>
      </c>
      <c r="J6894" s="1">
        <v>93.318233295582999</v>
      </c>
      <c r="K6894" s="1">
        <v>67.157417893545002</v>
      </c>
      <c r="L6894" s="1">
        <v>29.445073612683998</v>
      </c>
      <c r="M6894" s="1">
        <v>7.1347678369200001</v>
      </c>
      <c r="N6894" s="1">
        <v>39.071347678369001</v>
      </c>
      <c r="O6894" s="1">
        <v>22.876557191393001</v>
      </c>
      <c r="P6894" s="2" t="s">
        <v>160</v>
      </c>
      <c r="Q6894" s="2" t="s">
        <v>160</v>
      </c>
      <c r="R6894" s="1">
        <v>100</v>
      </c>
      <c r="S6894" s="1">
        <v>51.189127972820003</v>
      </c>
      <c r="T6894" s="8">
        <v>314.38278595696499</v>
      </c>
    </row>
    <row r="6895" spans="4:20" ht="26" x14ac:dyDescent="0.2">
      <c r="D6895" s="59"/>
      <c r="E6895" s="5" t="s">
        <v>102</v>
      </c>
      <c r="F6895" s="51" t="s">
        <v>623</v>
      </c>
      <c r="G6895" s="4">
        <v>453</v>
      </c>
      <c r="H6895" s="10">
        <v>8.830022075055</v>
      </c>
      <c r="I6895" s="1">
        <v>69.53642384106</v>
      </c>
      <c r="J6895" s="1">
        <v>93.598233995585005</v>
      </c>
      <c r="K6895" s="1">
        <v>89.403973509934005</v>
      </c>
      <c r="L6895" s="1">
        <v>57.615894039734997</v>
      </c>
      <c r="M6895" s="1">
        <v>13.907284768212</v>
      </c>
      <c r="N6895" s="1">
        <v>76.158940397351003</v>
      </c>
      <c r="O6895" s="1">
        <v>37.969094922737</v>
      </c>
      <c r="P6895" s="2" t="s">
        <v>160</v>
      </c>
      <c r="Q6895" s="2" t="s">
        <v>160</v>
      </c>
      <c r="R6895" s="1">
        <v>99.779249448124006</v>
      </c>
      <c r="S6895" s="1">
        <v>100</v>
      </c>
      <c r="T6895" s="8">
        <v>447.01986754966902</v>
      </c>
    </row>
    <row r="6896" spans="4:20" x14ac:dyDescent="0.2">
      <c r="D6896" s="58" t="s">
        <v>103</v>
      </c>
      <c r="E6896" s="7" t="s">
        <v>104</v>
      </c>
      <c r="F6896" s="50" t="s">
        <v>623</v>
      </c>
      <c r="G6896" s="6">
        <v>265</v>
      </c>
      <c r="H6896" s="14">
        <v>7.9245283018870003</v>
      </c>
      <c r="I6896" s="3">
        <v>54.716981132074999</v>
      </c>
      <c r="J6896" s="3">
        <v>86.037735849057</v>
      </c>
      <c r="K6896" s="3">
        <v>70.566037735848994</v>
      </c>
      <c r="L6896" s="3">
        <v>29.433962264150999</v>
      </c>
      <c r="M6896" s="3">
        <v>10.943396226415</v>
      </c>
      <c r="N6896" s="3">
        <v>45.283018867925001</v>
      </c>
      <c r="O6896" s="3">
        <v>26.415094339623</v>
      </c>
      <c r="P6896" s="3">
        <v>8.3018867924530007</v>
      </c>
      <c r="Q6896" s="3">
        <v>0.37735849056600002</v>
      </c>
      <c r="R6896" s="3">
        <v>90.188679245282998</v>
      </c>
      <c r="S6896" s="3">
        <v>53.207547169811001</v>
      </c>
      <c r="T6896" s="13">
        <v>340</v>
      </c>
    </row>
    <row r="6897" spans="4:20" x14ac:dyDescent="0.2">
      <c r="D6897" s="59"/>
      <c r="E6897" s="5" t="s">
        <v>105</v>
      </c>
      <c r="F6897" s="51" t="s">
        <v>623</v>
      </c>
      <c r="G6897" s="4">
        <v>314</v>
      </c>
      <c r="H6897" s="10">
        <v>5.4140127388539998</v>
      </c>
      <c r="I6897" s="1">
        <v>42.038216560510001</v>
      </c>
      <c r="J6897" s="1">
        <v>81.847133757961998</v>
      </c>
      <c r="K6897" s="1">
        <v>57.961783439489999</v>
      </c>
      <c r="L6897" s="1">
        <v>28.343949044586001</v>
      </c>
      <c r="M6897" s="1">
        <v>4.7770700636939996</v>
      </c>
      <c r="N6897" s="1">
        <v>31.847133757961998</v>
      </c>
      <c r="O6897" s="1">
        <v>17.834394904459</v>
      </c>
      <c r="P6897" s="1">
        <v>10.509554140126999</v>
      </c>
      <c r="Q6897" s="2" t="s">
        <v>160</v>
      </c>
      <c r="R6897" s="1">
        <v>88.535031847133993</v>
      </c>
      <c r="S6897" s="1">
        <v>46.178343949045001</v>
      </c>
      <c r="T6897" s="8">
        <v>280.57324840764301</v>
      </c>
    </row>
    <row r="6898" spans="4:20" x14ac:dyDescent="0.2">
      <c r="D6898" s="59"/>
      <c r="E6898" s="5" t="s">
        <v>106</v>
      </c>
      <c r="F6898" s="51" t="s">
        <v>623</v>
      </c>
      <c r="G6898" s="4">
        <v>333</v>
      </c>
      <c r="H6898" s="10">
        <v>8.1081081081080004</v>
      </c>
      <c r="I6898" s="1">
        <v>34.534534534534998</v>
      </c>
      <c r="J6898" s="1">
        <v>75.375375375375</v>
      </c>
      <c r="K6898" s="1">
        <v>50.450450450449999</v>
      </c>
      <c r="L6898" s="1">
        <v>18.618618618618999</v>
      </c>
      <c r="M6898" s="1">
        <v>4.5045045045050003</v>
      </c>
      <c r="N6898" s="1">
        <v>26.726726726727001</v>
      </c>
      <c r="O6898" s="1">
        <v>17.117117117117001</v>
      </c>
      <c r="P6898" s="1">
        <v>16.216216216216001</v>
      </c>
      <c r="Q6898" s="1">
        <v>1.201201201201</v>
      </c>
      <c r="R6898" s="1">
        <v>81.381381381381004</v>
      </c>
      <c r="S6898" s="1">
        <v>35.735735735736</v>
      </c>
      <c r="T6898" s="8">
        <v>252.852852852853</v>
      </c>
    </row>
    <row r="6899" spans="4:20" x14ac:dyDescent="0.2">
      <c r="D6899" s="59"/>
      <c r="E6899" s="5" t="s">
        <v>107</v>
      </c>
      <c r="F6899" s="51" t="s">
        <v>623</v>
      </c>
      <c r="G6899" s="4">
        <v>108</v>
      </c>
      <c r="H6899" s="10">
        <v>2.7777777777780002</v>
      </c>
      <c r="I6899" s="1">
        <v>26.851851851852</v>
      </c>
      <c r="J6899" s="1">
        <v>66.666666666666998</v>
      </c>
      <c r="K6899" s="1">
        <v>41.666666666666998</v>
      </c>
      <c r="L6899" s="1">
        <v>25.925925925925998</v>
      </c>
      <c r="M6899" s="1">
        <v>1.851851851852</v>
      </c>
      <c r="N6899" s="1">
        <v>25.925925925925998</v>
      </c>
      <c r="O6899" s="1">
        <v>12.962962962962999</v>
      </c>
      <c r="P6899" s="1">
        <v>27.777777777777999</v>
      </c>
      <c r="Q6899" s="2" t="s">
        <v>160</v>
      </c>
      <c r="R6899" s="1">
        <v>71.296296296296006</v>
      </c>
      <c r="S6899" s="1">
        <v>34.259259259258997</v>
      </c>
      <c r="T6899" s="8">
        <v>232.40740740740699</v>
      </c>
    </row>
    <row r="6900" spans="4:20" x14ac:dyDescent="0.2">
      <c r="D6900" s="59"/>
      <c r="E6900" s="5" t="s">
        <v>108</v>
      </c>
      <c r="F6900" s="51" t="s">
        <v>624</v>
      </c>
      <c r="G6900" s="4">
        <v>21</v>
      </c>
      <c r="H6900" s="10">
        <v>9.5238095238099998</v>
      </c>
      <c r="I6900" s="1">
        <v>33.333333333333002</v>
      </c>
      <c r="J6900" s="1">
        <v>71.428571428571004</v>
      </c>
      <c r="K6900" s="1">
        <v>42.857142857143003</v>
      </c>
      <c r="L6900" s="1">
        <v>19.047619047619001</v>
      </c>
      <c r="M6900" s="1">
        <v>9.5238095238099998</v>
      </c>
      <c r="N6900" s="1">
        <v>38.095238095238003</v>
      </c>
      <c r="O6900" s="1">
        <v>19.047619047619001</v>
      </c>
      <c r="P6900" s="1">
        <v>19.047619047619001</v>
      </c>
      <c r="Q6900" s="2" t="s">
        <v>160</v>
      </c>
      <c r="R6900" s="1">
        <v>76.190476190476005</v>
      </c>
      <c r="S6900" s="1">
        <v>52.380952380952003</v>
      </c>
      <c r="T6900" s="8">
        <v>261.90476190476198</v>
      </c>
    </row>
    <row r="6901" spans="4:20" x14ac:dyDescent="0.2">
      <c r="D6901" s="59"/>
      <c r="E6901" s="5" t="s">
        <v>23</v>
      </c>
      <c r="F6901" s="51" t="s">
        <v>624</v>
      </c>
      <c r="G6901" s="4">
        <v>2</v>
      </c>
      <c r="H6901" s="17" t="s">
        <v>160</v>
      </c>
      <c r="I6901" s="1">
        <v>100</v>
      </c>
      <c r="J6901" s="1">
        <v>50</v>
      </c>
      <c r="K6901" s="1">
        <v>100</v>
      </c>
      <c r="L6901" s="2" t="s">
        <v>160</v>
      </c>
      <c r="M6901" s="2" t="s">
        <v>160</v>
      </c>
      <c r="N6901" s="2" t="s">
        <v>160</v>
      </c>
      <c r="O6901" s="1">
        <v>50</v>
      </c>
      <c r="P6901" s="2" t="s">
        <v>160</v>
      </c>
      <c r="Q6901" s="2" t="s">
        <v>160</v>
      </c>
      <c r="R6901" s="1">
        <v>100</v>
      </c>
      <c r="S6901" s="2" t="s">
        <v>160</v>
      </c>
      <c r="T6901" s="8">
        <v>300</v>
      </c>
    </row>
    <row r="6902" spans="4:20" x14ac:dyDescent="0.2">
      <c r="D6902" s="59"/>
      <c r="E6902" s="5" t="s">
        <v>109</v>
      </c>
      <c r="F6902" s="51" t="s">
        <v>623</v>
      </c>
      <c r="G6902" s="4">
        <v>579</v>
      </c>
      <c r="H6902" s="10">
        <v>6.5630397236610003</v>
      </c>
      <c r="I6902" s="1">
        <v>47.841105354059003</v>
      </c>
      <c r="J6902" s="1">
        <v>83.765112262521995</v>
      </c>
      <c r="K6902" s="1">
        <v>63.730569948186996</v>
      </c>
      <c r="L6902" s="1">
        <v>28.842832469775001</v>
      </c>
      <c r="M6902" s="1">
        <v>7.5993091537130004</v>
      </c>
      <c r="N6902" s="1">
        <v>37.996545768566001</v>
      </c>
      <c r="O6902" s="1">
        <v>21.761658031088</v>
      </c>
      <c r="P6902" s="1">
        <v>9.4991364421419995</v>
      </c>
      <c r="Q6902" s="1">
        <v>0.17271157167500001</v>
      </c>
      <c r="R6902" s="1">
        <v>89.291882556131</v>
      </c>
      <c r="S6902" s="1">
        <v>49.395509499135997</v>
      </c>
      <c r="T6902" s="8">
        <v>307.77202072538898</v>
      </c>
    </row>
    <row r="6903" spans="4:20" x14ac:dyDescent="0.2">
      <c r="D6903" s="59"/>
      <c r="E6903" s="5" t="s">
        <v>110</v>
      </c>
      <c r="F6903" s="51" t="s">
        <v>623</v>
      </c>
      <c r="G6903" s="4">
        <v>129</v>
      </c>
      <c r="H6903" s="10">
        <v>3.8759689922480001</v>
      </c>
      <c r="I6903" s="1">
        <v>27.906976744186</v>
      </c>
      <c r="J6903" s="1">
        <v>67.441860465115994</v>
      </c>
      <c r="K6903" s="1">
        <v>41.860465116279002</v>
      </c>
      <c r="L6903" s="1">
        <v>24.806201550388</v>
      </c>
      <c r="M6903" s="1">
        <v>3.1007751937979999</v>
      </c>
      <c r="N6903" s="1">
        <v>27.906976744186</v>
      </c>
      <c r="O6903" s="1">
        <v>13.953488372093</v>
      </c>
      <c r="P6903" s="1">
        <v>26.356589147287</v>
      </c>
      <c r="Q6903" s="2" t="s">
        <v>160</v>
      </c>
      <c r="R6903" s="1">
        <v>72.093023255814003</v>
      </c>
      <c r="S6903" s="1">
        <v>37.209302325581</v>
      </c>
      <c r="T6903" s="8">
        <v>237.20930232558101</v>
      </c>
    </row>
    <row r="6904" spans="4:20" x14ac:dyDescent="0.2">
      <c r="D6904" s="58" t="s">
        <v>111</v>
      </c>
      <c r="E6904" s="7" t="s">
        <v>112</v>
      </c>
      <c r="F6904" s="50" t="s">
        <v>623</v>
      </c>
      <c r="G6904" s="6">
        <v>192</v>
      </c>
      <c r="H6904" s="14">
        <v>7.8125</v>
      </c>
      <c r="I6904" s="3">
        <v>53.125</v>
      </c>
      <c r="J6904" s="3">
        <v>88.541666666666998</v>
      </c>
      <c r="K6904" s="3">
        <v>71.354166666666998</v>
      </c>
      <c r="L6904" s="3">
        <v>33.333333333333002</v>
      </c>
      <c r="M6904" s="3">
        <v>10.9375</v>
      </c>
      <c r="N6904" s="3">
        <v>42.1875</v>
      </c>
      <c r="O6904" s="3">
        <v>32.8125</v>
      </c>
      <c r="P6904" s="3">
        <v>4.6875</v>
      </c>
      <c r="Q6904" s="9" t="s">
        <v>160</v>
      </c>
      <c r="R6904" s="3">
        <v>94.270833333333002</v>
      </c>
      <c r="S6904" s="3">
        <v>54.6875</v>
      </c>
      <c r="T6904" s="13">
        <v>344.79166666666703</v>
      </c>
    </row>
    <row r="6905" spans="4:20" ht="26" x14ac:dyDescent="0.2">
      <c r="D6905" s="59"/>
      <c r="E6905" s="5" t="s">
        <v>113</v>
      </c>
      <c r="F6905" s="51" t="s">
        <v>623</v>
      </c>
      <c r="G6905" s="4">
        <v>149</v>
      </c>
      <c r="H6905" s="10">
        <v>10.738255033557</v>
      </c>
      <c r="I6905" s="1">
        <v>60.402684563758001</v>
      </c>
      <c r="J6905" s="1">
        <v>91.275167785234999</v>
      </c>
      <c r="K6905" s="1">
        <v>81.208053691274998</v>
      </c>
      <c r="L6905" s="1">
        <v>28.859060402685</v>
      </c>
      <c r="M6905" s="1">
        <v>9.3959731543620002</v>
      </c>
      <c r="N6905" s="1">
        <v>43.624161073826002</v>
      </c>
      <c r="O6905" s="1">
        <v>34.228187919462997</v>
      </c>
      <c r="P6905" s="1">
        <v>4.0268456375839996</v>
      </c>
      <c r="Q6905" s="2" t="s">
        <v>160</v>
      </c>
      <c r="R6905" s="1">
        <v>95.973154362415997</v>
      </c>
      <c r="S6905" s="1">
        <v>55.03355704698</v>
      </c>
      <c r="T6905" s="8">
        <v>363.75838926174498</v>
      </c>
    </row>
    <row r="6906" spans="4:20" x14ac:dyDescent="0.2">
      <c r="D6906" s="59"/>
      <c r="E6906" s="5" t="s">
        <v>114</v>
      </c>
      <c r="F6906" s="51" t="s">
        <v>623</v>
      </c>
      <c r="G6906" s="4">
        <v>530</v>
      </c>
      <c r="H6906" s="10">
        <v>8.4905660377360004</v>
      </c>
      <c r="I6906" s="1">
        <v>50</v>
      </c>
      <c r="J6906" s="1">
        <v>85.283018867924994</v>
      </c>
      <c r="K6906" s="1">
        <v>69.245283018867994</v>
      </c>
      <c r="L6906" s="1">
        <v>30.566037735849001</v>
      </c>
      <c r="M6906" s="1">
        <v>7.9245283018870003</v>
      </c>
      <c r="N6906" s="1">
        <v>40.188679245282998</v>
      </c>
      <c r="O6906" s="1">
        <v>26.415094339623</v>
      </c>
      <c r="P6906" s="1">
        <v>7.3584905660380002</v>
      </c>
      <c r="Q6906" s="1">
        <v>0.18867924528300001</v>
      </c>
      <c r="R6906" s="1">
        <v>91.509433962263998</v>
      </c>
      <c r="S6906" s="1">
        <v>51.886792452830001</v>
      </c>
      <c r="T6906" s="8">
        <v>325.66037735849102</v>
      </c>
    </row>
    <row r="6907" spans="4:20" x14ac:dyDescent="0.2">
      <c r="D6907" s="59"/>
      <c r="E6907" s="5" t="s">
        <v>115</v>
      </c>
      <c r="F6907" s="51" t="s">
        <v>623</v>
      </c>
      <c r="G6907" s="4">
        <v>225</v>
      </c>
      <c r="H6907" s="10">
        <v>8</v>
      </c>
      <c r="I6907" s="1">
        <v>62.666666666666998</v>
      </c>
      <c r="J6907" s="1">
        <v>89.777777777777999</v>
      </c>
      <c r="K6907" s="1">
        <v>81.333333333333002</v>
      </c>
      <c r="L6907" s="1">
        <v>30.222222222222001</v>
      </c>
      <c r="M6907" s="1">
        <v>7.1111111111109997</v>
      </c>
      <c r="N6907" s="1">
        <v>47.555555555555998</v>
      </c>
      <c r="O6907" s="1">
        <v>29.777777777777999</v>
      </c>
      <c r="P6907" s="1">
        <v>2.666666666667</v>
      </c>
      <c r="Q6907" s="2" t="s">
        <v>160</v>
      </c>
      <c r="R6907" s="1">
        <v>96.444444444444002</v>
      </c>
      <c r="S6907" s="1">
        <v>58.222222222222001</v>
      </c>
      <c r="T6907" s="8">
        <v>359.11111111111097</v>
      </c>
    </row>
    <row r="6908" spans="4:20" x14ac:dyDescent="0.2">
      <c r="D6908" s="59"/>
      <c r="E6908" s="5" t="s">
        <v>116</v>
      </c>
      <c r="F6908" s="51" t="s">
        <v>623</v>
      </c>
      <c r="G6908" s="4">
        <v>467</v>
      </c>
      <c r="H6908" s="10">
        <v>8.7794432548180001</v>
      </c>
      <c r="I6908" s="1">
        <v>52.462526766594998</v>
      </c>
      <c r="J6908" s="1">
        <v>85.010706638116005</v>
      </c>
      <c r="K6908" s="1">
        <v>68.522483940043003</v>
      </c>
      <c r="L6908" s="1">
        <v>28.051391862955001</v>
      </c>
      <c r="M6908" s="1">
        <v>7.2805139186299996</v>
      </c>
      <c r="N6908" s="1">
        <v>43.040685224839002</v>
      </c>
      <c r="O6908" s="1">
        <v>25.267665952891001</v>
      </c>
      <c r="P6908" s="1">
        <v>8.5653104925050005</v>
      </c>
      <c r="Q6908" s="2" t="s">
        <v>160</v>
      </c>
      <c r="R6908" s="1">
        <v>90.792291220557004</v>
      </c>
      <c r="S6908" s="1">
        <v>52.676659528907997</v>
      </c>
      <c r="T6908" s="8">
        <v>326.98072805139202</v>
      </c>
    </row>
    <row r="6909" spans="4:20" ht="26" x14ac:dyDescent="0.2">
      <c r="D6909" s="59"/>
      <c r="E6909" s="5" t="s">
        <v>117</v>
      </c>
      <c r="F6909" s="51" t="s">
        <v>623</v>
      </c>
      <c r="G6909" s="4">
        <v>732</v>
      </c>
      <c r="H6909" s="10">
        <v>7.2404371584699998</v>
      </c>
      <c r="I6909" s="1">
        <v>43.306010928962003</v>
      </c>
      <c r="J6909" s="1">
        <v>82.377049180328001</v>
      </c>
      <c r="K6909" s="1">
        <v>59.972677595627999</v>
      </c>
      <c r="L6909" s="1">
        <v>24.180327868852</v>
      </c>
      <c r="M6909" s="1">
        <v>5.0546448087430003</v>
      </c>
      <c r="N6909" s="1">
        <v>34.289617486338997</v>
      </c>
      <c r="O6909" s="1">
        <v>20.765027322403999</v>
      </c>
      <c r="P6909" s="1">
        <v>11.202185792350001</v>
      </c>
      <c r="Q6909" s="1">
        <v>0.136612021858</v>
      </c>
      <c r="R6909" s="1">
        <v>87.704918032787006</v>
      </c>
      <c r="S6909" s="1">
        <v>44.262295081966997</v>
      </c>
      <c r="T6909" s="8">
        <v>288.52459016393402</v>
      </c>
    </row>
    <row r="6910" spans="4:20" ht="26" x14ac:dyDescent="0.2">
      <c r="D6910" s="59"/>
      <c r="E6910" s="5" t="s">
        <v>118</v>
      </c>
      <c r="F6910" s="51" t="s">
        <v>623</v>
      </c>
      <c r="G6910" s="4">
        <v>662</v>
      </c>
      <c r="H6910" s="10">
        <v>7.2507552870090004</v>
      </c>
      <c r="I6910" s="1">
        <v>48.187311178248002</v>
      </c>
      <c r="J6910" s="1">
        <v>86.706948640483006</v>
      </c>
      <c r="K6910" s="1">
        <v>66.012084592145001</v>
      </c>
      <c r="L6910" s="1">
        <v>29.7583081571</v>
      </c>
      <c r="M6910" s="1">
        <v>6.7975830815710001</v>
      </c>
      <c r="N6910" s="1">
        <v>39.879154078550002</v>
      </c>
      <c r="O6910" s="1">
        <v>24.471299093656</v>
      </c>
      <c r="P6910" s="1">
        <v>8.0060422960729998</v>
      </c>
      <c r="Q6910" s="1">
        <v>0.30211480362499998</v>
      </c>
      <c r="R6910" s="1">
        <v>91.238670694863998</v>
      </c>
      <c r="S6910" s="1">
        <v>50.906344410876002</v>
      </c>
      <c r="T6910" s="8">
        <v>317.37160120845903</v>
      </c>
    </row>
    <row r="6911" spans="4:20" ht="26" x14ac:dyDescent="0.2">
      <c r="D6911" s="59"/>
      <c r="E6911" s="5" t="s">
        <v>119</v>
      </c>
      <c r="F6911" s="51" t="s">
        <v>623</v>
      </c>
      <c r="G6911" s="4">
        <v>471</v>
      </c>
      <c r="H6911" s="10">
        <v>8.7048832271759995</v>
      </c>
      <c r="I6911" s="1">
        <v>41.401273885350001</v>
      </c>
      <c r="J6911" s="1">
        <v>77.282377919320993</v>
      </c>
      <c r="K6911" s="1">
        <v>56.900212314225001</v>
      </c>
      <c r="L6911" s="1">
        <v>22.717622080679</v>
      </c>
      <c r="M6911" s="1">
        <v>5.307855626327</v>
      </c>
      <c r="N6911" s="1">
        <v>30.36093418259</v>
      </c>
      <c r="O6911" s="1">
        <v>18.046709129511999</v>
      </c>
      <c r="P6911" s="1">
        <v>14.861995753715</v>
      </c>
      <c r="Q6911" s="2" t="s">
        <v>160</v>
      </c>
      <c r="R6911" s="1">
        <v>83.864118895966001</v>
      </c>
      <c r="S6911" s="1">
        <v>40.127388535031997</v>
      </c>
      <c r="T6911" s="8">
        <v>275.58386411889597</v>
      </c>
    </row>
    <row r="6912" spans="4:20" ht="26" x14ac:dyDescent="0.2">
      <c r="D6912" s="59"/>
      <c r="E6912" s="5" t="s">
        <v>120</v>
      </c>
      <c r="F6912" s="51" t="s">
        <v>623</v>
      </c>
      <c r="G6912" s="4">
        <v>165</v>
      </c>
      <c r="H6912" s="10">
        <v>7.8787878787879997</v>
      </c>
      <c r="I6912" s="1">
        <v>61.212121212120998</v>
      </c>
      <c r="J6912" s="1">
        <v>90.303030303029999</v>
      </c>
      <c r="K6912" s="1">
        <v>75.151515151515</v>
      </c>
      <c r="L6912" s="1">
        <v>32.727272727272997</v>
      </c>
      <c r="M6912" s="1">
        <v>9.6969696969699992</v>
      </c>
      <c r="N6912" s="1">
        <v>41.818181818181998</v>
      </c>
      <c r="O6912" s="1">
        <v>30.303030303029999</v>
      </c>
      <c r="P6912" s="1">
        <v>4.8484848484849996</v>
      </c>
      <c r="Q6912" s="2" t="s">
        <v>160</v>
      </c>
      <c r="R6912" s="1">
        <v>94.545454545455001</v>
      </c>
      <c r="S6912" s="1">
        <v>53.939393939394002</v>
      </c>
      <c r="T6912" s="8">
        <v>353.93939393939399</v>
      </c>
    </row>
    <row r="6913" spans="4:20" x14ac:dyDescent="0.2">
      <c r="D6913" s="59"/>
      <c r="E6913" s="5" t="s">
        <v>121</v>
      </c>
      <c r="F6913" s="51" t="s">
        <v>623</v>
      </c>
      <c r="G6913" s="4">
        <v>553</v>
      </c>
      <c r="H6913" s="10">
        <v>8.3182640144669993</v>
      </c>
      <c r="I6913" s="1">
        <v>51.898734177214997</v>
      </c>
      <c r="J6913" s="1">
        <v>88.245931283906003</v>
      </c>
      <c r="K6913" s="1">
        <v>70.705244122965993</v>
      </c>
      <c r="L6913" s="1">
        <v>28.571428571428999</v>
      </c>
      <c r="M6913" s="1">
        <v>8.3182640144669993</v>
      </c>
      <c r="N6913" s="1">
        <v>43.399638336347003</v>
      </c>
      <c r="O6913" s="1">
        <v>25.497287522604001</v>
      </c>
      <c r="P6913" s="1">
        <v>5.6057866184450003</v>
      </c>
      <c r="Q6913" s="1">
        <v>0.18083182640100001</v>
      </c>
      <c r="R6913" s="1">
        <v>93.309222423145997</v>
      </c>
      <c r="S6913" s="1">
        <v>52.802893309222</v>
      </c>
      <c r="T6913" s="8">
        <v>330.741410488246</v>
      </c>
    </row>
    <row r="6914" spans="4:20" x14ac:dyDescent="0.2">
      <c r="D6914" s="59"/>
      <c r="E6914" s="5" t="s">
        <v>122</v>
      </c>
      <c r="F6914" s="51" t="s">
        <v>623</v>
      </c>
      <c r="G6914" s="4">
        <v>471</v>
      </c>
      <c r="H6914" s="10">
        <v>7.2186836518049997</v>
      </c>
      <c r="I6914" s="1">
        <v>49.256900212314001</v>
      </c>
      <c r="J6914" s="1">
        <v>85.562632696391006</v>
      </c>
      <c r="K6914" s="1">
        <v>70.700636942675004</v>
      </c>
      <c r="L6914" s="1">
        <v>28.874734607219001</v>
      </c>
      <c r="M6914" s="1">
        <v>7.4309978768580001</v>
      </c>
      <c r="N6914" s="1">
        <v>40.976645435244002</v>
      </c>
      <c r="O6914" s="1">
        <v>28.025477707006001</v>
      </c>
      <c r="P6914" s="1">
        <v>8.7048832271759995</v>
      </c>
      <c r="Q6914" s="1">
        <v>0.21231422505299999</v>
      </c>
      <c r="R6914" s="1">
        <v>90.658174097664997</v>
      </c>
      <c r="S6914" s="1">
        <v>50.743099787685999</v>
      </c>
      <c r="T6914" s="8">
        <v>326.96390658174101</v>
      </c>
    </row>
    <row r="6915" spans="4:20" x14ac:dyDescent="0.2">
      <c r="D6915" s="59"/>
      <c r="E6915" s="5" t="s">
        <v>123</v>
      </c>
      <c r="F6915" s="51" t="s">
        <v>623</v>
      </c>
      <c r="G6915" s="4">
        <v>275</v>
      </c>
      <c r="H6915" s="10">
        <v>11.272727272727</v>
      </c>
      <c r="I6915" s="1">
        <v>51.272727272727003</v>
      </c>
      <c r="J6915" s="1">
        <v>86.545454545455001</v>
      </c>
      <c r="K6915" s="1">
        <v>76</v>
      </c>
      <c r="L6915" s="1">
        <v>31.272727272727</v>
      </c>
      <c r="M6915" s="1">
        <v>9.0909090909089993</v>
      </c>
      <c r="N6915" s="1">
        <v>51.636363636364003</v>
      </c>
      <c r="O6915" s="1">
        <v>31.272727272727</v>
      </c>
      <c r="P6915" s="1">
        <v>7.2727272727269998</v>
      </c>
      <c r="Q6915" s="2" t="s">
        <v>160</v>
      </c>
      <c r="R6915" s="1">
        <v>91.272727272726996</v>
      </c>
      <c r="S6915" s="1">
        <v>60.727272727272997</v>
      </c>
      <c r="T6915" s="8">
        <v>355.63636363636402</v>
      </c>
    </row>
    <row r="6916" spans="4:20" x14ac:dyDescent="0.2">
      <c r="D6916" s="59"/>
      <c r="E6916" s="5" t="s">
        <v>124</v>
      </c>
      <c r="F6916" s="51" t="s">
        <v>623</v>
      </c>
      <c r="G6916" s="4">
        <v>647</v>
      </c>
      <c r="H6916" s="10">
        <v>7.1097372488410002</v>
      </c>
      <c r="I6916" s="1">
        <v>46.367851622875001</v>
      </c>
      <c r="J6916" s="1">
        <v>83.771251931994001</v>
      </c>
      <c r="K6916" s="1">
        <v>64.605873261206</v>
      </c>
      <c r="L6916" s="1">
        <v>27.666151468315</v>
      </c>
      <c r="M6916" s="1">
        <v>7.4188562596600001</v>
      </c>
      <c r="N6916" s="1">
        <v>38.794435857804999</v>
      </c>
      <c r="O6916" s="1">
        <v>23.802163833076001</v>
      </c>
      <c r="P6916" s="1">
        <v>10.046367851623</v>
      </c>
      <c r="Q6916" s="2" t="s">
        <v>160</v>
      </c>
      <c r="R6916" s="1">
        <v>89.489953632148001</v>
      </c>
      <c r="S6916" s="1">
        <v>49.149922720246998</v>
      </c>
      <c r="T6916" s="8">
        <v>309.58268933539398</v>
      </c>
    </row>
    <row r="6917" spans="4:20" x14ac:dyDescent="0.2">
      <c r="D6917" s="59"/>
      <c r="E6917" s="5" t="s">
        <v>125</v>
      </c>
      <c r="F6917" s="51" t="s">
        <v>623</v>
      </c>
      <c r="G6917" s="4">
        <v>249</v>
      </c>
      <c r="H6917" s="10">
        <v>7.6305220883529996</v>
      </c>
      <c r="I6917" s="1">
        <v>49.397590361445999</v>
      </c>
      <c r="J6917" s="1">
        <v>89.156626506023997</v>
      </c>
      <c r="K6917" s="1">
        <v>70.281124497991996</v>
      </c>
      <c r="L6917" s="1">
        <v>28.514056224899999</v>
      </c>
      <c r="M6917" s="1">
        <v>6.0240963855420002</v>
      </c>
      <c r="N6917" s="1">
        <v>40.562248995984</v>
      </c>
      <c r="O6917" s="1">
        <v>29.317269076304999</v>
      </c>
      <c r="P6917" s="1">
        <v>8.0321285140559997</v>
      </c>
      <c r="Q6917" s="2" t="s">
        <v>160</v>
      </c>
      <c r="R6917" s="1">
        <v>91.967871485944002</v>
      </c>
      <c r="S6917" s="1">
        <v>50.602409638554001</v>
      </c>
      <c r="T6917" s="8">
        <v>328.91566265060197</v>
      </c>
    </row>
    <row r="6918" spans="4:20" x14ac:dyDescent="0.2">
      <c r="D6918" s="59"/>
      <c r="E6918" s="5" t="s">
        <v>126</v>
      </c>
      <c r="F6918" s="51" t="s">
        <v>623</v>
      </c>
      <c r="G6918" s="4">
        <v>279</v>
      </c>
      <c r="H6918" s="10">
        <v>9.3189964157710001</v>
      </c>
      <c r="I6918" s="1">
        <v>53.405017921147</v>
      </c>
      <c r="J6918" s="1">
        <v>85.663082437276003</v>
      </c>
      <c r="K6918" s="1">
        <v>64.874551971325999</v>
      </c>
      <c r="L6918" s="1">
        <v>28.315412186380001</v>
      </c>
      <c r="M6918" s="1">
        <v>7.8853046594979999</v>
      </c>
      <c r="N6918" s="1">
        <v>33.333333333333002</v>
      </c>
      <c r="O6918" s="1">
        <v>20.78853046595</v>
      </c>
      <c r="P6918" s="1">
        <v>7.5268817204299996</v>
      </c>
      <c r="Q6918" s="1">
        <v>0.71684587813599998</v>
      </c>
      <c r="R6918" s="1">
        <v>90.681003584229003</v>
      </c>
      <c r="S6918" s="1">
        <v>46.953405017921</v>
      </c>
      <c r="T6918" s="8">
        <v>311.82795698924701</v>
      </c>
    </row>
    <row r="6919" spans="4:20" ht="26" x14ac:dyDescent="0.2">
      <c r="D6919" s="59"/>
      <c r="E6919" s="5" t="s">
        <v>127</v>
      </c>
      <c r="F6919" s="51" t="s">
        <v>623</v>
      </c>
      <c r="G6919" s="4">
        <v>195</v>
      </c>
      <c r="H6919" s="10">
        <v>7.6923076923079998</v>
      </c>
      <c r="I6919" s="1">
        <v>51.282051282051</v>
      </c>
      <c r="J6919" s="1">
        <v>86.153846153846004</v>
      </c>
      <c r="K6919" s="1">
        <v>69.230769230768999</v>
      </c>
      <c r="L6919" s="1">
        <v>33.333333333333002</v>
      </c>
      <c r="M6919" s="1">
        <v>8.2051282051280001</v>
      </c>
      <c r="N6919" s="1">
        <v>40</v>
      </c>
      <c r="O6919" s="1">
        <v>26.666666666666998</v>
      </c>
      <c r="P6919" s="1">
        <v>9.7435897435900003</v>
      </c>
      <c r="Q6919" s="2" t="s">
        <v>160</v>
      </c>
      <c r="R6919" s="1">
        <v>90.256410256410007</v>
      </c>
      <c r="S6919" s="1">
        <v>56.410256410255997</v>
      </c>
      <c r="T6919" s="8">
        <v>332.30769230769198</v>
      </c>
    </row>
    <row r="6920" spans="4:20" x14ac:dyDescent="0.2">
      <c r="D6920" s="59"/>
      <c r="E6920" s="5" t="s">
        <v>36</v>
      </c>
      <c r="F6920" s="51" t="s">
        <v>624</v>
      </c>
      <c r="G6920" s="4">
        <v>24</v>
      </c>
      <c r="H6920" s="17" t="s">
        <v>160</v>
      </c>
      <c r="I6920" s="1">
        <v>25</v>
      </c>
      <c r="J6920" s="1">
        <v>66.666666666666998</v>
      </c>
      <c r="K6920" s="1">
        <v>37.5</v>
      </c>
      <c r="L6920" s="1">
        <v>12.5</v>
      </c>
      <c r="M6920" s="1">
        <v>8.333333333333</v>
      </c>
      <c r="N6920" s="1">
        <v>12.5</v>
      </c>
      <c r="O6920" s="1">
        <v>4.166666666667</v>
      </c>
      <c r="P6920" s="1">
        <v>20.833333333333002</v>
      </c>
      <c r="Q6920" s="2" t="s">
        <v>160</v>
      </c>
      <c r="R6920" s="1">
        <v>79.166666666666998</v>
      </c>
      <c r="S6920" s="1">
        <v>25</v>
      </c>
      <c r="T6920" s="8">
        <v>187.5</v>
      </c>
    </row>
    <row r="6921" spans="4:20" x14ac:dyDescent="0.2">
      <c r="D6921" s="59"/>
      <c r="E6921" s="5" t="s">
        <v>128</v>
      </c>
      <c r="F6921" s="51" t="s">
        <v>624</v>
      </c>
      <c r="G6921" s="4">
        <v>14</v>
      </c>
      <c r="H6921" s="17" t="s">
        <v>160</v>
      </c>
      <c r="I6921" s="1">
        <v>14.285714285714</v>
      </c>
      <c r="J6921" s="1">
        <v>42.857142857143003</v>
      </c>
      <c r="K6921" s="1">
        <v>21.428571428571001</v>
      </c>
      <c r="L6921" s="1">
        <v>14.285714285714</v>
      </c>
      <c r="M6921" s="2" t="s">
        <v>160</v>
      </c>
      <c r="N6921" s="1">
        <v>21.428571428571001</v>
      </c>
      <c r="O6921" s="1">
        <v>7.1428571428570002</v>
      </c>
      <c r="P6921" s="1">
        <v>42.857142857143003</v>
      </c>
      <c r="Q6921" s="1">
        <v>7.1428571428570002</v>
      </c>
      <c r="R6921" s="1">
        <v>42.857142857143003</v>
      </c>
      <c r="S6921" s="1">
        <v>28.571428571428999</v>
      </c>
      <c r="T6921" s="8">
        <v>171.42857142857099</v>
      </c>
    </row>
    <row r="6922" spans="4:20" x14ac:dyDescent="0.2">
      <c r="D6922" s="59"/>
      <c r="E6922" s="5" t="s">
        <v>23</v>
      </c>
      <c r="F6922" s="51" t="s">
        <v>624</v>
      </c>
      <c r="G6922" s="4">
        <v>4</v>
      </c>
      <c r="H6922" s="17" t="s">
        <v>160</v>
      </c>
      <c r="I6922" s="1">
        <v>25</v>
      </c>
      <c r="J6922" s="1">
        <v>50</v>
      </c>
      <c r="K6922" s="1">
        <v>25</v>
      </c>
      <c r="L6922" s="1">
        <v>25</v>
      </c>
      <c r="M6922" s="2" t="s">
        <v>160</v>
      </c>
      <c r="N6922" s="1">
        <v>25</v>
      </c>
      <c r="O6922" s="2" t="s">
        <v>160</v>
      </c>
      <c r="P6922" s="1">
        <v>25</v>
      </c>
      <c r="Q6922" s="1">
        <v>25</v>
      </c>
      <c r="R6922" s="1">
        <v>50</v>
      </c>
      <c r="S6922" s="1">
        <v>25</v>
      </c>
      <c r="T6922" s="8">
        <v>200</v>
      </c>
    </row>
    <row r="6923" spans="4:20" x14ac:dyDescent="0.2">
      <c r="D6923" s="58" t="s">
        <v>129</v>
      </c>
      <c r="E6923" s="7" t="s">
        <v>130</v>
      </c>
      <c r="F6923" s="50" t="s">
        <v>623</v>
      </c>
      <c r="G6923" s="6">
        <v>544</v>
      </c>
      <c r="H6923" s="14">
        <v>9.1911764705879992</v>
      </c>
      <c r="I6923" s="3">
        <v>49.632352941176002</v>
      </c>
      <c r="J6923" s="3">
        <v>82.720588235294002</v>
      </c>
      <c r="K6923" s="3">
        <v>66.544117647058997</v>
      </c>
      <c r="L6923" s="3">
        <v>26.470588235293999</v>
      </c>
      <c r="M6923" s="3">
        <v>7.9044117647060004</v>
      </c>
      <c r="N6923" s="3">
        <v>40.073529411765001</v>
      </c>
      <c r="O6923" s="3">
        <v>24.080882352941</v>
      </c>
      <c r="P6923" s="3">
        <v>8.2720588235289991</v>
      </c>
      <c r="Q6923" s="3">
        <v>0.183823529412</v>
      </c>
      <c r="R6923" s="3">
        <v>90.625</v>
      </c>
      <c r="S6923" s="3">
        <v>48.713235294118</v>
      </c>
      <c r="T6923" s="13">
        <v>315.07352941176498</v>
      </c>
    </row>
    <row r="6924" spans="4:20" x14ac:dyDescent="0.2">
      <c r="D6924" s="59"/>
      <c r="E6924" s="5" t="s">
        <v>131</v>
      </c>
      <c r="F6924" s="51" t="s">
        <v>623</v>
      </c>
      <c r="G6924" s="4">
        <v>411</v>
      </c>
      <c r="H6924" s="10">
        <v>3.892944038929</v>
      </c>
      <c r="I6924" s="1">
        <v>33.576642335766003</v>
      </c>
      <c r="J6924" s="1">
        <v>77.12895377129</v>
      </c>
      <c r="K6924" s="1">
        <v>47.688564476886</v>
      </c>
      <c r="L6924" s="1">
        <v>22.87104622871</v>
      </c>
      <c r="M6924" s="1">
        <v>4.3795620437959997</v>
      </c>
      <c r="N6924" s="1">
        <v>26.277372262774001</v>
      </c>
      <c r="O6924" s="1">
        <v>14.598540145985</v>
      </c>
      <c r="P6924" s="1">
        <v>17.031630170315999</v>
      </c>
      <c r="Q6924" s="1">
        <v>0.72992700729899995</v>
      </c>
      <c r="R6924" s="1">
        <v>80.778588807785994</v>
      </c>
      <c r="S6924" s="1">
        <v>38.442822384427998</v>
      </c>
      <c r="T6924" s="8">
        <v>248.17518248175199</v>
      </c>
    </row>
    <row r="6925" spans="4:20" x14ac:dyDescent="0.2">
      <c r="D6925" s="59"/>
      <c r="E6925" s="5" t="s">
        <v>132</v>
      </c>
      <c r="F6925" s="51" t="s">
        <v>623</v>
      </c>
      <c r="G6925" s="4">
        <v>65</v>
      </c>
      <c r="H6925" s="10">
        <v>3.0769230769229998</v>
      </c>
      <c r="I6925" s="1">
        <v>23.076923076922998</v>
      </c>
      <c r="J6925" s="1">
        <v>66.153846153846004</v>
      </c>
      <c r="K6925" s="1">
        <v>40</v>
      </c>
      <c r="L6925" s="1">
        <v>29.230769230768999</v>
      </c>
      <c r="M6925" s="1">
        <v>1.538461538462</v>
      </c>
      <c r="N6925" s="1">
        <v>21.538461538461998</v>
      </c>
      <c r="O6925" s="1">
        <v>13.846153846153999</v>
      </c>
      <c r="P6925" s="1">
        <v>30.769230769231001</v>
      </c>
      <c r="Q6925" s="1">
        <v>1.538461538462</v>
      </c>
      <c r="R6925" s="1">
        <v>67.692307692308006</v>
      </c>
      <c r="S6925" s="1">
        <v>33.846153846154003</v>
      </c>
      <c r="T6925" s="8">
        <v>230.769230769231</v>
      </c>
    </row>
    <row r="6926" spans="4:20" x14ac:dyDescent="0.2">
      <c r="D6926" s="59"/>
      <c r="E6926" s="5" t="s">
        <v>133</v>
      </c>
      <c r="F6926" s="51" t="s">
        <v>624</v>
      </c>
      <c r="G6926" s="4">
        <v>21</v>
      </c>
      <c r="H6926" s="10">
        <v>9.5238095238099998</v>
      </c>
      <c r="I6926" s="1">
        <v>28.571428571428999</v>
      </c>
      <c r="J6926" s="1">
        <v>57.142857142856997</v>
      </c>
      <c r="K6926" s="1">
        <v>38.095238095238003</v>
      </c>
      <c r="L6926" s="1">
        <v>19.047619047619001</v>
      </c>
      <c r="M6926" s="1">
        <v>4.7619047619049999</v>
      </c>
      <c r="N6926" s="1">
        <v>19.047619047619001</v>
      </c>
      <c r="O6926" s="1">
        <v>4.7619047619049999</v>
      </c>
      <c r="P6926" s="1">
        <v>38.095238095238003</v>
      </c>
      <c r="Q6926" s="2" t="s">
        <v>160</v>
      </c>
      <c r="R6926" s="1">
        <v>57.142857142856997</v>
      </c>
      <c r="S6926" s="1">
        <v>33.333333333333002</v>
      </c>
      <c r="T6926" s="8">
        <v>219.04761904761901</v>
      </c>
    </row>
    <row r="6927" spans="4:20" x14ac:dyDescent="0.2">
      <c r="D6927" s="59"/>
      <c r="E6927" s="5" t="s">
        <v>23</v>
      </c>
      <c r="F6927" s="51" t="s">
        <v>624</v>
      </c>
      <c r="G6927" s="4">
        <v>2</v>
      </c>
      <c r="H6927" s="17" t="s">
        <v>160</v>
      </c>
      <c r="I6927" s="1">
        <v>50</v>
      </c>
      <c r="J6927" s="1">
        <v>100</v>
      </c>
      <c r="K6927" s="1">
        <v>50</v>
      </c>
      <c r="L6927" s="2" t="s">
        <v>160</v>
      </c>
      <c r="M6927" s="2" t="s">
        <v>160</v>
      </c>
      <c r="N6927" s="1">
        <v>50</v>
      </c>
      <c r="O6927" s="1">
        <v>50</v>
      </c>
      <c r="P6927" s="2" t="s">
        <v>160</v>
      </c>
      <c r="Q6927" s="2" t="s">
        <v>160</v>
      </c>
      <c r="R6927" s="1">
        <v>100</v>
      </c>
      <c r="S6927" s="1">
        <v>50</v>
      </c>
      <c r="T6927" s="8">
        <v>300</v>
      </c>
    </row>
    <row r="6928" spans="4:20" x14ac:dyDescent="0.2">
      <c r="D6928" s="59"/>
      <c r="E6928" s="5" t="s">
        <v>134</v>
      </c>
      <c r="F6928" s="51" t="s">
        <v>623</v>
      </c>
      <c r="G6928" s="4">
        <v>955</v>
      </c>
      <c r="H6928" s="10">
        <v>6.9109947643979996</v>
      </c>
      <c r="I6928" s="1">
        <v>42.722513089004998</v>
      </c>
      <c r="J6928" s="1">
        <v>80.314136125654002</v>
      </c>
      <c r="K6928" s="1">
        <v>58.429319371727999</v>
      </c>
      <c r="L6928" s="1">
        <v>24.921465968585998</v>
      </c>
      <c r="M6928" s="1">
        <v>6.3874345549739999</v>
      </c>
      <c r="N6928" s="1">
        <v>34.136125654449998</v>
      </c>
      <c r="O6928" s="1">
        <v>20</v>
      </c>
      <c r="P6928" s="1">
        <v>12.041884816753999</v>
      </c>
      <c r="Q6928" s="1">
        <v>0.418848167539</v>
      </c>
      <c r="R6928" s="1">
        <v>86.387434554974007</v>
      </c>
      <c r="S6928" s="1">
        <v>44.293193717276999</v>
      </c>
      <c r="T6928" s="8">
        <v>286.28272251308903</v>
      </c>
    </row>
    <row r="6929" spans="4:20" x14ac:dyDescent="0.2">
      <c r="D6929" s="59"/>
      <c r="E6929" s="5" t="s">
        <v>135</v>
      </c>
      <c r="F6929" s="51" t="s">
        <v>623</v>
      </c>
      <c r="G6929" s="4">
        <v>86</v>
      </c>
      <c r="H6929" s="10">
        <v>4.6511627906979998</v>
      </c>
      <c r="I6929" s="1">
        <v>24.418604651163001</v>
      </c>
      <c r="J6929" s="1">
        <v>63.953488372092998</v>
      </c>
      <c r="K6929" s="1">
        <v>39.534883720929997</v>
      </c>
      <c r="L6929" s="1">
        <v>26.744186046511999</v>
      </c>
      <c r="M6929" s="1">
        <v>2.3255813953489999</v>
      </c>
      <c r="N6929" s="1">
        <v>20.930232558139998</v>
      </c>
      <c r="O6929" s="1">
        <v>11.627906976744001</v>
      </c>
      <c r="P6929" s="1">
        <v>32.558139534883999</v>
      </c>
      <c r="Q6929" s="1">
        <v>1.1627906976739999</v>
      </c>
      <c r="R6929" s="1">
        <v>65.116279069767003</v>
      </c>
      <c r="S6929" s="1">
        <v>33.720930232557997</v>
      </c>
      <c r="T6929" s="8">
        <v>227.90697674418601</v>
      </c>
    </row>
    <row r="6930" spans="4:20" x14ac:dyDescent="0.2">
      <c r="D6930" s="58" t="s">
        <v>136</v>
      </c>
      <c r="E6930" s="7" t="s">
        <v>137</v>
      </c>
      <c r="F6930" s="50" t="s">
        <v>623</v>
      </c>
      <c r="G6930" s="6">
        <v>421</v>
      </c>
      <c r="H6930" s="14">
        <v>7.3634204275529997</v>
      </c>
      <c r="I6930" s="3">
        <v>39.667458432304002</v>
      </c>
      <c r="J6930" s="3">
        <v>78.384798099761994</v>
      </c>
      <c r="K6930" s="3">
        <v>50.356294536817003</v>
      </c>
      <c r="L6930" s="3">
        <v>23.990498812352001</v>
      </c>
      <c r="M6930" s="3">
        <v>7.1258907363419999</v>
      </c>
      <c r="N6930" s="3">
        <v>31.353919239905</v>
      </c>
      <c r="O6930" s="3">
        <v>17.102137767220999</v>
      </c>
      <c r="P6930" s="3">
        <v>14.726840855107</v>
      </c>
      <c r="Q6930" s="3">
        <v>0.71258907363400004</v>
      </c>
      <c r="R6930" s="3">
        <v>82.897862232779005</v>
      </c>
      <c r="S6930" s="3">
        <v>41.092636579572002</v>
      </c>
      <c r="T6930" s="13">
        <v>270.78384798099802</v>
      </c>
    </row>
    <row r="6931" spans="4:20" x14ac:dyDescent="0.2">
      <c r="D6931" s="59"/>
      <c r="E6931" s="5" t="s">
        <v>138</v>
      </c>
      <c r="F6931" s="51" t="s">
        <v>623</v>
      </c>
      <c r="G6931" s="4">
        <v>362</v>
      </c>
      <c r="H6931" s="10">
        <v>5.2486187845299996</v>
      </c>
      <c r="I6931" s="1">
        <v>39.779005524862001</v>
      </c>
      <c r="J6931" s="1">
        <v>77.348066298342999</v>
      </c>
      <c r="K6931" s="1">
        <v>60.497237569060999</v>
      </c>
      <c r="L6931" s="1">
        <v>23.756906077347999</v>
      </c>
      <c r="M6931" s="1">
        <v>3.0386740331489999</v>
      </c>
      <c r="N6931" s="1">
        <v>32.044198895028003</v>
      </c>
      <c r="O6931" s="1">
        <v>21.546961325967001</v>
      </c>
      <c r="P6931" s="1">
        <v>14.088397790055</v>
      </c>
      <c r="Q6931" s="1">
        <v>0.276243093923</v>
      </c>
      <c r="R6931" s="1">
        <v>84.806629834253997</v>
      </c>
      <c r="S6931" s="1">
        <v>43.093922651934001</v>
      </c>
      <c r="T6931" s="8">
        <v>277.62430939226499</v>
      </c>
    </row>
    <row r="6932" spans="4:20" x14ac:dyDescent="0.2">
      <c r="D6932" s="59"/>
      <c r="E6932" s="5" t="s">
        <v>139</v>
      </c>
      <c r="F6932" s="51" t="s">
        <v>623</v>
      </c>
      <c r="G6932" s="4">
        <v>175</v>
      </c>
      <c r="H6932" s="10">
        <v>9.1428571428570002</v>
      </c>
      <c r="I6932" s="1">
        <v>53.142857142856997</v>
      </c>
      <c r="J6932" s="1">
        <v>86.285714285713993</v>
      </c>
      <c r="K6932" s="1">
        <v>71.428571428571004</v>
      </c>
      <c r="L6932" s="1">
        <v>31.428571428571001</v>
      </c>
      <c r="M6932" s="1">
        <v>10.285714285714</v>
      </c>
      <c r="N6932" s="1">
        <v>43.428571428570997</v>
      </c>
      <c r="O6932" s="1">
        <v>25.714285714286</v>
      </c>
      <c r="P6932" s="1">
        <v>8</v>
      </c>
      <c r="Q6932" s="2" t="s">
        <v>160</v>
      </c>
      <c r="R6932" s="1">
        <v>92</v>
      </c>
      <c r="S6932" s="1">
        <v>53.142857142856997</v>
      </c>
      <c r="T6932" s="8">
        <v>338.857142857143</v>
      </c>
    </row>
    <row r="6933" spans="4:20" x14ac:dyDescent="0.2">
      <c r="D6933" s="59"/>
      <c r="E6933" s="5" t="s">
        <v>128</v>
      </c>
      <c r="F6933" s="51" t="s">
        <v>623</v>
      </c>
      <c r="G6933" s="4">
        <v>60</v>
      </c>
      <c r="H6933" s="10">
        <v>3.333333333333</v>
      </c>
      <c r="I6933" s="1">
        <v>23.333333333333002</v>
      </c>
      <c r="J6933" s="1">
        <v>71.666666666666998</v>
      </c>
      <c r="K6933" s="1">
        <v>31.666666666666998</v>
      </c>
      <c r="L6933" s="1">
        <v>16.666666666666998</v>
      </c>
      <c r="M6933" s="1">
        <v>1.666666666667</v>
      </c>
      <c r="N6933" s="1">
        <v>18.333333333333002</v>
      </c>
      <c r="O6933" s="1">
        <v>6.666666666667</v>
      </c>
      <c r="P6933" s="1">
        <v>21.666666666666998</v>
      </c>
      <c r="Q6933" s="1">
        <v>1.666666666667</v>
      </c>
      <c r="R6933" s="1">
        <v>73.333333333333002</v>
      </c>
      <c r="S6933" s="1">
        <v>26.666666666666998</v>
      </c>
      <c r="T6933" s="8">
        <v>196.666666666667</v>
      </c>
    </row>
    <row r="6934" spans="4:20" x14ac:dyDescent="0.2">
      <c r="D6934" s="59"/>
      <c r="E6934" s="5" t="s">
        <v>23</v>
      </c>
      <c r="F6934" s="51" t="s">
        <v>624</v>
      </c>
      <c r="G6934" s="4">
        <v>25</v>
      </c>
      <c r="H6934" s="10">
        <v>8</v>
      </c>
      <c r="I6934" s="1">
        <v>48</v>
      </c>
      <c r="J6934" s="1">
        <v>80</v>
      </c>
      <c r="K6934" s="1">
        <v>72</v>
      </c>
      <c r="L6934" s="1">
        <v>36</v>
      </c>
      <c r="M6934" s="1">
        <v>12</v>
      </c>
      <c r="N6934" s="1">
        <v>40</v>
      </c>
      <c r="O6934" s="1">
        <v>12</v>
      </c>
      <c r="P6934" s="1">
        <v>12</v>
      </c>
      <c r="Q6934" s="2" t="s">
        <v>160</v>
      </c>
      <c r="R6934" s="1">
        <v>88</v>
      </c>
      <c r="S6934" s="1">
        <v>60</v>
      </c>
      <c r="T6934" s="8">
        <v>320</v>
      </c>
    </row>
    <row r="6935" spans="4:20" ht="26" x14ac:dyDescent="0.2">
      <c r="D6935" s="58" t="s">
        <v>140</v>
      </c>
      <c r="E6935" s="7" t="s">
        <v>141</v>
      </c>
      <c r="F6935" s="50" t="s">
        <v>624</v>
      </c>
      <c r="G6935" s="6">
        <v>12</v>
      </c>
      <c r="H6935" s="14">
        <v>8.333333333333</v>
      </c>
      <c r="I6935" s="3">
        <v>66.666666666666998</v>
      </c>
      <c r="J6935" s="3">
        <v>100</v>
      </c>
      <c r="K6935" s="3">
        <v>75</v>
      </c>
      <c r="L6935" s="3">
        <v>58.333333333333002</v>
      </c>
      <c r="M6935" s="3">
        <v>8.333333333333</v>
      </c>
      <c r="N6935" s="3">
        <v>41.666666666666998</v>
      </c>
      <c r="O6935" s="3">
        <v>33.333333333333002</v>
      </c>
      <c r="P6935" s="9" t="s">
        <v>160</v>
      </c>
      <c r="Q6935" s="9" t="s">
        <v>160</v>
      </c>
      <c r="R6935" s="3">
        <v>100</v>
      </c>
      <c r="S6935" s="3">
        <v>75</v>
      </c>
      <c r="T6935" s="13">
        <v>391.66666666666703</v>
      </c>
    </row>
    <row r="6936" spans="4:20" ht="26" x14ac:dyDescent="0.2">
      <c r="D6936" s="59"/>
      <c r="E6936" s="5" t="s">
        <v>142</v>
      </c>
      <c r="F6936" s="51" t="s">
        <v>623</v>
      </c>
      <c r="G6936" s="4">
        <v>87</v>
      </c>
      <c r="H6936" s="10">
        <v>8.0459770114939992</v>
      </c>
      <c r="I6936" s="1">
        <v>51.724137931034001</v>
      </c>
      <c r="J6936" s="1">
        <v>95.402298850574994</v>
      </c>
      <c r="K6936" s="1">
        <v>78.160919540229997</v>
      </c>
      <c r="L6936" s="1">
        <v>44.827586206897003</v>
      </c>
      <c r="M6936" s="1">
        <v>11.494252873562999</v>
      </c>
      <c r="N6936" s="1">
        <v>52.873563218390998</v>
      </c>
      <c r="O6936" s="1">
        <v>29.885057471263998</v>
      </c>
      <c r="P6936" s="1">
        <v>2.2988505747130001</v>
      </c>
      <c r="Q6936" s="2" t="s">
        <v>160</v>
      </c>
      <c r="R6936" s="1">
        <v>97.701149425286999</v>
      </c>
      <c r="S6936" s="1">
        <v>70.114942528735995</v>
      </c>
      <c r="T6936" s="8">
        <v>374.71264367816099</v>
      </c>
    </row>
    <row r="6937" spans="4:20" ht="26" x14ac:dyDescent="0.2">
      <c r="D6937" s="59"/>
      <c r="E6937" s="5" t="s">
        <v>143</v>
      </c>
      <c r="F6937" s="51" t="s">
        <v>623</v>
      </c>
      <c r="G6937" s="4">
        <v>67</v>
      </c>
      <c r="H6937" s="10">
        <v>8.9552238805969999</v>
      </c>
      <c r="I6937" s="1">
        <v>62.686567164179003</v>
      </c>
      <c r="J6937" s="1">
        <v>82.089552238805993</v>
      </c>
      <c r="K6937" s="1">
        <v>70.149253731342995</v>
      </c>
      <c r="L6937" s="1">
        <v>29.850746268657002</v>
      </c>
      <c r="M6937" s="1">
        <v>4.477611940299</v>
      </c>
      <c r="N6937" s="1">
        <v>40.298507462686999</v>
      </c>
      <c r="O6937" s="1">
        <v>20.895522388060002</v>
      </c>
      <c r="P6937" s="1">
        <v>7.4626865671639999</v>
      </c>
      <c r="Q6937" s="2" t="s">
        <v>160</v>
      </c>
      <c r="R6937" s="1">
        <v>89.552238805970006</v>
      </c>
      <c r="S6937" s="1">
        <v>49.253731343284002</v>
      </c>
      <c r="T6937" s="8">
        <v>326.86567164179098</v>
      </c>
    </row>
    <row r="6938" spans="4:20" ht="26" x14ac:dyDescent="0.2">
      <c r="D6938" s="59"/>
      <c r="E6938" s="5" t="s">
        <v>144</v>
      </c>
      <c r="F6938" s="51" t="s">
        <v>623</v>
      </c>
      <c r="G6938" s="4">
        <v>78</v>
      </c>
      <c r="H6938" s="10">
        <v>11.538461538462</v>
      </c>
      <c r="I6938" s="1">
        <v>58.974358974358999</v>
      </c>
      <c r="J6938" s="1">
        <v>88.461538461537998</v>
      </c>
      <c r="K6938" s="1">
        <v>75.641025641026005</v>
      </c>
      <c r="L6938" s="1">
        <v>33.333333333333002</v>
      </c>
      <c r="M6938" s="1">
        <v>8.9743589743589993</v>
      </c>
      <c r="N6938" s="1">
        <v>51.282051282051</v>
      </c>
      <c r="O6938" s="1">
        <v>35.897435897435997</v>
      </c>
      <c r="P6938" s="1">
        <v>5.1282051282049999</v>
      </c>
      <c r="Q6938" s="2" t="s">
        <v>160</v>
      </c>
      <c r="R6938" s="1">
        <v>94.871794871795004</v>
      </c>
      <c r="S6938" s="1">
        <v>56.410256410255997</v>
      </c>
      <c r="T6938" s="8">
        <v>369.230769230769</v>
      </c>
    </row>
    <row r="6939" spans="4:20" ht="26" x14ac:dyDescent="0.2">
      <c r="D6939" s="59"/>
      <c r="E6939" s="5" t="s">
        <v>145</v>
      </c>
      <c r="F6939" s="51" t="s">
        <v>623</v>
      </c>
      <c r="G6939" s="4">
        <v>735</v>
      </c>
      <c r="H6939" s="10">
        <v>7.0748299319730004</v>
      </c>
      <c r="I6939" s="1">
        <v>44.761904761905001</v>
      </c>
      <c r="J6939" s="1">
        <v>82.721088435374</v>
      </c>
      <c r="K6939" s="1">
        <v>60.680272108844001</v>
      </c>
      <c r="L6939" s="1">
        <v>27.074829931972999</v>
      </c>
      <c r="M6939" s="1">
        <v>6.1224489795919999</v>
      </c>
      <c r="N6939" s="1">
        <v>35.238095238094999</v>
      </c>
      <c r="O6939" s="1">
        <v>20.816326530611999</v>
      </c>
      <c r="P6939" s="1">
        <v>10.340136054422</v>
      </c>
      <c r="Q6939" s="1">
        <v>0.27210884353699999</v>
      </c>
      <c r="R6939" s="1">
        <v>88.435374149660007</v>
      </c>
      <c r="S6939" s="1">
        <v>45.850340136054001</v>
      </c>
      <c r="T6939" s="8">
        <v>295.10204081632702</v>
      </c>
    </row>
    <row r="6940" spans="4:20" ht="26" x14ac:dyDescent="0.2">
      <c r="D6940" s="59"/>
      <c r="E6940" s="5" t="s">
        <v>146</v>
      </c>
      <c r="F6940" s="51" t="s">
        <v>623</v>
      </c>
      <c r="G6940" s="4">
        <v>751</v>
      </c>
      <c r="H6940" s="10">
        <v>7.0572569906789999</v>
      </c>
      <c r="I6940" s="1">
        <v>44.873501997337002</v>
      </c>
      <c r="J6940" s="1">
        <v>82.956058588548999</v>
      </c>
      <c r="K6940" s="1">
        <v>60.319573901464999</v>
      </c>
      <c r="L6940" s="1">
        <v>27.030625832224001</v>
      </c>
      <c r="M6940" s="1">
        <v>6.1251664447399996</v>
      </c>
      <c r="N6940" s="1">
        <v>34.354194407457001</v>
      </c>
      <c r="O6940" s="1">
        <v>20.505992010652001</v>
      </c>
      <c r="P6940" s="1">
        <v>10.918774966711</v>
      </c>
      <c r="Q6940" s="1">
        <v>0.133155792277</v>
      </c>
      <c r="R6940" s="1">
        <v>88.149134487349997</v>
      </c>
      <c r="S6940" s="1">
        <v>45.139813581890998</v>
      </c>
      <c r="T6940" s="8">
        <v>294.27430093209102</v>
      </c>
    </row>
    <row r="6941" spans="4:20" ht="26" x14ac:dyDescent="0.2">
      <c r="D6941" s="59"/>
      <c r="E6941" s="5" t="s">
        <v>147</v>
      </c>
      <c r="F6941" s="51" t="s">
        <v>623</v>
      </c>
      <c r="G6941" s="4">
        <v>587</v>
      </c>
      <c r="H6941" s="10">
        <v>7.1550255536630001</v>
      </c>
      <c r="I6941" s="1">
        <v>43.270868824532002</v>
      </c>
      <c r="J6941" s="1">
        <v>82.453151618399005</v>
      </c>
      <c r="K6941" s="1">
        <v>57.751277683135001</v>
      </c>
      <c r="L6941" s="1">
        <v>24.531516183986</v>
      </c>
      <c r="M6941" s="1">
        <v>5.9625212947190001</v>
      </c>
      <c r="N6941" s="1">
        <v>33.901192504259001</v>
      </c>
      <c r="O6941" s="1">
        <v>20.102214650766999</v>
      </c>
      <c r="P6941" s="1">
        <v>12.436115843271001</v>
      </c>
      <c r="Q6941" s="2" t="s">
        <v>160</v>
      </c>
      <c r="R6941" s="1">
        <v>86.712095400340999</v>
      </c>
      <c r="S6941" s="1">
        <v>42.930153321976</v>
      </c>
      <c r="T6941" s="8">
        <v>287.56388415672899</v>
      </c>
    </row>
    <row r="6942" spans="4:20" x14ac:dyDescent="0.2">
      <c r="D6942" s="59"/>
      <c r="E6942" s="5" t="s">
        <v>148</v>
      </c>
      <c r="F6942" s="51" t="s">
        <v>623</v>
      </c>
      <c r="G6942" s="4">
        <v>187</v>
      </c>
      <c r="H6942" s="10">
        <v>6.9518716577540003</v>
      </c>
      <c r="I6942" s="1">
        <v>52.406417112299003</v>
      </c>
      <c r="J6942" s="1">
        <v>86.096256684492005</v>
      </c>
      <c r="K6942" s="1">
        <v>69.518716577540005</v>
      </c>
      <c r="L6942" s="1">
        <v>32.085561497325997</v>
      </c>
      <c r="M6942" s="1">
        <v>8.0213903743320003</v>
      </c>
      <c r="N6942" s="1">
        <v>36.363636363635997</v>
      </c>
      <c r="O6942" s="1">
        <v>25.668449197861001</v>
      </c>
      <c r="P6942" s="1">
        <v>8.0213903743320003</v>
      </c>
      <c r="Q6942" s="1">
        <v>0.53475935828900001</v>
      </c>
      <c r="R6942" s="1">
        <v>90.909090909091006</v>
      </c>
      <c r="S6942" s="1">
        <v>47.593582887700997</v>
      </c>
      <c r="T6942" s="8">
        <v>325.66844919786098</v>
      </c>
    </row>
    <row r="6943" spans="4:20" ht="26" x14ac:dyDescent="0.2">
      <c r="D6943" s="59"/>
      <c r="E6943" s="5" t="s">
        <v>149</v>
      </c>
      <c r="F6943" s="51" t="s">
        <v>623</v>
      </c>
      <c r="G6943" s="4">
        <v>75</v>
      </c>
      <c r="H6943" s="10">
        <v>6.666666666667</v>
      </c>
      <c r="I6943" s="1">
        <v>41.333333333333002</v>
      </c>
      <c r="J6943" s="1">
        <v>78.666666666666998</v>
      </c>
      <c r="K6943" s="1">
        <v>53.333333333333002</v>
      </c>
      <c r="L6943" s="1">
        <v>26.666666666666998</v>
      </c>
      <c r="M6943" s="1">
        <v>9.333333333333</v>
      </c>
      <c r="N6943" s="1">
        <v>36</v>
      </c>
      <c r="O6943" s="1">
        <v>24</v>
      </c>
      <c r="P6943" s="1">
        <v>17.333333333333002</v>
      </c>
      <c r="Q6943" s="2" t="s">
        <v>160</v>
      </c>
      <c r="R6943" s="1">
        <v>82.666666666666998</v>
      </c>
      <c r="S6943" s="1">
        <v>45.333333333333002</v>
      </c>
      <c r="T6943" s="8">
        <v>293.33333333333297</v>
      </c>
    </row>
    <row r="6944" spans="4:20" ht="26" x14ac:dyDescent="0.2">
      <c r="D6944" s="59"/>
      <c r="E6944" s="5" t="s">
        <v>150</v>
      </c>
      <c r="F6944" s="51" t="s">
        <v>623</v>
      </c>
      <c r="G6944" s="4">
        <v>66</v>
      </c>
      <c r="H6944" s="10">
        <v>16.666666666666998</v>
      </c>
      <c r="I6944" s="1">
        <v>30.303030303029999</v>
      </c>
      <c r="J6944" s="1">
        <v>78.787878787878995</v>
      </c>
      <c r="K6944" s="1">
        <v>43.939393939394002</v>
      </c>
      <c r="L6944" s="1">
        <v>9.0909090909089993</v>
      </c>
      <c r="M6944" s="1">
        <v>6.0606060606060002</v>
      </c>
      <c r="N6944" s="1">
        <v>16.666666666666998</v>
      </c>
      <c r="O6944" s="1">
        <v>10.606060606061</v>
      </c>
      <c r="P6944" s="1">
        <v>10.606060606061</v>
      </c>
      <c r="Q6944" s="1">
        <v>1.5151515151520001</v>
      </c>
      <c r="R6944" s="1">
        <v>83.333333333333002</v>
      </c>
      <c r="S6944" s="1">
        <v>22.727272727273</v>
      </c>
      <c r="T6944" s="8">
        <v>224.24242424242399</v>
      </c>
    </row>
    <row r="6945" spans="2:22" ht="26" x14ac:dyDescent="0.2">
      <c r="D6945" s="59"/>
      <c r="E6945" s="5" t="s">
        <v>151</v>
      </c>
      <c r="F6945" s="51" t="s">
        <v>624</v>
      </c>
      <c r="G6945" s="4">
        <v>12</v>
      </c>
      <c r="H6945" s="10">
        <v>8.333333333333</v>
      </c>
      <c r="I6945" s="1">
        <v>16.666666666666998</v>
      </c>
      <c r="J6945" s="1">
        <v>58.333333333333002</v>
      </c>
      <c r="K6945" s="1">
        <v>33.333333333333002</v>
      </c>
      <c r="L6945" s="1">
        <v>8.333333333333</v>
      </c>
      <c r="M6945" s="2" t="s">
        <v>160</v>
      </c>
      <c r="N6945" s="1">
        <v>8.333333333333</v>
      </c>
      <c r="O6945" s="2" t="s">
        <v>160</v>
      </c>
      <c r="P6945" s="1">
        <v>33.333333333333002</v>
      </c>
      <c r="Q6945" s="1">
        <v>8.333333333333</v>
      </c>
      <c r="R6945" s="1">
        <v>58.333333333333002</v>
      </c>
      <c r="S6945" s="1">
        <v>16.666666666666998</v>
      </c>
      <c r="T6945" s="8">
        <v>175</v>
      </c>
    </row>
    <row r="6946" spans="2:22" ht="26" x14ac:dyDescent="0.2">
      <c r="D6946" s="59"/>
      <c r="E6946" s="5" t="s">
        <v>152</v>
      </c>
      <c r="F6946" s="51" t="s">
        <v>623</v>
      </c>
      <c r="G6946" s="4">
        <v>443</v>
      </c>
      <c r="H6946" s="10">
        <v>7.900677200903</v>
      </c>
      <c r="I6946" s="1">
        <v>58.465011286682</v>
      </c>
      <c r="J6946" s="1">
        <v>93.905191873589004</v>
      </c>
      <c r="K6946" s="1">
        <v>79.232505643341</v>
      </c>
      <c r="L6946" s="1">
        <v>34.537246049661</v>
      </c>
      <c r="M6946" s="1">
        <v>8.5778781038369996</v>
      </c>
      <c r="N6946" s="1">
        <v>45.372460496614003</v>
      </c>
      <c r="O6946" s="1">
        <v>28.216704288938999</v>
      </c>
      <c r="P6946" s="2" t="s">
        <v>160</v>
      </c>
      <c r="Q6946" s="2" t="s">
        <v>160</v>
      </c>
      <c r="R6946" s="1">
        <v>99.097065462754003</v>
      </c>
      <c r="S6946" s="1">
        <v>57.110609480812997</v>
      </c>
      <c r="T6946" s="8">
        <v>356.20767494356699</v>
      </c>
    </row>
    <row r="6947" spans="2:22" x14ac:dyDescent="0.2">
      <c r="D6947" s="59"/>
      <c r="E6947" s="5" t="s">
        <v>153</v>
      </c>
      <c r="F6947" s="51" t="s">
        <v>623</v>
      </c>
      <c r="G6947" s="4">
        <v>80</v>
      </c>
      <c r="H6947" s="10">
        <v>7.5</v>
      </c>
      <c r="I6947" s="1">
        <v>50</v>
      </c>
      <c r="J6947" s="1">
        <v>86.25</v>
      </c>
      <c r="K6947" s="1">
        <v>70</v>
      </c>
      <c r="L6947" s="1">
        <v>22.5</v>
      </c>
      <c r="M6947" s="1">
        <v>6.25</v>
      </c>
      <c r="N6947" s="1">
        <v>41.25</v>
      </c>
      <c r="O6947" s="1">
        <v>30</v>
      </c>
      <c r="P6947" s="1">
        <v>7.5</v>
      </c>
      <c r="Q6947" s="2" t="s">
        <v>160</v>
      </c>
      <c r="R6947" s="1">
        <v>92.5</v>
      </c>
      <c r="S6947" s="1">
        <v>51.25</v>
      </c>
      <c r="T6947" s="8">
        <v>321.25</v>
      </c>
    </row>
    <row r="6948" spans="2:22" ht="26" x14ac:dyDescent="0.2">
      <c r="D6948" s="59"/>
      <c r="E6948" s="5" t="s">
        <v>154</v>
      </c>
      <c r="F6948" s="51" t="s">
        <v>623</v>
      </c>
      <c r="G6948" s="4">
        <v>123</v>
      </c>
      <c r="H6948" s="10">
        <v>6.5040650406499996</v>
      </c>
      <c r="I6948" s="1">
        <v>25.203252032519998</v>
      </c>
      <c r="J6948" s="1">
        <v>64.227642276422998</v>
      </c>
      <c r="K6948" s="1">
        <v>41.463414634145998</v>
      </c>
      <c r="L6948" s="1">
        <v>16.260162601626</v>
      </c>
      <c r="M6948" s="1">
        <v>3.2520325203249998</v>
      </c>
      <c r="N6948" s="1">
        <v>30.081300813007999</v>
      </c>
      <c r="O6948" s="1">
        <v>17.886178861788999</v>
      </c>
      <c r="P6948" s="1">
        <v>27.642276422763999</v>
      </c>
      <c r="Q6948" s="2" t="s">
        <v>160</v>
      </c>
      <c r="R6948" s="1">
        <v>71.544715447154005</v>
      </c>
      <c r="S6948" s="1">
        <v>36.585365853658999</v>
      </c>
      <c r="T6948" s="8">
        <v>232.52032520325201</v>
      </c>
    </row>
    <row r="6949" spans="2:22" x14ac:dyDescent="0.2">
      <c r="D6949" s="59"/>
      <c r="E6949" s="5" t="s">
        <v>23</v>
      </c>
      <c r="F6949" s="51" t="s">
        <v>624</v>
      </c>
      <c r="G6949" s="4">
        <v>10</v>
      </c>
      <c r="H6949" s="17" t="s">
        <v>160</v>
      </c>
      <c r="I6949" s="1">
        <v>30</v>
      </c>
      <c r="J6949" s="1">
        <v>40</v>
      </c>
      <c r="K6949" s="1">
        <v>50</v>
      </c>
      <c r="L6949" s="1">
        <v>20</v>
      </c>
      <c r="M6949" s="2" t="s">
        <v>160</v>
      </c>
      <c r="N6949" s="1">
        <v>20</v>
      </c>
      <c r="O6949" s="1">
        <v>10</v>
      </c>
      <c r="P6949" s="1">
        <v>20</v>
      </c>
      <c r="Q6949" s="1">
        <v>20</v>
      </c>
      <c r="R6949" s="1">
        <v>50</v>
      </c>
      <c r="S6949" s="1">
        <v>40</v>
      </c>
      <c r="T6949" s="8">
        <v>210</v>
      </c>
    </row>
    <row r="6950" spans="2:22" ht="26" x14ac:dyDescent="0.2">
      <c r="D6950" s="59"/>
      <c r="E6950" s="5" t="s">
        <v>155</v>
      </c>
      <c r="F6950" s="51" t="s">
        <v>623</v>
      </c>
      <c r="G6950" s="4">
        <v>910</v>
      </c>
      <c r="H6950" s="10">
        <v>6.8131868131870004</v>
      </c>
      <c r="I6950" s="1">
        <v>43.516483516484001</v>
      </c>
      <c r="J6950" s="1">
        <v>81.428571428571004</v>
      </c>
      <c r="K6950" s="1">
        <v>59.010989010989</v>
      </c>
      <c r="L6950" s="1">
        <v>26.263736263736</v>
      </c>
      <c r="M6950" s="1">
        <v>6.4835164835160004</v>
      </c>
      <c r="N6950" s="1">
        <v>33.626373626373997</v>
      </c>
      <c r="O6950" s="1">
        <v>19.670329670329998</v>
      </c>
      <c r="P6950" s="1">
        <v>11.758241758242001</v>
      </c>
      <c r="Q6950" s="1">
        <v>0.32967032966999998</v>
      </c>
      <c r="R6950" s="1">
        <v>86.813186813187002</v>
      </c>
      <c r="S6950" s="1">
        <v>44.395604395604003</v>
      </c>
      <c r="T6950" s="8">
        <v>288.90109890109898</v>
      </c>
    </row>
    <row r="6951" spans="2:22" ht="26" x14ac:dyDescent="0.2">
      <c r="D6951" s="59"/>
      <c r="E6951" s="5" t="s">
        <v>156</v>
      </c>
      <c r="F6951" s="51" t="s">
        <v>623</v>
      </c>
      <c r="G6951" s="4">
        <v>98</v>
      </c>
      <c r="H6951" s="10">
        <v>8.1632653061219997</v>
      </c>
      <c r="I6951" s="1">
        <v>53.061224489795997</v>
      </c>
      <c r="J6951" s="1">
        <v>95.918367346938993</v>
      </c>
      <c r="K6951" s="1">
        <v>77.551020408162998</v>
      </c>
      <c r="L6951" s="1">
        <v>45.918367346939</v>
      </c>
      <c r="M6951" s="1">
        <v>10.204081632653001</v>
      </c>
      <c r="N6951" s="1">
        <v>51.020408163265003</v>
      </c>
      <c r="O6951" s="1">
        <v>30.612244897958998</v>
      </c>
      <c r="P6951" s="1">
        <v>2.040816326531</v>
      </c>
      <c r="Q6951" s="2" t="s">
        <v>160</v>
      </c>
      <c r="R6951" s="1">
        <v>97.959183673468999</v>
      </c>
      <c r="S6951" s="1">
        <v>70.408163265306001</v>
      </c>
      <c r="T6951" s="8">
        <v>374.48979591836701</v>
      </c>
    </row>
    <row r="6952" spans="2:22" ht="26" x14ac:dyDescent="0.2">
      <c r="D6952" s="59"/>
      <c r="E6952" s="5" t="s">
        <v>157</v>
      </c>
      <c r="F6952" s="51" t="s">
        <v>623</v>
      </c>
      <c r="G6952" s="4">
        <v>134</v>
      </c>
      <c r="H6952" s="10">
        <v>10.447761194030001</v>
      </c>
      <c r="I6952" s="1">
        <v>58.208955223880999</v>
      </c>
      <c r="J6952" s="1">
        <v>84.328358208954995</v>
      </c>
      <c r="K6952" s="1">
        <v>72.388059701493006</v>
      </c>
      <c r="L6952" s="1">
        <v>32.835820895521998</v>
      </c>
      <c r="M6952" s="1">
        <v>6.7164179104480004</v>
      </c>
      <c r="N6952" s="1">
        <v>45.522388059701001</v>
      </c>
      <c r="O6952" s="1">
        <v>28.358208955224001</v>
      </c>
      <c r="P6952" s="1">
        <v>6.7164179104480004</v>
      </c>
      <c r="Q6952" s="2" t="s">
        <v>160</v>
      </c>
      <c r="R6952" s="1">
        <v>91.791044776118994</v>
      </c>
      <c r="S6952" s="1">
        <v>52.985074626866002</v>
      </c>
      <c r="T6952" s="8">
        <v>345.52238805970097</v>
      </c>
    </row>
    <row r="6953" spans="2:22" ht="26" x14ac:dyDescent="0.2">
      <c r="D6953" s="59"/>
      <c r="E6953" s="5" t="s">
        <v>158</v>
      </c>
      <c r="F6953" s="51" t="s">
        <v>623</v>
      </c>
      <c r="G6953" s="4">
        <v>812</v>
      </c>
      <c r="H6953" s="10">
        <v>6.8965517241379999</v>
      </c>
      <c r="I6953" s="1">
        <v>43.71921182266</v>
      </c>
      <c r="J6953" s="1">
        <v>81.773399014777993</v>
      </c>
      <c r="K6953" s="1">
        <v>59.113300492611003</v>
      </c>
      <c r="L6953" s="1">
        <v>26.847290640394</v>
      </c>
      <c r="M6953" s="1">
        <v>6.0344827586210004</v>
      </c>
      <c r="N6953" s="1">
        <v>33.990147783250997</v>
      </c>
      <c r="O6953" s="1">
        <v>20.073891625616</v>
      </c>
      <c r="P6953" s="1">
        <v>11.945812807882</v>
      </c>
      <c r="Q6953" s="1">
        <v>0.12315270936</v>
      </c>
      <c r="R6953" s="1">
        <v>87.068965517240997</v>
      </c>
      <c r="S6953" s="1">
        <v>44.581280788176997</v>
      </c>
      <c r="T6953" s="8">
        <v>290.51724137931001</v>
      </c>
    </row>
    <row r="6954" spans="2:22" ht="26" x14ac:dyDescent="0.2">
      <c r="D6954" s="60"/>
      <c r="E6954" s="30" t="s">
        <v>159</v>
      </c>
      <c r="F6954" s="52" t="s">
        <v>623</v>
      </c>
      <c r="G6954" s="21">
        <v>136</v>
      </c>
      <c r="H6954" s="36">
        <v>11.029411764705999</v>
      </c>
      <c r="I6954" s="18">
        <v>35.294117647058997</v>
      </c>
      <c r="J6954" s="18">
        <v>78.676470588235006</v>
      </c>
      <c r="K6954" s="18">
        <v>48.529411764705998</v>
      </c>
      <c r="L6954" s="18">
        <v>17.647058823529001</v>
      </c>
      <c r="M6954" s="18">
        <v>7.352941176471</v>
      </c>
      <c r="N6954" s="18">
        <v>27.205882352941</v>
      </c>
      <c r="O6954" s="18">
        <v>18.382352941175998</v>
      </c>
      <c r="P6954" s="18">
        <v>14.705882352941</v>
      </c>
      <c r="Q6954" s="18">
        <v>0.73529411764700003</v>
      </c>
      <c r="R6954" s="18">
        <v>82.352941176471006</v>
      </c>
      <c r="S6954" s="18">
        <v>34.558823529412003</v>
      </c>
      <c r="T6954" s="35">
        <v>259.558823529412</v>
      </c>
    </row>
    <row r="6955" spans="2:22" x14ac:dyDescent="0.2">
      <c r="D6955" s="45" t="s">
        <v>625</v>
      </c>
    </row>
    <row r="6956" spans="2:22" x14ac:dyDescent="0.2">
      <c r="B6956" s="24" t="str">
        <f xml:space="preserve"> HYPERLINK("#'目次'!B51", "[45]")</f>
        <v>[45]</v>
      </c>
      <c r="C6956" s="61" t="s">
        <v>549</v>
      </c>
      <c r="D6956" s="62"/>
      <c r="E6956" s="62"/>
      <c r="F6956" s="62"/>
      <c r="G6956" s="62"/>
      <c r="H6956" s="62"/>
      <c r="I6956" s="62"/>
      <c r="J6956" s="62"/>
      <c r="K6956" s="62"/>
      <c r="L6956" s="62"/>
      <c r="M6956" s="62"/>
      <c r="N6956" s="62"/>
      <c r="O6956" s="62"/>
      <c r="P6956" s="62"/>
      <c r="Q6956" s="62"/>
      <c r="R6956" s="62"/>
      <c r="S6956" s="62"/>
      <c r="T6956" s="62"/>
      <c r="U6956" s="62"/>
      <c r="V6956" s="62"/>
    </row>
    <row r="6957" spans="2:22" x14ac:dyDescent="0.2">
      <c r="C6957" s="45" t="s">
        <v>550</v>
      </c>
    </row>
    <row r="6959" spans="2:22" x14ac:dyDescent="0.2">
      <c r="C6959" s="61" t="s">
        <v>13</v>
      </c>
      <c r="D6959" s="62"/>
      <c r="E6959" s="62"/>
      <c r="F6959" s="62"/>
      <c r="G6959" s="62"/>
      <c r="H6959" s="62"/>
      <c r="I6959" s="62"/>
      <c r="J6959" s="62"/>
      <c r="K6959" s="62"/>
      <c r="L6959" s="62"/>
      <c r="M6959" s="62"/>
      <c r="N6959" s="62"/>
      <c r="O6959" s="62"/>
      <c r="P6959" s="62"/>
      <c r="Q6959" s="62"/>
      <c r="R6959" s="62"/>
      <c r="S6959" s="62"/>
      <c r="T6959" s="62"/>
      <c r="U6959" s="62"/>
      <c r="V6959" s="62"/>
    </row>
    <row r="6960" spans="2:22" ht="91" x14ac:dyDescent="0.2">
      <c r="D6960" s="63"/>
      <c r="E6960" s="64"/>
      <c r="F6960" s="64"/>
      <c r="G6960" s="27" t="s">
        <v>14</v>
      </c>
      <c r="H6960" s="26" t="s">
        <v>551</v>
      </c>
      <c r="I6960" s="11" t="s">
        <v>552</v>
      </c>
      <c r="J6960" s="11" t="s">
        <v>553</v>
      </c>
      <c r="K6960" s="11" t="s">
        <v>554</v>
      </c>
      <c r="L6960" s="11" t="s">
        <v>555</v>
      </c>
      <c r="M6960" s="11" t="s">
        <v>556</v>
      </c>
      <c r="N6960" s="11" t="s">
        <v>36</v>
      </c>
      <c r="O6960" s="11" t="s">
        <v>23</v>
      </c>
      <c r="P6960" s="20" t="s">
        <v>248</v>
      </c>
    </row>
    <row r="6961" spans="4:16" x14ac:dyDescent="0.2">
      <c r="D6961" s="65"/>
      <c r="E6961" s="66"/>
      <c r="F6961" s="66"/>
      <c r="G6961" s="22"/>
      <c r="H6961" s="31"/>
      <c r="I6961" s="12"/>
      <c r="J6961" s="12"/>
      <c r="K6961" s="12"/>
      <c r="L6961" s="12"/>
      <c r="M6961" s="12"/>
      <c r="N6961" s="12"/>
      <c r="O6961" s="12"/>
      <c r="P6961" s="29"/>
    </row>
    <row r="6962" spans="4:16" x14ac:dyDescent="0.2">
      <c r="D6962" s="23"/>
      <c r="E6962" s="28" t="s">
        <v>14</v>
      </c>
      <c r="F6962" s="49" t="str">
        <f>IF(G6962=0,"",IF(G6962&lt;=49,"*",""))</f>
        <v/>
      </c>
      <c r="G6962" s="25">
        <v>143</v>
      </c>
      <c r="H6962" s="16">
        <v>76.223776223775999</v>
      </c>
      <c r="I6962" s="16">
        <v>40.559440559441001</v>
      </c>
      <c r="J6962" s="41" t="s">
        <v>160</v>
      </c>
      <c r="K6962" s="16">
        <v>9.7902097902099996</v>
      </c>
      <c r="L6962" s="16">
        <v>7.6923076923079998</v>
      </c>
      <c r="M6962" s="16">
        <v>9.0909090909089993</v>
      </c>
      <c r="N6962" s="16">
        <v>11.188811188811</v>
      </c>
      <c r="O6962" s="16">
        <v>0.69930069930100003</v>
      </c>
      <c r="P6962" s="34">
        <v>155.244755244755</v>
      </c>
    </row>
    <row r="6963" spans="4:16" x14ac:dyDescent="0.2">
      <c r="D6963" s="58" t="s">
        <v>18</v>
      </c>
      <c r="E6963" s="7" t="s">
        <v>19</v>
      </c>
      <c r="F6963" s="50" t="str">
        <f t="shared" ref="F6963:F7026" si="18">IF(G6963=0,"",IF(G6963&lt;=49,"*",""))</f>
        <v>*</v>
      </c>
      <c r="G6963" s="6">
        <v>27</v>
      </c>
      <c r="H6963" s="14">
        <v>77.777777777777999</v>
      </c>
      <c r="I6963" s="3">
        <v>18.518518518518999</v>
      </c>
      <c r="J6963" s="9" t="s">
        <v>160</v>
      </c>
      <c r="K6963" s="3">
        <v>3.7037037037039999</v>
      </c>
      <c r="L6963" s="3">
        <v>3.7037037037039999</v>
      </c>
      <c r="M6963" s="9" t="s">
        <v>160</v>
      </c>
      <c r="N6963" s="3">
        <v>7.4074074074069998</v>
      </c>
      <c r="O6963" s="9" t="s">
        <v>160</v>
      </c>
      <c r="P6963" s="13">
        <v>111.111111111111</v>
      </c>
    </row>
    <row r="6964" spans="4:16" ht="26" x14ac:dyDescent="0.2">
      <c r="D6964" s="59"/>
      <c r="E6964" s="5" t="s">
        <v>20</v>
      </c>
      <c r="F6964" s="51" t="str">
        <f t="shared" si="18"/>
        <v/>
      </c>
      <c r="G6964" s="4">
        <v>95</v>
      </c>
      <c r="H6964" s="10">
        <v>77.894736842105004</v>
      </c>
      <c r="I6964" s="1">
        <v>42.105263157895003</v>
      </c>
      <c r="J6964" s="2" t="s">
        <v>160</v>
      </c>
      <c r="K6964" s="1">
        <v>9.4736842105260006</v>
      </c>
      <c r="L6964" s="1">
        <v>8.4210526315790002</v>
      </c>
      <c r="M6964" s="1">
        <v>10.526315789473999</v>
      </c>
      <c r="N6964" s="1">
        <v>9.4736842105260006</v>
      </c>
      <c r="O6964" s="1">
        <v>1.052631578947</v>
      </c>
      <c r="P6964" s="8">
        <v>158.947368421053</v>
      </c>
    </row>
    <row r="6965" spans="4:16" ht="26" x14ac:dyDescent="0.2">
      <c r="D6965" s="59"/>
      <c r="E6965" s="5" t="s">
        <v>21</v>
      </c>
      <c r="F6965" s="51" t="str">
        <f t="shared" si="18"/>
        <v>*</v>
      </c>
      <c r="G6965" s="4">
        <v>20</v>
      </c>
      <c r="H6965" s="10">
        <v>65</v>
      </c>
      <c r="I6965" s="1">
        <v>60</v>
      </c>
      <c r="J6965" s="2" t="s">
        <v>160</v>
      </c>
      <c r="K6965" s="1">
        <v>20</v>
      </c>
      <c r="L6965" s="1">
        <v>10</v>
      </c>
      <c r="M6965" s="1">
        <v>15</v>
      </c>
      <c r="N6965" s="1">
        <v>25</v>
      </c>
      <c r="O6965" s="2" t="s">
        <v>160</v>
      </c>
      <c r="P6965" s="8">
        <v>195</v>
      </c>
    </row>
    <row r="6966" spans="4:16" x14ac:dyDescent="0.2">
      <c r="D6966" s="59"/>
      <c r="E6966" s="5" t="s">
        <v>22</v>
      </c>
      <c r="F6966" s="51" t="str">
        <f t="shared" si="18"/>
        <v>*</v>
      </c>
      <c r="G6966" s="4">
        <v>1</v>
      </c>
      <c r="H6966" s="10">
        <v>100</v>
      </c>
      <c r="I6966" s="1">
        <v>100</v>
      </c>
      <c r="J6966" s="2" t="s">
        <v>160</v>
      </c>
      <c r="K6966" s="2" t="s">
        <v>160</v>
      </c>
      <c r="L6966" s="2" t="s">
        <v>160</v>
      </c>
      <c r="M6966" s="2" t="s">
        <v>160</v>
      </c>
      <c r="N6966" s="2" t="s">
        <v>160</v>
      </c>
      <c r="O6966" s="2" t="s">
        <v>160</v>
      </c>
      <c r="P6966" s="8">
        <v>200</v>
      </c>
    </row>
    <row r="6967" spans="4:16" x14ac:dyDescent="0.2">
      <c r="D6967" s="59"/>
      <c r="E6967" s="5" t="s">
        <v>23</v>
      </c>
      <c r="F6967" s="51" t="str">
        <f t="shared" si="18"/>
        <v/>
      </c>
      <c r="G6967" s="4">
        <v>0</v>
      </c>
      <c r="H6967" s="17" t="s">
        <v>160</v>
      </c>
      <c r="I6967" s="2" t="s">
        <v>160</v>
      </c>
      <c r="J6967" s="2" t="s">
        <v>160</v>
      </c>
      <c r="K6967" s="2" t="s">
        <v>160</v>
      </c>
      <c r="L6967" s="2" t="s">
        <v>160</v>
      </c>
      <c r="M6967" s="2" t="s">
        <v>160</v>
      </c>
      <c r="N6967" s="2" t="s">
        <v>160</v>
      </c>
      <c r="O6967" s="2" t="s">
        <v>160</v>
      </c>
      <c r="P6967" s="15" t="s">
        <v>160</v>
      </c>
    </row>
    <row r="6968" spans="4:16" x14ac:dyDescent="0.2">
      <c r="D6968" s="58" t="s">
        <v>24</v>
      </c>
      <c r="E6968" s="7" t="s">
        <v>25</v>
      </c>
      <c r="F6968" s="50" t="str">
        <f t="shared" si="18"/>
        <v/>
      </c>
      <c r="G6968" s="6">
        <v>93</v>
      </c>
      <c r="H6968" s="14">
        <v>76.344086021505007</v>
      </c>
      <c r="I6968" s="3">
        <v>48.387096774193999</v>
      </c>
      <c r="J6968" s="9" t="s">
        <v>160</v>
      </c>
      <c r="K6968" s="3">
        <v>8.6021505376339995</v>
      </c>
      <c r="L6968" s="3">
        <v>8.6021505376339995</v>
      </c>
      <c r="M6968" s="3">
        <v>9.6774193548389995</v>
      </c>
      <c r="N6968" s="3">
        <v>11.827956989246999</v>
      </c>
      <c r="O6968" s="3">
        <v>1.0752688172039999</v>
      </c>
      <c r="P6968" s="13">
        <v>164.51612903225799</v>
      </c>
    </row>
    <row r="6969" spans="4:16" x14ac:dyDescent="0.2">
      <c r="D6969" s="59"/>
      <c r="E6969" s="5" t="s">
        <v>26</v>
      </c>
      <c r="F6969" s="51" t="str">
        <f t="shared" si="18"/>
        <v/>
      </c>
      <c r="G6969" s="4">
        <v>88</v>
      </c>
      <c r="H6969" s="10">
        <v>82.954545454544999</v>
      </c>
      <c r="I6969" s="1">
        <v>46.590909090909001</v>
      </c>
      <c r="J6969" s="2" t="s">
        <v>160</v>
      </c>
      <c r="K6969" s="1">
        <v>9.0909090909089993</v>
      </c>
      <c r="L6969" s="1">
        <v>6.8181818181820004</v>
      </c>
      <c r="M6969" s="1">
        <v>10.227272727273</v>
      </c>
      <c r="N6969" s="1">
        <v>10.227272727273</v>
      </c>
      <c r="O6969" s="2" t="s">
        <v>160</v>
      </c>
      <c r="P6969" s="8">
        <v>165.90909090909099</v>
      </c>
    </row>
    <row r="6970" spans="4:16" ht="26" x14ac:dyDescent="0.2">
      <c r="D6970" s="59"/>
      <c r="E6970" s="5" t="s">
        <v>27</v>
      </c>
      <c r="F6970" s="51" t="str">
        <f t="shared" si="18"/>
        <v/>
      </c>
      <c r="G6970" s="4">
        <v>76</v>
      </c>
      <c r="H6970" s="10">
        <v>77.631578947367998</v>
      </c>
      <c r="I6970" s="1">
        <v>47.368421052632002</v>
      </c>
      <c r="J6970" s="2" t="s">
        <v>160</v>
      </c>
      <c r="K6970" s="1">
        <v>11.842105263158</v>
      </c>
      <c r="L6970" s="1">
        <v>6.5789473684209998</v>
      </c>
      <c r="M6970" s="1">
        <v>11.842105263158</v>
      </c>
      <c r="N6970" s="1">
        <v>6.5789473684209998</v>
      </c>
      <c r="O6970" s="2" t="s">
        <v>160</v>
      </c>
      <c r="P6970" s="8">
        <v>161.842105263158</v>
      </c>
    </row>
    <row r="6971" spans="4:16" x14ac:dyDescent="0.2">
      <c r="D6971" s="59"/>
      <c r="E6971" s="5" t="s">
        <v>28</v>
      </c>
      <c r="F6971" s="51" t="str">
        <f t="shared" si="18"/>
        <v/>
      </c>
      <c r="G6971" s="4">
        <v>50</v>
      </c>
      <c r="H6971" s="10">
        <v>78</v>
      </c>
      <c r="I6971" s="1">
        <v>60</v>
      </c>
      <c r="J6971" s="2" t="s">
        <v>160</v>
      </c>
      <c r="K6971" s="1">
        <v>12</v>
      </c>
      <c r="L6971" s="1">
        <v>6</v>
      </c>
      <c r="M6971" s="1">
        <v>12</v>
      </c>
      <c r="N6971" s="1">
        <v>8</v>
      </c>
      <c r="O6971" s="2" t="s">
        <v>160</v>
      </c>
      <c r="P6971" s="8">
        <v>176</v>
      </c>
    </row>
    <row r="6972" spans="4:16" ht="26" x14ac:dyDescent="0.2">
      <c r="D6972" s="59"/>
      <c r="E6972" s="5" t="s">
        <v>29</v>
      </c>
      <c r="F6972" s="51" t="str">
        <f t="shared" si="18"/>
        <v/>
      </c>
      <c r="G6972" s="4">
        <v>80</v>
      </c>
      <c r="H6972" s="10">
        <v>81.25</v>
      </c>
      <c r="I6972" s="1">
        <v>45</v>
      </c>
      <c r="J6972" s="2" t="s">
        <v>160</v>
      </c>
      <c r="K6972" s="1">
        <v>8.75</v>
      </c>
      <c r="L6972" s="1">
        <v>6.25</v>
      </c>
      <c r="M6972" s="1">
        <v>8.75</v>
      </c>
      <c r="N6972" s="1">
        <v>12.5</v>
      </c>
      <c r="O6972" s="2" t="s">
        <v>160</v>
      </c>
      <c r="P6972" s="8">
        <v>162.5</v>
      </c>
    </row>
    <row r="6973" spans="4:16" x14ac:dyDescent="0.2">
      <c r="D6973" s="59"/>
      <c r="E6973" s="5" t="s">
        <v>30</v>
      </c>
      <c r="F6973" s="51" t="str">
        <f t="shared" si="18"/>
        <v>*</v>
      </c>
      <c r="G6973" s="4">
        <v>22</v>
      </c>
      <c r="H6973" s="10">
        <v>95.454545454544999</v>
      </c>
      <c r="I6973" s="1">
        <v>40.909090909090999</v>
      </c>
      <c r="J6973" s="2" t="s">
        <v>160</v>
      </c>
      <c r="K6973" s="1">
        <v>13.636363636364001</v>
      </c>
      <c r="L6973" s="1">
        <v>4.5454545454549997</v>
      </c>
      <c r="M6973" s="1">
        <v>22.727272727273</v>
      </c>
      <c r="N6973" s="1">
        <v>9.0909090909089993</v>
      </c>
      <c r="O6973" s="2" t="s">
        <v>160</v>
      </c>
      <c r="P6973" s="8">
        <v>186.363636363636</v>
      </c>
    </row>
    <row r="6974" spans="4:16" x14ac:dyDescent="0.2">
      <c r="D6974" s="59"/>
      <c r="E6974" s="5" t="s">
        <v>31</v>
      </c>
      <c r="F6974" s="51" t="str">
        <f t="shared" si="18"/>
        <v>*</v>
      </c>
      <c r="G6974" s="4">
        <v>49</v>
      </c>
      <c r="H6974" s="10">
        <v>83.673469387755006</v>
      </c>
      <c r="I6974" s="1">
        <v>46.938775510204003</v>
      </c>
      <c r="J6974" s="2" t="s">
        <v>160</v>
      </c>
      <c r="K6974" s="1">
        <v>10.204081632653001</v>
      </c>
      <c r="L6974" s="1">
        <v>8.1632653061219997</v>
      </c>
      <c r="M6974" s="1">
        <v>4.0816326530609999</v>
      </c>
      <c r="N6974" s="1">
        <v>8.1632653061219997</v>
      </c>
      <c r="O6974" s="2" t="s">
        <v>160</v>
      </c>
      <c r="P6974" s="8">
        <v>161.224489795918</v>
      </c>
    </row>
    <row r="6975" spans="4:16" x14ac:dyDescent="0.2">
      <c r="D6975" s="59"/>
      <c r="E6975" s="5" t="s">
        <v>32</v>
      </c>
      <c r="F6975" s="51" t="str">
        <f t="shared" si="18"/>
        <v>*</v>
      </c>
      <c r="G6975" s="4">
        <v>26</v>
      </c>
      <c r="H6975" s="10">
        <v>88.461538461537998</v>
      </c>
      <c r="I6975" s="1">
        <v>57.692307692307999</v>
      </c>
      <c r="J6975" s="2" t="s">
        <v>160</v>
      </c>
      <c r="K6975" s="1">
        <v>3.8461538461539999</v>
      </c>
      <c r="L6975" s="1">
        <v>11.538461538462</v>
      </c>
      <c r="M6975" s="1">
        <v>19.230769230768999</v>
      </c>
      <c r="N6975" s="1">
        <v>3.8461538461539999</v>
      </c>
      <c r="O6975" s="2" t="s">
        <v>160</v>
      </c>
      <c r="P6975" s="8">
        <v>184.61538461538501</v>
      </c>
    </row>
    <row r="6976" spans="4:16" x14ac:dyDescent="0.2">
      <c r="D6976" s="59"/>
      <c r="E6976" s="5" t="s">
        <v>33</v>
      </c>
      <c r="F6976" s="51" t="str">
        <f t="shared" si="18"/>
        <v/>
      </c>
      <c r="G6976" s="4">
        <v>83</v>
      </c>
      <c r="H6976" s="10">
        <v>85.542168674698999</v>
      </c>
      <c r="I6976" s="1">
        <v>43.373493975903997</v>
      </c>
      <c r="J6976" s="2" t="s">
        <v>160</v>
      </c>
      <c r="K6976" s="1">
        <v>8.4337349397590007</v>
      </c>
      <c r="L6976" s="1">
        <v>7.2289156626509996</v>
      </c>
      <c r="M6976" s="1">
        <v>9.638554216867</v>
      </c>
      <c r="N6976" s="1">
        <v>8.4337349397590007</v>
      </c>
      <c r="O6976" s="1">
        <v>1.204819277108</v>
      </c>
      <c r="P6976" s="8">
        <v>163.85542168674701</v>
      </c>
    </row>
    <row r="6977" spans="4:16" x14ac:dyDescent="0.2">
      <c r="D6977" s="59"/>
      <c r="E6977" s="5" t="s">
        <v>34</v>
      </c>
      <c r="F6977" s="51" t="str">
        <f t="shared" si="18"/>
        <v>*</v>
      </c>
      <c r="G6977" s="4">
        <v>39</v>
      </c>
      <c r="H6977" s="10">
        <v>89.743589743589993</v>
      </c>
      <c r="I6977" s="1">
        <v>41.025641025641001</v>
      </c>
      <c r="J6977" s="2" t="s">
        <v>160</v>
      </c>
      <c r="K6977" s="1">
        <v>7.6923076923079998</v>
      </c>
      <c r="L6977" s="1">
        <v>7.6923076923079998</v>
      </c>
      <c r="M6977" s="1">
        <v>7.6923076923079998</v>
      </c>
      <c r="N6977" s="1">
        <v>7.6923076923079998</v>
      </c>
      <c r="O6977" s="2" t="s">
        <v>160</v>
      </c>
      <c r="P6977" s="8">
        <v>161.538461538462</v>
      </c>
    </row>
    <row r="6978" spans="4:16" x14ac:dyDescent="0.2">
      <c r="D6978" s="59"/>
      <c r="E6978" s="5" t="s">
        <v>35</v>
      </c>
      <c r="F6978" s="51" t="str">
        <f t="shared" si="18"/>
        <v>*</v>
      </c>
      <c r="G6978" s="4">
        <v>9</v>
      </c>
      <c r="H6978" s="10">
        <v>88.888888888888999</v>
      </c>
      <c r="I6978" s="1">
        <v>22.222222222222001</v>
      </c>
      <c r="J6978" s="2" t="s">
        <v>160</v>
      </c>
      <c r="K6978" s="2" t="s">
        <v>160</v>
      </c>
      <c r="L6978" s="1">
        <v>22.222222222222001</v>
      </c>
      <c r="M6978" s="1">
        <v>11.111111111111001</v>
      </c>
      <c r="N6978" s="1">
        <v>11.111111111111001</v>
      </c>
      <c r="O6978" s="2" t="s">
        <v>160</v>
      </c>
      <c r="P6978" s="8">
        <v>155.555555555556</v>
      </c>
    </row>
    <row r="6979" spans="4:16" x14ac:dyDescent="0.2">
      <c r="D6979" s="59"/>
      <c r="E6979" s="5" t="s">
        <v>36</v>
      </c>
      <c r="F6979" s="51" t="str">
        <f t="shared" si="18"/>
        <v>*</v>
      </c>
      <c r="G6979" s="4">
        <v>4</v>
      </c>
      <c r="H6979" s="10">
        <v>75</v>
      </c>
      <c r="I6979" s="1">
        <v>50</v>
      </c>
      <c r="J6979" s="2" t="s">
        <v>160</v>
      </c>
      <c r="K6979" s="1">
        <v>25</v>
      </c>
      <c r="L6979" s="1">
        <v>25</v>
      </c>
      <c r="M6979" s="1">
        <v>50</v>
      </c>
      <c r="N6979" s="1">
        <v>25</v>
      </c>
      <c r="O6979" s="2" t="s">
        <v>160</v>
      </c>
      <c r="P6979" s="8">
        <v>250</v>
      </c>
    </row>
    <row r="6980" spans="4:16" x14ac:dyDescent="0.2">
      <c r="D6980" s="59"/>
      <c r="E6980" s="5" t="s">
        <v>37</v>
      </c>
      <c r="F6980" s="51" t="str">
        <f t="shared" si="18"/>
        <v>*</v>
      </c>
      <c r="G6980" s="4">
        <v>12</v>
      </c>
      <c r="H6980" s="10">
        <v>83.333333333333002</v>
      </c>
      <c r="I6980" s="1">
        <v>16.666666666666998</v>
      </c>
      <c r="J6980" s="2" t="s">
        <v>160</v>
      </c>
      <c r="K6980" s="1">
        <v>8.333333333333</v>
      </c>
      <c r="L6980" s="1">
        <v>16.666666666666998</v>
      </c>
      <c r="M6980" s="2" t="s">
        <v>160</v>
      </c>
      <c r="N6980" s="2" t="s">
        <v>160</v>
      </c>
      <c r="O6980" s="2" t="s">
        <v>160</v>
      </c>
      <c r="P6980" s="8">
        <v>125</v>
      </c>
    </row>
    <row r="6981" spans="4:16" x14ac:dyDescent="0.2">
      <c r="D6981" s="59"/>
      <c r="E6981" s="5" t="s">
        <v>23</v>
      </c>
      <c r="F6981" s="51" t="str">
        <f t="shared" si="18"/>
        <v/>
      </c>
      <c r="G6981" s="4">
        <v>0</v>
      </c>
      <c r="H6981" s="17" t="s">
        <v>160</v>
      </c>
      <c r="I6981" s="2" t="s">
        <v>160</v>
      </c>
      <c r="J6981" s="2" t="s">
        <v>160</v>
      </c>
      <c r="K6981" s="2" t="s">
        <v>160</v>
      </c>
      <c r="L6981" s="2" t="s">
        <v>160</v>
      </c>
      <c r="M6981" s="2" t="s">
        <v>160</v>
      </c>
      <c r="N6981" s="2" t="s">
        <v>160</v>
      </c>
      <c r="O6981" s="2" t="s">
        <v>160</v>
      </c>
      <c r="P6981" s="15" t="s">
        <v>160</v>
      </c>
    </row>
    <row r="6982" spans="4:16" ht="26" x14ac:dyDescent="0.2">
      <c r="D6982" s="59"/>
      <c r="E6982" s="5" t="s">
        <v>38</v>
      </c>
      <c r="F6982" s="51" t="str">
        <f t="shared" si="18"/>
        <v/>
      </c>
      <c r="G6982" s="4">
        <v>131</v>
      </c>
      <c r="H6982" s="10">
        <v>75.572519083968999</v>
      </c>
      <c r="I6982" s="1">
        <v>42.748091603052998</v>
      </c>
      <c r="J6982" s="2" t="s">
        <v>160</v>
      </c>
      <c r="K6982" s="1">
        <v>9.9236641221369997</v>
      </c>
      <c r="L6982" s="1">
        <v>6.8702290076340002</v>
      </c>
      <c r="M6982" s="1">
        <v>9.9236641221369997</v>
      </c>
      <c r="N6982" s="1">
        <v>12.213740458015</v>
      </c>
      <c r="O6982" s="1">
        <v>0.76335877862599999</v>
      </c>
      <c r="P6982" s="8">
        <v>158.015267175573</v>
      </c>
    </row>
    <row r="6983" spans="4:16" ht="26" x14ac:dyDescent="0.2">
      <c r="D6983" s="58" t="s">
        <v>39</v>
      </c>
      <c r="E6983" s="7" t="s">
        <v>40</v>
      </c>
      <c r="F6983" s="50" t="str">
        <f t="shared" si="18"/>
        <v/>
      </c>
      <c r="G6983" s="6">
        <v>0</v>
      </c>
      <c r="H6983" s="32" t="s">
        <v>160</v>
      </c>
      <c r="I6983" s="9" t="s">
        <v>160</v>
      </c>
      <c r="J6983" s="9" t="s">
        <v>160</v>
      </c>
      <c r="K6983" s="9" t="s">
        <v>160</v>
      </c>
      <c r="L6983" s="9" t="s">
        <v>160</v>
      </c>
      <c r="M6983" s="9" t="s">
        <v>160</v>
      </c>
      <c r="N6983" s="9" t="s">
        <v>160</v>
      </c>
      <c r="O6983" s="9" t="s">
        <v>160</v>
      </c>
      <c r="P6983" s="19" t="s">
        <v>160</v>
      </c>
    </row>
    <row r="6984" spans="4:16" ht="26" x14ac:dyDescent="0.2">
      <c r="D6984" s="59"/>
      <c r="E6984" s="5" t="s">
        <v>41</v>
      </c>
      <c r="F6984" s="51" t="str">
        <f t="shared" si="18"/>
        <v>*</v>
      </c>
      <c r="G6984" s="4">
        <v>11</v>
      </c>
      <c r="H6984" s="10">
        <v>45.454545454544999</v>
      </c>
      <c r="I6984" s="1">
        <v>18.181818181817999</v>
      </c>
      <c r="J6984" s="2" t="s">
        <v>160</v>
      </c>
      <c r="K6984" s="2" t="s">
        <v>160</v>
      </c>
      <c r="L6984" s="1">
        <v>27.272727272727</v>
      </c>
      <c r="M6984" s="1">
        <v>18.181818181817999</v>
      </c>
      <c r="N6984" s="1">
        <v>36.363636363635997</v>
      </c>
      <c r="O6984" s="2" t="s">
        <v>160</v>
      </c>
      <c r="P6984" s="8">
        <v>145.45454545454501</v>
      </c>
    </row>
    <row r="6985" spans="4:16" ht="26" x14ac:dyDescent="0.2">
      <c r="D6985" s="59"/>
      <c r="E6985" s="5" t="s">
        <v>42</v>
      </c>
      <c r="F6985" s="51" t="str">
        <f t="shared" si="18"/>
        <v/>
      </c>
      <c r="G6985" s="4">
        <v>56</v>
      </c>
      <c r="H6985" s="10">
        <v>78.571428571428996</v>
      </c>
      <c r="I6985" s="1">
        <v>41.071428571429003</v>
      </c>
      <c r="J6985" s="2" t="s">
        <v>160</v>
      </c>
      <c r="K6985" s="1">
        <v>12.5</v>
      </c>
      <c r="L6985" s="1">
        <v>10.714285714286</v>
      </c>
      <c r="M6985" s="1">
        <v>8.9285714285710007</v>
      </c>
      <c r="N6985" s="1">
        <v>5.3571428571429998</v>
      </c>
      <c r="O6985" s="2" t="s">
        <v>160</v>
      </c>
      <c r="P6985" s="8">
        <v>157.142857142857</v>
      </c>
    </row>
    <row r="6986" spans="4:16" ht="26" x14ac:dyDescent="0.2">
      <c r="D6986" s="59"/>
      <c r="E6986" s="5" t="s">
        <v>43</v>
      </c>
      <c r="F6986" s="51" t="str">
        <f t="shared" si="18"/>
        <v>*</v>
      </c>
      <c r="G6986" s="4">
        <v>33</v>
      </c>
      <c r="H6986" s="10">
        <v>69.696969696970001</v>
      </c>
      <c r="I6986" s="1">
        <v>51.515151515151999</v>
      </c>
      <c r="J6986" s="2" t="s">
        <v>160</v>
      </c>
      <c r="K6986" s="1">
        <v>9.0909090909089993</v>
      </c>
      <c r="L6986" s="1">
        <v>3.0303030303030001</v>
      </c>
      <c r="M6986" s="1">
        <v>15.151515151515</v>
      </c>
      <c r="N6986" s="1">
        <v>9.0909090909089993</v>
      </c>
      <c r="O6986" s="2" t="s">
        <v>160</v>
      </c>
      <c r="P6986" s="8">
        <v>157.57575757575799</v>
      </c>
    </row>
    <row r="6987" spans="4:16" ht="26" x14ac:dyDescent="0.2">
      <c r="D6987" s="59"/>
      <c r="E6987" s="5" t="s">
        <v>44</v>
      </c>
      <c r="F6987" s="51" t="str">
        <f t="shared" si="18"/>
        <v>*</v>
      </c>
      <c r="G6987" s="4">
        <v>16</v>
      </c>
      <c r="H6987" s="10">
        <v>81.25</v>
      </c>
      <c r="I6987" s="1">
        <v>31.25</v>
      </c>
      <c r="J6987" s="2" t="s">
        <v>160</v>
      </c>
      <c r="K6987" s="1">
        <v>6.25</v>
      </c>
      <c r="L6987" s="1">
        <v>6.25</v>
      </c>
      <c r="M6987" s="2" t="s">
        <v>160</v>
      </c>
      <c r="N6987" s="1">
        <v>25</v>
      </c>
      <c r="O6987" s="1">
        <v>6.25</v>
      </c>
      <c r="P6987" s="8">
        <v>156.25</v>
      </c>
    </row>
    <row r="6988" spans="4:16" ht="26" x14ac:dyDescent="0.2">
      <c r="D6988" s="59"/>
      <c r="E6988" s="5" t="s">
        <v>45</v>
      </c>
      <c r="F6988" s="51" t="str">
        <f t="shared" si="18"/>
        <v>*</v>
      </c>
      <c r="G6988" s="4">
        <v>6</v>
      </c>
      <c r="H6988" s="10">
        <v>100</v>
      </c>
      <c r="I6988" s="1">
        <v>50</v>
      </c>
      <c r="J6988" s="2" t="s">
        <v>160</v>
      </c>
      <c r="K6988" s="1">
        <v>16.666666666666998</v>
      </c>
      <c r="L6988" s="2" t="s">
        <v>160</v>
      </c>
      <c r="M6988" s="2" t="s">
        <v>160</v>
      </c>
      <c r="N6988" s="2" t="s">
        <v>160</v>
      </c>
      <c r="O6988" s="2" t="s">
        <v>160</v>
      </c>
      <c r="P6988" s="8">
        <v>166.666666666667</v>
      </c>
    </row>
    <row r="6989" spans="4:16" ht="26" x14ac:dyDescent="0.2">
      <c r="D6989" s="59"/>
      <c r="E6989" s="5" t="s">
        <v>46</v>
      </c>
      <c r="F6989" s="51" t="str">
        <f t="shared" si="18"/>
        <v>*</v>
      </c>
      <c r="G6989" s="4">
        <v>1</v>
      </c>
      <c r="H6989" s="10">
        <v>100</v>
      </c>
      <c r="I6989" s="2" t="s">
        <v>160</v>
      </c>
      <c r="J6989" s="2" t="s">
        <v>160</v>
      </c>
      <c r="K6989" s="2" t="s">
        <v>160</v>
      </c>
      <c r="L6989" s="2" t="s">
        <v>160</v>
      </c>
      <c r="M6989" s="2" t="s">
        <v>160</v>
      </c>
      <c r="N6989" s="2" t="s">
        <v>160</v>
      </c>
      <c r="O6989" s="2" t="s">
        <v>160</v>
      </c>
      <c r="P6989" s="8">
        <v>100</v>
      </c>
    </row>
    <row r="6990" spans="4:16" ht="26" x14ac:dyDescent="0.2">
      <c r="D6990" s="59"/>
      <c r="E6990" s="5" t="s">
        <v>47</v>
      </c>
      <c r="F6990" s="51" t="str">
        <f t="shared" si="18"/>
        <v>*</v>
      </c>
      <c r="G6990" s="4">
        <v>4</v>
      </c>
      <c r="H6990" s="10">
        <v>75</v>
      </c>
      <c r="I6990" s="1">
        <v>75</v>
      </c>
      <c r="J6990" s="2" t="s">
        <v>160</v>
      </c>
      <c r="K6990" s="2" t="s">
        <v>160</v>
      </c>
      <c r="L6990" s="2" t="s">
        <v>160</v>
      </c>
      <c r="M6990" s="2" t="s">
        <v>160</v>
      </c>
      <c r="N6990" s="2" t="s">
        <v>160</v>
      </c>
      <c r="O6990" s="2" t="s">
        <v>160</v>
      </c>
      <c r="P6990" s="8">
        <v>150</v>
      </c>
    </row>
    <row r="6991" spans="4:16" x14ac:dyDescent="0.2">
      <c r="D6991" s="59"/>
      <c r="E6991" s="5" t="s">
        <v>48</v>
      </c>
      <c r="F6991" s="51" t="str">
        <f t="shared" si="18"/>
        <v/>
      </c>
      <c r="G6991" s="4">
        <v>0</v>
      </c>
      <c r="H6991" s="17" t="s">
        <v>160</v>
      </c>
      <c r="I6991" s="2" t="s">
        <v>160</v>
      </c>
      <c r="J6991" s="2" t="s">
        <v>160</v>
      </c>
      <c r="K6991" s="2" t="s">
        <v>160</v>
      </c>
      <c r="L6991" s="2" t="s">
        <v>160</v>
      </c>
      <c r="M6991" s="2" t="s">
        <v>160</v>
      </c>
      <c r="N6991" s="2" t="s">
        <v>160</v>
      </c>
      <c r="O6991" s="2" t="s">
        <v>160</v>
      </c>
      <c r="P6991" s="15" t="s">
        <v>160</v>
      </c>
    </row>
    <row r="6992" spans="4:16" x14ac:dyDescent="0.2">
      <c r="D6992" s="59"/>
      <c r="E6992" s="5" t="s">
        <v>23</v>
      </c>
      <c r="F6992" s="51" t="str">
        <f t="shared" si="18"/>
        <v>*</v>
      </c>
      <c r="G6992" s="4">
        <v>16</v>
      </c>
      <c r="H6992" s="10">
        <v>87.5</v>
      </c>
      <c r="I6992" s="1">
        <v>31.25</v>
      </c>
      <c r="J6992" s="2" t="s">
        <v>160</v>
      </c>
      <c r="K6992" s="1">
        <v>12.5</v>
      </c>
      <c r="L6992" s="2" t="s">
        <v>160</v>
      </c>
      <c r="M6992" s="1">
        <v>6.25</v>
      </c>
      <c r="N6992" s="1">
        <v>12.5</v>
      </c>
      <c r="O6992" s="2" t="s">
        <v>160</v>
      </c>
      <c r="P6992" s="8">
        <v>150</v>
      </c>
    </row>
    <row r="6993" spans="4:16" x14ac:dyDescent="0.2">
      <c r="D6993" s="58" t="s">
        <v>49</v>
      </c>
      <c r="E6993" s="7" t="s">
        <v>50</v>
      </c>
      <c r="F6993" s="50" t="str">
        <f t="shared" si="18"/>
        <v>*</v>
      </c>
      <c r="G6993" s="6">
        <v>9</v>
      </c>
      <c r="H6993" s="14">
        <v>88.888888888888999</v>
      </c>
      <c r="I6993" s="3">
        <v>22.222222222222001</v>
      </c>
      <c r="J6993" s="9" t="s">
        <v>160</v>
      </c>
      <c r="K6993" s="9" t="s">
        <v>160</v>
      </c>
      <c r="L6993" s="3">
        <v>33.333333333333002</v>
      </c>
      <c r="M6993" s="3">
        <v>11.111111111111001</v>
      </c>
      <c r="N6993" s="3">
        <v>11.111111111111001</v>
      </c>
      <c r="O6993" s="9" t="s">
        <v>160</v>
      </c>
      <c r="P6993" s="13">
        <v>166.666666666667</v>
      </c>
    </row>
    <row r="6994" spans="4:16" x14ac:dyDescent="0.2">
      <c r="D6994" s="59"/>
      <c r="E6994" s="5" t="s">
        <v>51</v>
      </c>
      <c r="F6994" s="51" t="str">
        <f t="shared" si="18"/>
        <v>*</v>
      </c>
      <c r="G6994" s="4">
        <v>37</v>
      </c>
      <c r="H6994" s="10">
        <v>56.756756756756999</v>
      </c>
      <c r="I6994" s="1">
        <v>48.648648648649001</v>
      </c>
      <c r="J6994" s="2" t="s">
        <v>160</v>
      </c>
      <c r="K6994" s="1">
        <v>13.513513513514001</v>
      </c>
      <c r="L6994" s="1">
        <v>16.216216216216001</v>
      </c>
      <c r="M6994" s="1">
        <v>16.216216216216001</v>
      </c>
      <c r="N6994" s="1">
        <v>24.324324324323999</v>
      </c>
      <c r="O6994" s="2" t="s">
        <v>160</v>
      </c>
      <c r="P6994" s="8">
        <v>175.67567567567599</v>
      </c>
    </row>
    <row r="6995" spans="4:16" x14ac:dyDescent="0.2">
      <c r="D6995" s="59"/>
      <c r="E6995" s="5" t="s">
        <v>52</v>
      </c>
      <c r="F6995" s="51" t="str">
        <f t="shared" si="18"/>
        <v/>
      </c>
      <c r="G6995" s="4">
        <v>50</v>
      </c>
      <c r="H6995" s="10">
        <v>82</v>
      </c>
      <c r="I6995" s="1">
        <v>46</v>
      </c>
      <c r="J6995" s="2" t="s">
        <v>160</v>
      </c>
      <c r="K6995" s="1">
        <v>10</v>
      </c>
      <c r="L6995" s="1">
        <v>4</v>
      </c>
      <c r="M6995" s="1">
        <v>6</v>
      </c>
      <c r="N6995" s="1">
        <v>4</v>
      </c>
      <c r="O6995" s="2" t="s">
        <v>160</v>
      </c>
      <c r="P6995" s="8">
        <v>152</v>
      </c>
    </row>
    <row r="6996" spans="4:16" x14ac:dyDescent="0.2">
      <c r="D6996" s="59"/>
      <c r="E6996" s="5" t="s">
        <v>53</v>
      </c>
      <c r="F6996" s="51" t="str">
        <f t="shared" si="18"/>
        <v>*</v>
      </c>
      <c r="G6996" s="4">
        <v>47</v>
      </c>
      <c r="H6996" s="10">
        <v>82.978723404255007</v>
      </c>
      <c r="I6996" s="1">
        <v>31.914893617021001</v>
      </c>
      <c r="J6996" s="2" t="s">
        <v>160</v>
      </c>
      <c r="K6996" s="1">
        <v>8.5106382978719992</v>
      </c>
      <c r="L6996" s="2" t="s">
        <v>160</v>
      </c>
      <c r="M6996" s="1">
        <v>6.3829787234040003</v>
      </c>
      <c r="N6996" s="1">
        <v>8.5106382978719992</v>
      </c>
      <c r="O6996" s="1">
        <v>2.1276595744679998</v>
      </c>
      <c r="P6996" s="8">
        <v>140.42553191489401</v>
      </c>
    </row>
    <row r="6997" spans="4:16" x14ac:dyDescent="0.2">
      <c r="D6997" s="59"/>
      <c r="E6997" s="5" t="s">
        <v>23</v>
      </c>
      <c r="F6997" s="51" t="str">
        <f t="shared" si="18"/>
        <v/>
      </c>
      <c r="G6997" s="4">
        <v>0</v>
      </c>
      <c r="H6997" s="17" t="s">
        <v>160</v>
      </c>
      <c r="I6997" s="2" t="s">
        <v>160</v>
      </c>
      <c r="J6997" s="2" t="s">
        <v>160</v>
      </c>
      <c r="K6997" s="2" t="s">
        <v>160</v>
      </c>
      <c r="L6997" s="2" t="s">
        <v>160</v>
      </c>
      <c r="M6997" s="2" t="s">
        <v>160</v>
      </c>
      <c r="N6997" s="2" t="s">
        <v>160</v>
      </c>
      <c r="O6997" s="2" t="s">
        <v>160</v>
      </c>
      <c r="P6997" s="15" t="s">
        <v>160</v>
      </c>
    </row>
    <row r="6998" spans="4:16" x14ac:dyDescent="0.2">
      <c r="D6998" s="59"/>
      <c r="E6998" s="5" t="s">
        <v>54</v>
      </c>
      <c r="F6998" s="51" t="str">
        <f t="shared" si="18"/>
        <v>*</v>
      </c>
      <c r="G6998" s="4">
        <v>46</v>
      </c>
      <c r="H6998" s="10">
        <v>63.043478260870003</v>
      </c>
      <c r="I6998" s="1">
        <v>43.478260869564998</v>
      </c>
      <c r="J6998" s="2" t="s">
        <v>160</v>
      </c>
      <c r="K6998" s="1">
        <v>10.869565217390999</v>
      </c>
      <c r="L6998" s="1">
        <v>19.565217391304</v>
      </c>
      <c r="M6998" s="1">
        <v>15.217391304348</v>
      </c>
      <c r="N6998" s="1">
        <v>21.739130434783</v>
      </c>
      <c r="O6998" s="2" t="s">
        <v>160</v>
      </c>
      <c r="P6998" s="8">
        <v>173.91304347826099</v>
      </c>
    </row>
    <row r="6999" spans="4:16" x14ac:dyDescent="0.2">
      <c r="D6999" s="59"/>
      <c r="E6999" s="5" t="s">
        <v>55</v>
      </c>
      <c r="F6999" s="51" t="str">
        <f t="shared" si="18"/>
        <v/>
      </c>
      <c r="G6999" s="4">
        <v>97</v>
      </c>
      <c r="H6999" s="10">
        <v>82.474226804124001</v>
      </c>
      <c r="I6999" s="1">
        <v>39.175257731959</v>
      </c>
      <c r="J6999" s="2" t="s">
        <v>160</v>
      </c>
      <c r="K6999" s="1">
        <v>9.278350515464</v>
      </c>
      <c r="L6999" s="1">
        <v>2.0618556701030002</v>
      </c>
      <c r="M6999" s="1">
        <v>6.1855670103089997</v>
      </c>
      <c r="N6999" s="1">
        <v>6.1855670103089997</v>
      </c>
      <c r="O6999" s="1">
        <v>1.0309278350519999</v>
      </c>
      <c r="P6999" s="8">
        <v>146.39175257732001</v>
      </c>
    </row>
    <row r="7000" spans="4:16" ht="26" x14ac:dyDescent="0.2">
      <c r="D7000" s="58" t="s">
        <v>56</v>
      </c>
      <c r="E7000" s="7" t="s">
        <v>57</v>
      </c>
      <c r="F7000" s="50" t="str">
        <f t="shared" si="18"/>
        <v>*</v>
      </c>
      <c r="G7000" s="6">
        <v>3</v>
      </c>
      <c r="H7000" s="14">
        <v>100</v>
      </c>
      <c r="I7000" s="3">
        <v>33.333333333333002</v>
      </c>
      <c r="J7000" s="9" t="s">
        <v>160</v>
      </c>
      <c r="K7000" s="9" t="s">
        <v>160</v>
      </c>
      <c r="L7000" s="3">
        <v>33.333333333333002</v>
      </c>
      <c r="M7000" s="3">
        <v>33.333333333333002</v>
      </c>
      <c r="N7000" s="9" t="s">
        <v>160</v>
      </c>
      <c r="O7000" s="9" t="s">
        <v>160</v>
      </c>
      <c r="P7000" s="13">
        <v>200</v>
      </c>
    </row>
    <row r="7001" spans="4:16" ht="26" x14ac:dyDescent="0.2">
      <c r="D7001" s="59"/>
      <c r="E7001" s="5" t="s">
        <v>58</v>
      </c>
      <c r="F7001" s="51" t="str">
        <f t="shared" si="18"/>
        <v>*</v>
      </c>
      <c r="G7001" s="4">
        <v>2</v>
      </c>
      <c r="H7001" s="10">
        <v>100</v>
      </c>
      <c r="I7001" s="2" t="s">
        <v>160</v>
      </c>
      <c r="J7001" s="2" t="s">
        <v>160</v>
      </c>
      <c r="K7001" s="2" t="s">
        <v>160</v>
      </c>
      <c r="L7001" s="2" t="s">
        <v>160</v>
      </c>
      <c r="M7001" s="1">
        <v>50</v>
      </c>
      <c r="N7001" s="2" t="s">
        <v>160</v>
      </c>
      <c r="O7001" s="2" t="s">
        <v>160</v>
      </c>
      <c r="P7001" s="8">
        <v>150</v>
      </c>
    </row>
    <row r="7002" spans="4:16" x14ac:dyDescent="0.2">
      <c r="D7002" s="59"/>
      <c r="E7002" s="5" t="s">
        <v>59</v>
      </c>
      <c r="F7002" s="51" t="str">
        <f t="shared" si="18"/>
        <v/>
      </c>
      <c r="G7002" s="4">
        <v>0</v>
      </c>
      <c r="H7002" s="17" t="s">
        <v>160</v>
      </c>
      <c r="I7002" s="2" t="s">
        <v>160</v>
      </c>
      <c r="J7002" s="2" t="s">
        <v>160</v>
      </c>
      <c r="K7002" s="2" t="s">
        <v>160</v>
      </c>
      <c r="L7002" s="2" t="s">
        <v>160</v>
      </c>
      <c r="M7002" s="2" t="s">
        <v>160</v>
      </c>
      <c r="N7002" s="2" t="s">
        <v>160</v>
      </c>
      <c r="O7002" s="2" t="s">
        <v>160</v>
      </c>
      <c r="P7002" s="15" t="s">
        <v>160</v>
      </c>
    </row>
    <row r="7003" spans="4:16" x14ac:dyDescent="0.2">
      <c r="D7003" s="59"/>
      <c r="E7003" s="5" t="s">
        <v>60</v>
      </c>
      <c r="F7003" s="51" t="str">
        <f t="shared" si="18"/>
        <v>*</v>
      </c>
      <c r="G7003" s="4">
        <v>9</v>
      </c>
      <c r="H7003" s="10">
        <v>77.777777777777999</v>
      </c>
      <c r="I7003" s="1">
        <v>22.222222222222001</v>
      </c>
      <c r="J7003" s="2" t="s">
        <v>160</v>
      </c>
      <c r="K7003" s="2" t="s">
        <v>160</v>
      </c>
      <c r="L7003" s="2" t="s">
        <v>160</v>
      </c>
      <c r="M7003" s="1">
        <v>11.111111111111001</v>
      </c>
      <c r="N7003" s="2" t="s">
        <v>160</v>
      </c>
      <c r="O7003" s="2" t="s">
        <v>160</v>
      </c>
      <c r="P7003" s="8">
        <v>111.111111111111</v>
      </c>
    </row>
    <row r="7004" spans="4:16" ht="26" x14ac:dyDescent="0.2">
      <c r="D7004" s="59"/>
      <c r="E7004" s="5" t="s">
        <v>61</v>
      </c>
      <c r="F7004" s="51" t="str">
        <f t="shared" si="18"/>
        <v>*</v>
      </c>
      <c r="G7004" s="4">
        <v>3</v>
      </c>
      <c r="H7004" s="10">
        <v>66.666666666666998</v>
      </c>
      <c r="I7004" s="2" t="s">
        <v>160</v>
      </c>
      <c r="J7004" s="2" t="s">
        <v>160</v>
      </c>
      <c r="K7004" s="2" t="s">
        <v>160</v>
      </c>
      <c r="L7004" s="1">
        <v>33.333333333333002</v>
      </c>
      <c r="M7004" s="2" t="s">
        <v>160</v>
      </c>
      <c r="N7004" s="2" t="s">
        <v>160</v>
      </c>
      <c r="O7004" s="2" t="s">
        <v>160</v>
      </c>
      <c r="P7004" s="8">
        <v>100</v>
      </c>
    </row>
    <row r="7005" spans="4:16" x14ac:dyDescent="0.2">
      <c r="D7005" s="59"/>
      <c r="E7005" s="5" t="s">
        <v>62</v>
      </c>
      <c r="F7005" s="51" t="str">
        <f t="shared" si="18"/>
        <v/>
      </c>
      <c r="G7005" s="4">
        <v>126</v>
      </c>
      <c r="H7005" s="10">
        <v>75.396825396824994</v>
      </c>
      <c r="I7005" s="1">
        <v>43.650793650794</v>
      </c>
      <c r="J7005" s="2" t="s">
        <v>160</v>
      </c>
      <c r="K7005" s="1">
        <v>11.111111111111001</v>
      </c>
      <c r="L7005" s="1">
        <v>7.1428571428570002</v>
      </c>
      <c r="M7005" s="1">
        <v>7.9365079365079998</v>
      </c>
      <c r="N7005" s="1">
        <v>12.698412698413</v>
      </c>
      <c r="O7005" s="1">
        <v>0.793650793651</v>
      </c>
      <c r="P7005" s="8">
        <v>158.73015873015899</v>
      </c>
    </row>
    <row r="7006" spans="4:16" x14ac:dyDescent="0.2">
      <c r="D7006" s="59"/>
      <c r="E7006" s="5" t="s">
        <v>23</v>
      </c>
      <c r="F7006" s="51" t="str">
        <f t="shared" si="18"/>
        <v/>
      </c>
      <c r="G7006" s="4">
        <v>0</v>
      </c>
      <c r="H7006" s="17" t="s">
        <v>160</v>
      </c>
      <c r="I7006" s="2" t="s">
        <v>160</v>
      </c>
      <c r="J7006" s="2" t="s">
        <v>160</v>
      </c>
      <c r="K7006" s="2" t="s">
        <v>160</v>
      </c>
      <c r="L7006" s="2" t="s">
        <v>160</v>
      </c>
      <c r="M7006" s="2" t="s">
        <v>160</v>
      </c>
      <c r="N7006" s="2" t="s">
        <v>160</v>
      </c>
      <c r="O7006" s="2" t="s">
        <v>160</v>
      </c>
      <c r="P7006" s="15" t="s">
        <v>160</v>
      </c>
    </row>
    <row r="7007" spans="4:16" ht="26" x14ac:dyDescent="0.2">
      <c r="D7007" s="59"/>
      <c r="E7007" s="5" t="s">
        <v>63</v>
      </c>
      <c r="F7007" s="51" t="str">
        <f t="shared" si="18"/>
        <v>*</v>
      </c>
      <c r="G7007" s="4">
        <v>17</v>
      </c>
      <c r="H7007" s="10">
        <v>82.352941176471006</v>
      </c>
      <c r="I7007" s="1">
        <v>17.647058823529001</v>
      </c>
      <c r="J7007" s="2" t="s">
        <v>160</v>
      </c>
      <c r="K7007" s="2" t="s">
        <v>160</v>
      </c>
      <c r="L7007" s="1">
        <v>11.764705882353001</v>
      </c>
      <c r="M7007" s="1">
        <v>17.647058823529001</v>
      </c>
      <c r="N7007" s="2" t="s">
        <v>160</v>
      </c>
      <c r="O7007" s="2" t="s">
        <v>160</v>
      </c>
      <c r="P7007" s="8">
        <v>129.41176470588201</v>
      </c>
    </row>
    <row r="7008" spans="4:16" ht="26" x14ac:dyDescent="0.2">
      <c r="D7008" s="58" t="s">
        <v>64</v>
      </c>
      <c r="E7008" s="7" t="s">
        <v>57</v>
      </c>
      <c r="F7008" s="50" t="str">
        <f t="shared" si="18"/>
        <v>*</v>
      </c>
      <c r="G7008" s="6">
        <v>8</v>
      </c>
      <c r="H7008" s="14">
        <v>62.5</v>
      </c>
      <c r="I7008" s="3">
        <v>37.5</v>
      </c>
      <c r="J7008" s="9" t="s">
        <v>160</v>
      </c>
      <c r="K7008" s="9" t="s">
        <v>160</v>
      </c>
      <c r="L7008" s="3">
        <v>12.5</v>
      </c>
      <c r="M7008" s="3">
        <v>37.5</v>
      </c>
      <c r="N7008" s="3">
        <v>12.5</v>
      </c>
      <c r="O7008" s="9" t="s">
        <v>160</v>
      </c>
      <c r="P7008" s="13">
        <v>162.5</v>
      </c>
    </row>
    <row r="7009" spans="4:16" ht="26" x14ac:dyDescent="0.2">
      <c r="D7009" s="59"/>
      <c r="E7009" s="5" t="s">
        <v>58</v>
      </c>
      <c r="F7009" s="51" t="str">
        <f t="shared" si="18"/>
        <v>*</v>
      </c>
      <c r="G7009" s="4">
        <v>9</v>
      </c>
      <c r="H7009" s="10">
        <v>55.555555555555998</v>
      </c>
      <c r="I7009" s="1">
        <v>33.333333333333002</v>
      </c>
      <c r="J7009" s="2" t="s">
        <v>160</v>
      </c>
      <c r="K7009" s="1">
        <v>33.333333333333002</v>
      </c>
      <c r="L7009" s="1">
        <v>11.111111111111001</v>
      </c>
      <c r="M7009" s="1">
        <v>11.111111111111001</v>
      </c>
      <c r="N7009" s="1">
        <v>33.333333333333002</v>
      </c>
      <c r="O7009" s="2" t="s">
        <v>160</v>
      </c>
      <c r="P7009" s="8">
        <v>177.777777777778</v>
      </c>
    </row>
    <row r="7010" spans="4:16" x14ac:dyDescent="0.2">
      <c r="D7010" s="59"/>
      <c r="E7010" s="5" t="s">
        <v>59</v>
      </c>
      <c r="F7010" s="51" t="str">
        <f t="shared" si="18"/>
        <v>*</v>
      </c>
      <c r="G7010" s="4">
        <v>5</v>
      </c>
      <c r="H7010" s="10">
        <v>80</v>
      </c>
      <c r="I7010" s="1">
        <v>80</v>
      </c>
      <c r="J7010" s="2" t="s">
        <v>160</v>
      </c>
      <c r="K7010" s="1">
        <v>20</v>
      </c>
      <c r="L7010" s="2" t="s">
        <v>160</v>
      </c>
      <c r="M7010" s="1">
        <v>40</v>
      </c>
      <c r="N7010" s="2" t="s">
        <v>160</v>
      </c>
      <c r="O7010" s="2" t="s">
        <v>160</v>
      </c>
      <c r="P7010" s="8">
        <v>220</v>
      </c>
    </row>
    <row r="7011" spans="4:16" x14ac:dyDescent="0.2">
      <c r="D7011" s="59"/>
      <c r="E7011" s="5" t="s">
        <v>60</v>
      </c>
      <c r="F7011" s="51" t="str">
        <f t="shared" si="18"/>
        <v/>
      </c>
      <c r="G7011" s="4">
        <v>87</v>
      </c>
      <c r="H7011" s="10">
        <v>80.459770114942998</v>
      </c>
      <c r="I7011" s="1">
        <v>37.931034482759003</v>
      </c>
      <c r="J7011" s="2" t="s">
        <v>160</v>
      </c>
      <c r="K7011" s="1">
        <v>9.1954022988510005</v>
      </c>
      <c r="L7011" s="1">
        <v>4.5977011494250002</v>
      </c>
      <c r="M7011" s="1">
        <v>5.7471264367819996</v>
      </c>
      <c r="N7011" s="1">
        <v>9.1954022988510005</v>
      </c>
      <c r="O7011" s="1">
        <v>1.149425287356</v>
      </c>
      <c r="P7011" s="8">
        <v>148.27586206896601</v>
      </c>
    </row>
    <row r="7012" spans="4:16" ht="26" x14ac:dyDescent="0.2">
      <c r="D7012" s="59"/>
      <c r="E7012" s="5" t="s">
        <v>61</v>
      </c>
      <c r="F7012" s="51" t="str">
        <f t="shared" si="18"/>
        <v>*</v>
      </c>
      <c r="G7012" s="4">
        <v>27</v>
      </c>
      <c r="H7012" s="10">
        <v>70.370370370369997</v>
      </c>
      <c r="I7012" s="1">
        <v>48.148148148148003</v>
      </c>
      <c r="J7012" s="2" t="s">
        <v>160</v>
      </c>
      <c r="K7012" s="1">
        <v>3.7037037037039999</v>
      </c>
      <c r="L7012" s="1">
        <v>14.814814814815</v>
      </c>
      <c r="M7012" s="1">
        <v>7.4074074074069998</v>
      </c>
      <c r="N7012" s="1">
        <v>11.111111111111001</v>
      </c>
      <c r="O7012" s="2" t="s">
        <v>160</v>
      </c>
      <c r="P7012" s="8">
        <v>155.555555555556</v>
      </c>
    </row>
    <row r="7013" spans="4:16" ht="26" x14ac:dyDescent="0.2">
      <c r="D7013" s="59"/>
      <c r="E7013" s="5" t="s">
        <v>65</v>
      </c>
      <c r="F7013" s="51" t="str">
        <f t="shared" si="18"/>
        <v>*</v>
      </c>
      <c r="G7013" s="4">
        <v>7</v>
      </c>
      <c r="H7013" s="10">
        <v>85.714285714286007</v>
      </c>
      <c r="I7013" s="1">
        <v>28.571428571428999</v>
      </c>
      <c r="J7013" s="2" t="s">
        <v>160</v>
      </c>
      <c r="K7013" s="1">
        <v>14.285714285714</v>
      </c>
      <c r="L7013" s="1">
        <v>14.285714285714</v>
      </c>
      <c r="M7013" s="2" t="s">
        <v>160</v>
      </c>
      <c r="N7013" s="1">
        <v>14.285714285714</v>
      </c>
      <c r="O7013" s="2" t="s">
        <v>160</v>
      </c>
      <c r="P7013" s="8">
        <v>157.142857142857</v>
      </c>
    </row>
    <row r="7014" spans="4:16" x14ac:dyDescent="0.2">
      <c r="D7014" s="59"/>
      <c r="E7014" s="5" t="s">
        <v>23</v>
      </c>
      <c r="F7014" s="51" t="str">
        <f t="shared" si="18"/>
        <v/>
      </c>
      <c r="G7014" s="4">
        <v>0</v>
      </c>
      <c r="H7014" s="17" t="s">
        <v>160</v>
      </c>
      <c r="I7014" s="2" t="s">
        <v>160</v>
      </c>
      <c r="J7014" s="2" t="s">
        <v>160</v>
      </c>
      <c r="K7014" s="2" t="s">
        <v>160</v>
      </c>
      <c r="L7014" s="2" t="s">
        <v>160</v>
      </c>
      <c r="M7014" s="2" t="s">
        <v>160</v>
      </c>
      <c r="N7014" s="2" t="s">
        <v>160</v>
      </c>
      <c r="O7014" s="2" t="s">
        <v>160</v>
      </c>
      <c r="P7014" s="15" t="s">
        <v>160</v>
      </c>
    </row>
    <row r="7015" spans="4:16" ht="26" x14ac:dyDescent="0.2">
      <c r="D7015" s="59"/>
      <c r="E7015" s="5" t="s">
        <v>66</v>
      </c>
      <c r="F7015" s="51" t="str">
        <f t="shared" si="18"/>
        <v/>
      </c>
      <c r="G7015" s="4">
        <v>136</v>
      </c>
      <c r="H7015" s="10">
        <v>75.735294117647001</v>
      </c>
      <c r="I7015" s="1">
        <v>41.176470588234999</v>
      </c>
      <c r="J7015" s="2" t="s">
        <v>160</v>
      </c>
      <c r="K7015" s="1">
        <v>9.5588235294120008</v>
      </c>
      <c r="L7015" s="1">
        <v>7.352941176471</v>
      </c>
      <c r="M7015" s="1">
        <v>9.5588235294120008</v>
      </c>
      <c r="N7015" s="1">
        <v>11.029411764705999</v>
      </c>
      <c r="O7015" s="1">
        <v>0.73529411764700003</v>
      </c>
      <c r="P7015" s="8">
        <v>155.14705882352899</v>
      </c>
    </row>
    <row r="7016" spans="4:16" x14ac:dyDescent="0.2">
      <c r="D7016" s="58" t="s">
        <v>67</v>
      </c>
      <c r="E7016" s="7" t="s">
        <v>68</v>
      </c>
      <c r="F7016" s="50" t="str">
        <f t="shared" si="18"/>
        <v>*</v>
      </c>
      <c r="G7016" s="6">
        <v>46</v>
      </c>
      <c r="H7016" s="14">
        <v>82.608695652174006</v>
      </c>
      <c r="I7016" s="3">
        <v>41.304347826087003</v>
      </c>
      <c r="J7016" s="9" t="s">
        <v>160</v>
      </c>
      <c r="K7016" s="3">
        <v>8.6956521739130004</v>
      </c>
      <c r="L7016" s="3">
        <v>8.6956521739130004</v>
      </c>
      <c r="M7016" s="3">
        <v>8.6956521739130004</v>
      </c>
      <c r="N7016" s="3">
        <v>8.6956521739130004</v>
      </c>
      <c r="O7016" s="9" t="s">
        <v>160</v>
      </c>
      <c r="P7016" s="13">
        <v>158.695652173913</v>
      </c>
    </row>
    <row r="7017" spans="4:16" x14ac:dyDescent="0.2">
      <c r="D7017" s="59"/>
      <c r="E7017" s="5" t="s">
        <v>69</v>
      </c>
      <c r="F7017" s="51" t="str">
        <f t="shared" si="18"/>
        <v>*</v>
      </c>
      <c r="G7017" s="4">
        <v>15</v>
      </c>
      <c r="H7017" s="10">
        <v>66.666666666666998</v>
      </c>
      <c r="I7017" s="1">
        <v>26.666666666666998</v>
      </c>
      <c r="J7017" s="2" t="s">
        <v>160</v>
      </c>
      <c r="K7017" s="2" t="s">
        <v>160</v>
      </c>
      <c r="L7017" s="1">
        <v>20</v>
      </c>
      <c r="M7017" s="1">
        <v>13.333333333333</v>
      </c>
      <c r="N7017" s="1">
        <v>13.333333333333</v>
      </c>
      <c r="O7017" s="1">
        <v>6.666666666667</v>
      </c>
      <c r="P7017" s="8">
        <v>146.666666666667</v>
      </c>
    </row>
    <row r="7018" spans="4:16" ht="26" x14ac:dyDescent="0.2">
      <c r="D7018" s="59"/>
      <c r="E7018" s="5" t="s">
        <v>70</v>
      </c>
      <c r="F7018" s="51" t="str">
        <f t="shared" si="18"/>
        <v>*</v>
      </c>
      <c r="G7018" s="4">
        <v>37</v>
      </c>
      <c r="H7018" s="10">
        <v>72.972972972972997</v>
      </c>
      <c r="I7018" s="1">
        <v>45.945945945946001</v>
      </c>
      <c r="J7018" s="2" t="s">
        <v>160</v>
      </c>
      <c r="K7018" s="1">
        <v>10.810810810811001</v>
      </c>
      <c r="L7018" s="1">
        <v>16.216216216216001</v>
      </c>
      <c r="M7018" s="1">
        <v>10.810810810811001</v>
      </c>
      <c r="N7018" s="1">
        <v>13.513513513514001</v>
      </c>
      <c r="O7018" s="2" t="s">
        <v>160</v>
      </c>
      <c r="P7018" s="8">
        <v>170.27027027027</v>
      </c>
    </row>
    <row r="7019" spans="4:16" ht="26" x14ac:dyDescent="0.2">
      <c r="D7019" s="59"/>
      <c r="E7019" s="5" t="s">
        <v>71</v>
      </c>
      <c r="F7019" s="51" t="str">
        <f t="shared" si="18"/>
        <v>*</v>
      </c>
      <c r="G7019" s="4">
        <v>3</v>
      </c>
      <c r="H7019" s="10">
        <v>100</v>
      </c>
      <c r="I7019" s="2" t="s">
        <v>160</v>
      </c>
      <c r="J7019" s="2" t="s">
        <v>160</v>
      </c>
      <c r="K7019" s="2" t="s">
        <v>160</v>
      </c>
      <c r="L7019" s="2" t="s">
        <v>160</v>
      </c>
      <c r="M7019" s="2" t="s">
        <v>160</v>
      </c>
      <c r="N7019" s="2" t="s">
        <v>160</v>
      </c>
      <c r="O7019" s="2" t="s">
        <v>160</v>
      </c>
      <c r="P7019" s="8">
        <v>100</v>
      </c>
    </row>
    <row r="7020" spans="4:16" x14ac:dyDescent="0.2">
      <c r="D7020" s="59"/>
      <c r="E7020" s="5" t="s">
        <v>72</v>
      </c>
      <c r="F7020" s="51" t="str">
        <f t="shared" si="18"/>
        <v>*</v>
      </c>
      <c r="G7020" s="4">
        <v>27</v>
      </c>
      <c r="H7020" s="10">
        <v>77.777777777777999</v>
      </c>
      <c r="I7020" s="1">
        <v>51.851851851851997</v>
      </c>
      <c r="J7020" s="2" t="s">
        <v>160</v>
      </c>
      <c r="K7020" s="1">
        <v>11.111111111111001</v>
      </c>
      <c r="L7020" s="1">
        <v>18.518518518518999</v>
      </c>
      <c r="M7020" s="1">
        <v>11.111111111111001</v>
      </c>
      <c r="N7020" s="1">
        <v>3.7037037037039999</v>
      </c>
      <c r="O7020" s="2" t="s">
        <v>160</v>
      </c>
      <c r="P7020" s="8">
        <v>174.07407407407399</v>
      </c>
    </row>
    <row r="7021" spans="4:16" x14ac:dyDescent="0.2">
      <c r="D7021" s="59"/>
      <c r="E7021" s="5" t="s">
        <v>73</v>
      </c>
      <c r="F7021" s="51" t="str">
        <f t="shared" si="18"/>
        <v>*</v>
      </c>
      <c r="G7021" s="4">
        <v>10</v>
      </c>
      <c r="H7021" s="10">
        <v>100</v>
      </c>
      <c r="I7021" s="1">
        <v>60</v>
      </c>
      <c r="J7021" s="2" t="s">
        <v>160</v>
      </c>
      <c r="K7021" s="1">
        <v>10</v>
      </c>
      <c r="L7021" s="1">
        <v>40</v>
      </c>
      <c r="M7021" s="1">
        <v>10</v>
      </c>
      <c r="N7021" s="1">
        <v>10</v>
      </c>
      <c r="O7021" s="2" t="s">
        <v>160</v>
      </c>
      <c r="P7021" s="8">
        <v>230</v>
      </c>
    </row>
    <row r="7022" spans="4:16" ht="26" x14ac:dyDescent="0.2">
      <c r="D7022" s="59"/>
      <c r="E7022" s="5" t="s">
        <v>74</v>
      </c>
      <c r="F7022" s="51" t="str">
        <f t="shared" si="18"/>
        <v/>
      </c>
      <c r="G7022" s="4">
        <v>82</v>
      </c>
      <c r="H7022" s="10">
        <v>76.829268292682997</v>
      </c>
      <c r="I7022" s="1">
        <v>39.024390243901998</v>
      </c>
      <c r="J7022" s="2" t="s">
        <v>160</v>
      </c>
      <c r="K7022" s="1">
        <v>8.5365853658540001</v>
      </c>
      <c r="L7022" s="1">
        <v>4.8780487804880002</v>
      </c>
      <c r="M7022" s="1">
        <v>7.3170731707319998</v>
      </c>
      <c r="N7022" s="1">
        <v>13.414634146340999</v>
      </c>
      <c r="O7022" s="2" t="s">
        <v>160</v>
      </c>
      <c r="P7022" s="8">
        <v>150</v>
      </c>
    </row>
    <row r="7023" spans="4:16" x14ac:dyDescent="0.2">
      <c r="D7023" s="59"/>
      <c r="E7023" s="5" t="s">
        <v>36</v>
      </c>
      <c r="F7023" s="51" t="str">
        <f t="shared" si="18"/>
        <v>*</v>
      </c>
      <c r="G7023" s="4">
        <v>4</v>
      </c>
      <c r="H7023" s="10">
        <v>75</v>
      </c>
      <c r="I7023" s="1">
        <v>50</v>
      </c>
      <c r="J7023" s="2" t="s">
        <v>160</v>
      </c>
      <c r="K7023" s="1">
        <v>50</v>
      </c>
      <c r="L7023" s="1">
        <v>25</v>
      </c>
      <c r="M7023" s="2" t="s">
        <v>160</v>
      </c>
      <c r="N7023" s="2" t="s">
        <v>160</v>
      </c>
      <c r="O7023" s="2" t="s">
        <v>160</v>
      </c>
      <c r="P7023" s="8">
        <v>200</v>
      </c>
    </row>
    <row r="7024" spans="4:16" x14ac:dyDescent="0.2">
      <c r="D7024" s="59"/>
      <c r="E7024" s="5" t="s">
        <v>23</v>
      </c>
      <c r="F7024" s="51" t="str">
        <f t="shared" si="18"/>
        <v>*</v>
      </c>
      <c r="G7024" s="4">
        <v>3</v>
      </c>
      <c r="H7024" s="10">
        <v>100</v>
      </c>
      <c r="I7024" s="1">
        <v>66.666666666666998</v>
      </c>
      <c r="J7024" s="2" t="s">
        <v>160</v>
      </c>
      <c r="K7024" s="1">
        <v>33.333333333333002</v>
      </c>
      <c r="L7024" s="2" t="s">
        <v>160</v>
      </c>
      <c r="M7024" s="2" t="s">
        <v>160</v>
      </c>
      <c r="N7024" s="2" t="s">
        <v>160</v>
      </c>
      <c r="O7024" s="2" t="s">
        <v>160</v>
      </c>
      <c r="P7024" s="8">
        <v>200</v>
      </c>
    </row>
    <row r="7025" spans="4:16" ht="26" x14ac:dyDescent="0.2">
      <c r="D7025" s="58" t="s">
        <v>75</v>
      </c>
      <c r="E7025" s="7" t="s">
        <v>76</v>
      </c>
      <c r="F7025" s="50" t="str">
        <f t="shared" si="18"/>
        <v>*</v>
      </c>
      <c r="G7025" s="6">
        <v>1</v>
      </c>
      <c r="H7025" s="32" t="s">
        <v>160</v>
      </c>
      <c r="I7025" s="9" t="s">
        <v>160</v>
      </c>
      <c r="J7025" s="9" t="s">
        <v>160</v>
      </c>
      <c r="K7025" s="9" t="s">
        <v>160</v>
      </c>
      <c r="L7025" s="9" t="s">
        <v>160</v>
      </c>
      <c r="M7025" s="9" t="s">
        <v>160</v>
      </c>
      <c r="N7025" s="3">
        <v>100</v>
      </c>
      <c r="O7025" s="9" t="s">
        <v>160</v>
      </c>
      <c r="P7025" s="13">
        <v>100</v>
      </c>
    </row>
    <row r="7026" spans="4:16" x14ac:dyDescent="0.2">
      <c r="D7026" s="59"/>
      <c r="E7026" s="5" t="s">
        <v>77</v>
      </c>
      <c r="F7026" s="51" t="str">
        <f t="shared" si="18"/>
        <v>*</v>
      </c>
      <c r="G7026" s="4">
        <v>4</v>
      </c>
      <c r="H7026" s="10">
        <v>75</v>
      </c>
      <c r="I7026" s="2" t="s">
        <v>160</v>
      </c>
      <c r="J7026" s="2" t="s">
        <v>160</v>
      </c>
      <c r="K7026" s="2" t="s">
        <v>160</v>
      </c>
      <c r="L7026" s="1">
        <v>25</v>
      </c>
      <c r="M7026" s="2" t="s">
        <v>160</v>
      </c>
      <c r="N7026" s="1">
        <v>25</v>
      </c>
      <c r="O7026" s="2" t="s">
        <v>160</v>
      </c>
      <c r="P7026" s="8">
        <v>125</v>
      </c>
    </row>
    <row r="7027" spans="4:16" x14ac:dyDescent="0.2">
      <c r="D7027" s="59"/>
      <c r="E7027" s="5" t="s">
        <v>78</v>
      </c>
      <c r="F7027" s="51" t="str">
        <f t="shared" ref="F7027:F7090" si="19">IF(G7027=0,"",IF(G7027&lt;=49,"*",""))</f>
        <v>*</v>
      </c>
      <c r="G7027" s="4">
        <v>5</v>
      </c>
      <c r="H7027" s="10">
        <v>80</v>
      </c>
      <c r="I7027" s="2" t="s">
        <v>160</v>
      </c>
      <c r="J7027" s="2" t="s">
        <v>160</v>
      </c>
      <c r="K7027" s="2" t="s">
        <v>160</v>
      </c>
      <c r="L7027" s="1">
        <v>20</v>
      </c>
      <c r="M7027" s="2" t="s">
        <v>160</v>
      </c>
      <c r="N7027" s="1">
        <v>40</v>
      </c>
      <c r="O7027" s="2" t="s">
        <v>160</v>
      </c>
      <c r="P7027" s="8">
        <v>140</v>
      </c>
    </row>
    <row r="7028" spans="4:16" ht="26" x14ac:dyDescent="0.2">
      <c r="D7028" s="59"/>
      <c r="E7028" s="5" t="s">
        <v>79</v>
      </c>
      <c r="F7028" s="51" t="str">
        <f t="shared" si="19"/>
        <v>*</v>
      </c>
      <c r="G7028" s="4">
        <v>1</v>
      </c>
      <c r="H7028" s="17" t="s">
        <v>160</v>
      </c>
      <c r="I7028" s="2" t="s">
        <v>160</v>
      </c>
      <c r="J7028" s="2" t="s">
        <v>160</v>
      </c>
      <c r="K7028" s="2" t="s">
        <v>160</v>
      </c>
      <c r="L7028" s="2" t="s">
        <v>160</v>
      </c>
      <c r="M7028" s="2" t="s">
        <v>160</v>
      </c>
      <c r="N7028" s="1">
        <v>100</v>
      </c>
      <c r="O7028" s="2" t="s">
        <v>160</v>
      </c>
      <c r="P7028" s="8">
        <v>100</v>
      </c>
    </row>
    <row r="7029" spans="4:16" ht="26" x14ac:dyDescent="0.2">
      <c r="D7029" s="59"/>
      <c r="E7029" s="5" t="s">
        <v>80</v>
      </c>
      <c r="F7029" s="51" t="str">
        <f t="shared" si="19"/>
        <v/>
      </c>
      <c r="G7029" s="4">
        <v>0</v>
      </c>
      <c r="H7029" s="17" t="s">
        <v>160</v>
      </c>
      <c r="I7029" s="2" t="s">
        <v>160</v>
      </c>
      <c r="J7029" s="2" t="s">
        <v>160</v>
      </c>
      <c r="K7029" s="2" t="s">
        <v>160</v>
      </c>
      <c r="L7029" s="2" t="s">
        <v>160</v>
      </c>
      <c r="M7029" s="2" t="s">
        <v>160</v>
      </c>
      <c r="N7029" s="2" t="s">
        <v>160</v>
      </c>
      <c r="O7029" s="2" t="s">
        <v>160</v>
      </c>
      <c r="P7029" s="15" t="s">
        <v>160</v>
      </c>
    </row>
    <row r="7030" spans="4:16" ht="26" x14ac:dyDescent="0.2">
      <c r="D7030" s="59"/>
      <c r="E7030" s="5" t="s">
        <v>81</v>
      </c>
      <c r="F7030" s="51" t="str">
        <f t="shared" si="19"/>
        <v/>
      </c>
      <c r="G7030" s="4">
        <v>0</v>
      </c>
      <c r="H7030" s="17" t="s">
        <v>160</v>
      </c>
      <c r="I7030" s="2" t="s">
        <v>160</v>
      </c>
      <c r="J7030" s="2" t="s">
        <v>160</v>
      </c>
      <c r="K7030" s="2" t="s">
        <v>160</v>
      </c>
      <c r="L7030" s="2" t="s">
        <v>160</v>
      </c>
      <c r="M7030" s="2" t="s">
        <v>160</v>
      </c>
      <c r="N7030" s="2" t="s">
        <v>160</v>
      </c>
      <c r="O7030" s="2" t="s">
        <v>160</v>
      </c>
      <c r="P7030" s="15" t="s">
        <v>160</v>
      </c>
    </row>
    <row r="7031" spans="4:16" ht="26" x14ac:dyDescent="0.2">
      <c r="D7031" s="59"/>
      <c r="E7031" s="5" t="s">
        <v>82</v>
      </c>
      <c r="F7031" s="51" t="str">
        <f t="shared" si="19"/>
        <v>*</v>
      </c>
      <c r="G7031" s="4">
        <v>2</v>
      </c>
      <c r="H7031" s="10">
        <v>50</v>
      </c>
      <c r="I7031" s="1">
        <v>50</v>
      </c>
      <c r="J7031" s="2" t="s">
        <v>160</v>
      </c>
      <c r="K7031" s="2" t="s">
        <v>160</v>
      </c>
      <c r="L7031" s="2" t="s">
        <v>160</v>
      </c>
      <c r="M7031" s="2" t="s">
        <v>160</v>
      </c>
      <c r="N7031" s="1">
        <v>50</v>
      </c>
      <c r="O7031" s="2" t="s">
        <v>160</v>
      </c>
      <c r="P7031" s="8">
        <v>150</v>
      </c>
    </row>
    <row r="7032" spans="4:16" ht="26" x14ac:dyDescent="0.2">
      <c r="D7032" s="59"/>
      <c r="E7032" s="5" t="s">
        <v>83</v>
      </c>
      <c r="F7032" s="51" t="str">
        <f t="shared" si="19"/>
        <v>*</v>
      </c>
      <c r="G7032" s="4">
        <v>2</v>
      </c>
      <c r="H7032" s="10">
        <v>50</v>
      </c>
      <c r="I7032" s="1">
        <v>50</v>
      </c>
      <c r="J7032" s="2" t="s">
        <v>160</v>
      </c>
      <c r="K7032" s="2" t="s">
        <v>160</v>
      </c>
      <c r="L7032" s="2" t="s">
        <v>160</v>
      </c>
      <c r="M7032" s="2" t="s">
        <v>160</v>
      </c>
      <c r="N7032" s="1">
        <v>50</v>
      </c>
      <c r="O7032" s="2" t="s">
        <v>160</v>
      </c>
      <c r="P7032" s="8">
        <v>150</v>
      </c>
    </row>
    <row r="7033" spans="4:16" x14ac:dyDescent="0.2">
      <c r="D7033" s="59"/>
      <c r="E7033" s="5" t="s">
        <v>84</v>
      </c>
      <c r="F7033" s="51" t="str">
        <f t="shared" si="19"/>
        <v>*</v>
      </c>
      <c r="G7033" s="4">
        <v>1</v>
      </c>
      <c r="H7033" s="10">
        <v>100</v>
      </c>
      <c r="I7033" s="1">
        <v>100</v>
      </c>
      <c r="J7033" s="2" t="s">
        <v>160</v>
      </c>
      <c r="K7033" s="2" t="s">
        <v>160</v>
      </c>
      <c r="L7033" s="2" t="s">
        <v>160</v>
      </c>
      <c r="M7033" s="2" t="s">
        <v>160</v>
      </c>
      <c r="N7033" s="2" t="s">
        <v>160</v>
      </c>
      <c r="O7033" s="2" t="s">
        <v>160</v>
      </c>
      <c r="P7033" s="8">
        <v>200</v>
      </c>
    </row>
    <row r="7034" spans="4:16" x14ac:dyDescent="0.2">
      <c r="D7034" s="59"/>
      <c r="E7034" s="5" t="s">
        <v>85</v>
      </c>
      <c r="F7034" s="51" t="str">
        <f t="shared" si="19"/>
        <v>*</v>
      </c>
      <c r="G7034" s="4">
        <v>1</v>
      </c>
      <c r="H7034" s="17" t="s">
        <v>160</v>
      </c>
      <c r="I7034" s="2" t="s">
        <v>160</v>
      </c>
      <c r="J7034" s="2" t="s">
        <v>160</v>
      </c>
      <c r="K7034" s="2" t="s">
        <v>160</v>
      </c>
      <c r="L7034" s="2" t="s">
        <v>160</v>
      </c>
      <c r="M7034" s="2" t="s">
        <v>160</v>
      </c>
      <c r="N7034" s="1">
        <v>100</v>
      </c>
      <c r="O7034" s="2" t="s">
        <v>160</v>
      </c>
      <c r="P7034" s="8">
        <v>100</v>
      </c>
    </row>
    <row r="7035" spans="4:16" x14ac:dyDescent="0.2">
      <c r="D7035" s="59"/>
      <c r="E7035" s="5" t="s">
        <v>86</v>
      </c>
      <c r="F7035" s="51" t="str">
        <f t="shared" si="19"/>
        <v>*</v>
      </c>
      <c r="G7035" s="4">
        <v>11</v>
      </c>
      <c r="H7035" s="10">
        <v>81.818181818181998</v>
      </c>
      <c r="I7035" s="1">
        <v>54.545454545455001</v>
      </c>
      <c r="J7035" s="2" t="s">
        <v>160</v>
      </c>
      <c r="K7035" s="2" t="s">
        <v>160</v>
      </c>
      <c r="L7035" s="1">
        <v>9.0909090909089993</v>
      </c>
      <c r="M7035" s="1">
        <v>9.0909090909089993</v>
      </c>
      <c r="N7035" s="1">
        <v>9.0909090909089993</v>
      </c>
      <c r="O7035" s="2" t="s">
        <v>160</v>
      </c>
      <c r="P7035" s="8">
        <v>163.636363636364</v>
      </c>
    </row>
    <row r="7036" spans="4:16" ht="26" x14ac:dyDescent="0.2">
      <c r="D7036" s="59"/>
      <c r="E7036" s="5" t="s">
        <v>87</v>
      </c>
      <c r="F7036" s="51" t="str">
        <f t="shared" si="19"/>
        <v>*</v>
      </c>
      <c r="G7036" s="4">
        <v>5</v>
      </c>
      <c r="H7036" s="10">
        <v>40</v>
      </c>
      <c r="I7036" s="1">
        <v>40</v>
      </c>
      <c r="J7036" s="2" t="s">
        <v>160</v>
      </c>
      <c r="K7036" s="2" t="s">
        <v>160</v>
      </c>
      <c r="L7036" s="2" t="s">
        <v>160</v>
      </c>
      <c r="M7036" s="2" t="s">
        <v>160</v>
      </c>
      <c r="N7036" s="1">
        <v>40</v>
      </c>
      <c r="O7036" s="2" t="s">
        <v>160</v>
      </c>
      <c r="P7036" s="8">
        <v>120</v>
      </c>
    </row>
    <row r="7037" spans="4:16" x14ac:dyDescent="0.2">
      <c r="D7037" s="59"/>
      <c r="E7037" s="5" t="s">
        <v>36</v>
      </c>
      <c r="F7037" s="51" t="str">
        <f t="shared" si="19"/>
        <v>*</v>
      </c>
      <c r="G7037" s="4">
        <v>5</v>
      </c>
      <c r="H7037" s="10">
        <v>60</v>
      </c>
      <c r="I7037" s="2" t="s">
        <v>160</v>
      </c>
      <c r="J7037" s="2" t="s">
        <v>160</v>
      </c>
      <c r="K7037" s="2" t="s">
        <v>160</v>
      </c>
      <c r="L7037" s="2" t="s">
        <v>160</v>
      </c>
      <c r="M7037" s="2" t="s">
        <v>160</v>
      </c>
      <c r="N7037" s="1">
        <v>40</v>
      </c>
      <c r="O7037" s="2" t="s">
        <v>160</v>
      </c>
      <c r="P7037" s="8">
        <v>100</v>
      </c>
    </row>
    <row r="7038" spans="4:16" ht="26" x14ac:dyDescent="0.2">
      <c r="D7038" s="59"/>
      <c r="E7038" s="5" t="s">
        <v>88</v>
      </c>
      <c r="F7038" s="51" t="str">
        <f t="shared" si="19"/>
        <v>*</v>
      </c>
      <c r="G7038" s="4">
        <v>38</v>
      </c>
      <c r="H7038" s="10">
        <v>78.947368421053</v>
      </c>
      <c r="I7038" s="1">
        <v>47.368421052632002</v>
      </c>
      <c r="J7038" s="2" t="s">
        <v>160</v>
      </c>
      <c r="K7038" s="1">
        <v>18.421052631578998</v>
      </c>
      <c r="L7038" s="1">
        <v>2.6315789473679998</v>
      </c>
      <c r="M7038" s="1">
        <v>10.526315789473999</v>
      </c>
      <c r="N7038" s="1">
        <v>15.789473684211</v>
      </c>
      <c r="O7038" s="2" t="s">
        <v>160</v>
      </c>
      <c r="P7038" s="8">
        <v>173.68421052631601</v>
      </c>
    </row>
    <row r="7039" spans="4:16" x14ac:dyDescent="0.2">
      <c r="D7039" s="59"/>
      <c r="E7039" s="5" t="s">
        <v>89</v>
      </c>
      <c r="F7039" s="51" t="str">
        <f t="shared" si="19"/>
        <v/>
      </c>
      <c r="G7039" s="4">
        <v>79</v>
      </c>
      <c r="H7039" s="10">
        <v>77.215189873417998</v>
      </c>
      <c r="I7039" s="1">
        <v>40.506329113923996</v>
      </c>
      <c r="J7039" s="2" t="s">
        <v>160</v>
      </c>
      <c r="K7039" s="1">
        <v>8.8607594936710008</v>
      </c>
      <c r="L7039" s="1">
        <v>10.126582278480999</v>
      </c>
      <c r="M7039" s="1">
        <v>10.126582278480999</v>
      </c>
      <c r="N7039" s="1">
        <v>7.5949367088609998</v>
      </c>
      <c r="O7039" s="2" t="s">
        <v>160</v>
      </c>
      <c r="P7039" s="8">
        <v>154.430379746835</v>
      </c>
    </row>
    <row r="7040" spans="4:16" x14ac:dyDescent="0.2">
      <c r="D7040" s="59"/>
      <c r="E7040" s="5" t="s">
        <v>23</v>
      </c>
      <c r="F7040" s="51" t="str">
        <f t="shared" si="19"/>
        <v>*</v>
      </c>
      <c r="G7040" s="4">
        <v>2</v>
      </c>
      <c r="H7040" s="10">
        <v>50</v>
      </c>
      <c r="I7040" s="2" t="s">
        <v>160</v>
      </c>
      <c r="J7040" s="2" t="s">
        <v>160</v>
      </c>
      <c r="K7040" s="2" t="s">
        <v>160</v>
      </c>
      <c r="L7040" s="2" t="s">
        <v>160</v>
      </c>
      <c r="M7040" s="2" t="s">
        <v>160</v>
      </c>
      <c r="N7040" s="2" t="s">
        <v>160</v>
      </c>
      <c r="O7040" s="1">
        <v>50</v>
      </c>
      <c r="P7040" s="8">
        <v>100</v>
      </c>
    </row>
    <row r="7041" spans="4:16" ht="26" x14ac:dyDescent="0.2">
      <c r="D7041" s="59"/>
      <c r="E7041" s="5" t="s">
        <v>90</v>
      </c>
      <c r="F7041" s="51" t="str">
        <f t="shared" si="19"/>
        <v>*</v>
      </c>
      <c r="G7041" s="4">
        <v>24</v>
      </c>
      <c r="H7041" s="10">
        <v>70.833333333333002</v>
      </c>
      <c r="I7041" s="1">
        <v>33.333333333333002</v>
      </c>
      <c r="J7041" s="2" t="s">
        <v>160</v>
      </c>
      <c r="K7041" s="2" t="s">
        <v>160</v>
      </c>
      <c r="L7041" s="1">
        <v>8.333333333333</v>
      </c>
      <c r="M7041" s="1">
        <v>4.166666666667</v>
      </c>
      <c r="N7041" s="1">
        <v>16.666666666666998</v>
      </c>
      <c r="O7041" s="2" t="s">
        <v>160</v>
      </c>
      <c r="P7041" s="8">
        <v>133.333333333333</v>
      </c>
    </row>
    <row r="7042" spans="4:16" ht="26" x14ac:dyDescent="0.2">
      <c r="D7042" s="58" t="s">
        <v>91</v>
      </c>
      <c r="E7042" s="7" t="s">
        <v>92</v>
      </c>
      <c r="F7042" s="50" t="str">
        <f t="shared" si="19"/>
        <v/>
      </c>
      <c r="G7042" s="6">
        <v>0</v>
      </c>
      <c r="H7042" s="32" t="s">
        <v>160</v>
      </c>
      <c r="I7042" s="9" t="s">
        <v>160</v>
      </c>
      <c r="J7042" s="9" t="s">
        <v>160</v>
      </c>
      <c r="K7042" s="9" t="s">
        <v>160</v>
      </c>
      <c r="L7042" s="9" t="s">
        <v>160</v>
      </c>
      <c r="M7042" s="9" t="s">
        <v>160</v>
      </c>
      <c r="N7042" s="9" t="s">
        <v>160</v>
      </c>
      <c r="O7042" s="9" t="s">
        <v>160</v>
      </c>
      <c r="P7042" s="19" t="s">
        <v>160</v>
      </c>
    </row>
    <row r="7043" spans="4:16" ht="39" x14ac:dyDescent="0.2">
      <c r="D7043" s="59"/>
      <c r="E7043" s="5" t="s">
        <v>93</v>
      </c>
      <c r="F7043" s="51" t="str">
        <f t="shared" si="19"/>
        <v/>
      </c>
      <c r="G7043" s="4">
        <v>0</v>
      </c>
      <c r="H7043" s="17" t="s">
        <v>160</v>
      </c>
      <c r="I7043" s="2" t="s">
        <v>160</v>
      </c>
      <c r="J7043" s="2" t="s">
        <v>160</v>
      </c>
      <c r="K7043" s="2" t="s">
        <v>160</v>
      </c>
      <c r="L7043" s="2" t="s">
        <v>160</v>
      </c>
      <c r="M7043" s="2" t="s">
        <v>160</v>
      </c>
      <c r="N7043" s="2" t="s">
        <v>160</v>
      </c>
      <c r="O7043" s="2" t="s">
        <v>160</v>
      </c>
      <c r="P7043" s="15" t="s">
        <v>160</v>
      </c>
    </row>
    <row r="7044" spans="4:16" ht="39" x14ac:dyDescent="0.2">
      <c r="D7044" s="59"/>
      <c r="E7044" s="5" t="s">
        <v>94</v>
      </c>
      <c r="F7044" s="51" t="str">
        <f t="shared" si="19"/>
        <v/>
      </c>
      <c r="G7044" s="4">
        <v>0</v>
      </c>
      <c r="H7044" s="17" t="s">
        <v>160</v>
      </c>
      <c r="I7044" s="2" t="s">
        <v>160</v>
      </c>
      <c r="J7044" s="2" t="s">
        <v>160</v>
      </c>
      <c r="K7044" s="2" t="s">
        <v>160</v>
      </c>
      <c r="L7044" s="2" t="s">
        <v>160</v>
      </c>
      <c r="M7044" s="2" t="s">
        <v>160</v>
      </c>
      <c r="N7044" s="2" t="s">
        <v>160</v>
      </c>
      <c r="O7044" s="2" t="s">
        <v>160</v>
      </c>
      <c r="P7044" s="15" t="s">
        <v>160</v>
      </c>
    </row>
    <row r="7045" spans="4:16" ht="39" x14ac:dyDescent="0.2">
      <c r="D7045" s="59"/>
      <c r="E7045" s="5" t="s">
        <v>95</v>
      </c>
      <c r="F7045" s="51" t="str">
        <f t="shared" si="19"/>
        <v/>
      </c>
      <c r="G7045" s="4">
        <v>0</v>
      </c>
      <c r="H7045" s="17" t="s">
        <v>160</v>
      </c>
      <c r="I7045" s="2" t="s">
        <v>160</v>
      </c>
      <c r="J7045" s="2" t="s">
        <v>160</v>
      </c>
      <c r="K7045" s="2" t="s">
        <v>160</v>
      </c>
      <c r="L7045" s="2" t="s">
        <v>160</v>
      </c>
      <c r="M7045" s="2" t="s">
        <v>160</v>
      </c>
      <c r="N7045" s="2" t="s">
        <v>160</v>
      </c>
      <c r="O7045" s="2" t="s">
        <v>160</v>
      </c>
      <c r="P7045" s="15" t="s">
        <v>160</v>
      </c>
    </row>
    <row r="7046" spans="4:16" ht="39" x14ac:dyDescent="0.2">
      <c r="D7046" s="59"/>
      <c r="E7046" s="5" t="s">
        <v>96</v>
      </c>
      <c r="F7046" s="51" t="str">
        <f t="shared" si="19"/>
        <v/>
      </c>
      <c r="G7046" s="4">
        <v>0</v>
      </c>
      <c r="H7046" s="17" t="s">
        <v>160</v>
      </c>
      <c r="I7046" s="2" t="s">
        <v>160</v>
      </c>
      <c r="J7046" s="2" t="s">
        <v>160</v>
      </c>
      <c r="K7046" s="2" t="s">
        <v>160</v>
      </c>
      <c r="L7046" s="2" t="s">
        <v>160</v>
      </c>
      <c r="M7046" s="2" t="s">
        <v>160</v>
      </c>
      <c r="N7046" s="2" t="s">
        <v>160</v>
      </c>
      <c r="O7046" s="2" t="s">
        <v>160</v>
      </c>
      <c r="P7046" s="15" t="s">
        <v>160</v>
      </c>
    </row>
    <row r="7047" spans="4:16" ht="39" x14ac:dyDescent="0.2">
      <c r="D7047" s="59"/>
      <c r="E7047" s="5" t="s">
        <v>97</v>
      </c>
      <c r="F7047" s="51" t="str">
        <f t="shared" si="19"/>
        <v/>
      </c>
      <c r="G7047" s="4">
        <v>0</v>
      </c>
      <c r="H7047" s="17" t="s">
        <v>160</v>
      </c>
      <c r="I7047" s="2" t="s">
        <v>160</v>
      </c>
      <c r="J7047" s="2" t="s">
        <v>160</v>
      </c>
      <c r="K7047" s="2" t="s">
        <v>160</v>
      </c>
      <c r="L7047" s="2" t="s">
        <v>160</v>
      </c>
      <c r="M7047" s="2" t="s">
        <v>160</v>
      </c>
      <c r="N7047" s="2" t="s">
        <v>160</v>
      </c>
      <c r="O7047" s="2" t="s">
        <v>160</v>
      </c>
      <c r="P7047" s="15" t="s">
        <v>160</v>
      </c>
    </row>
    <row r="7048" spans="4:16" ht="39" x14ac:dyDescent="0.2">
      <c r="D7048" s="59"/>
      <c r="E7048" s="5" t="s">
        <v>98</v>
      </c>
      <c r="F7048" s="51" t="str">
        <f t="shared" si="19"/>
        <v/>
      </c>
      <c r="G7048" s="4">
        <v>0</v>
      </c>
      <c r="H7048" s="17" t="s">
        <v>160</v>
      </c>
      <c r="I7048" s="2" t="s">
        <v>160</v>
      </c>
      <c r="J7048" s="2" t="s">
        <v>160</v>
      </c>
      <c r="K7048" s="2" t="s">
        <v>160</v>
      </c>
      <c r="L7048" s="2" t="s">
        <v>160</v>
      </c>
      <c r="M7048" s="2" t="s">
        <v>160</v>
      </c>
      <c r="N7048" s="2" t="s">
        <v>160</v>
      </c>
      <c r="O7048" s="2" t="s">
        <v>160</v>
      </c>
      <c r="P7048" s="15" t="s">
        <v>160</v>
      </c>
    </row>
    <row r="7049" spans="4:16" ht="39" x14ac:dyDescent="0.2">
      <c r="D7049" s="59"/>
      <c r="E7049" s="5" t="s">
        <v>99</v>
      </c>
      <c r="F7049" s="51" t="str">
        <f t="shared" si="19"/>
        <v/>
      </c>
      <c r="G7049" s="4">
        <v>0</v>
      </c>
      <c r="H7049" s="17" t="s">
        <v>160</v>
      </c>
      <c r="I7049" s="2" t="s">
        <v>160</v>
      </c>
      <c r="J7049" s="2" t="s">
        <v>160</v>
      </c>
      <c r="K7049" s="2" t="s">
        <v>160</v>
      </c>
      <c r="L7049" s="2" t="s">
        <v>160</v>
      </c>
      <c r="M7049" s="2" t="s">
        <v>160</v>
      </c>
      <c r="N7049" s="2" t="s">
        <v>160</v>
      </c>
      <c r="O7049" s="2" t="s">
        <v>160</v>
      </c>
      <c r="P7049" s="15" t="s">
        <v>160</v>
      </c>
    </row>
    <row r="7050" spans="4:16" x14ac:dyDescent="0.2">
      <c r="D7050" s="59"/>
      <c r="E7050" s="5" t="s">
        <v>100</v>
      </c>
      <c r="F7050" s="51" t="str">
        <f t="shared" si="19"/>
        <v/>
      </c>
      <c r="G7050" s="4">
        <v>143</v>
      </c>
      <c r="H7050" s="10">
        <v>76.223776223775999</v>
      </c>
      <c r="I7050" s="1">
        <v>40.559440559441001</v>
      </c>
      <c r="J7050" s="2" t="s">
        <v>160</v>
      </c>
      <c r="K7050" s="1">
        <v>9.7902097902099996</v>
      </c>
      <c r="L7050" s="1">
        <v>7.6923076923079998</v>
      </c>
      <c r="M7050" s="1">
        <v>9.0909090909089993</v>
      </c>
      <c r="N7050" s="1">
        <v>11.188811188811</v>
      </c>
      <c r="O7050" s="1">
        <v>0.69930069930100003</v>
      </c>
      <c r="P7050" s="8">
        <v>155.244755244755</v>
      </c>
    </row>
    <row r="7051" spans="4:16" x14ac:dyDescent="0.2">
      <c r="D7051" s="59"/>
      <c r="E7051" s="5" t="s">
        <v>23</v>
      </c>
      <c r="F7051" s="51" t="str">
        <f t="shared" si="19"/>
        <v/>
      </c>
      <c r="G7051" s="4">
        <v>0</v>
      </c>
      <c r="H7051" s="17" t="s">
        <v>160</v>
      </c>
      <c r="I7051" s="2" t="s">
        <v>160</v>
      </c>
      <c r="J7051" s="2" t="s">
        <v>160</v>
      </c>
      <c r="K7051" s="2" t="s">
        <v>160</v>
      </c>
      <c r="L7051" s="2" t="s">
        <v>160</v>
      </c>
      <c r="M7051" s="2" t="s">
        <v>160</v>
      </c>
      <c r="N7051" s="2" t="s">
        <v>160</v>
      </c>
      <c r="O7051" s="2" t="s">
        <v>160</v>
      </c>
      <c r="P7051" s="15" t="s">
        <v>160</v>
      </c>
    </row>
    <row r="7052" spans="4:16" ht="26" x14ac:dyDescent="0.2">
      <c r="D7052" s="59"/>
      <c r="E7052" s="5" t="s">
        <v>101</v>
      </c>
      <c r="F7052" s="51" t="str">
        <f t="shared" si="19"/>
        <v/>
      </c>
      <c r="G7052" s="4">
        <v>0</v>
      </c>
      <c r="H7052" s="17" t="s">
        <v>160</v>
      </c>
      <c r="I7052" s="2" t="s">
        <v>160</v>
      </c>
      <c r="J7052" s="2" t="s">
        <v>160</v>
      </c>
      <c r="K7052" s="2" t="s">
        <v>160</v>
      </c>
      <c r="L7052" s="2" t="s">
        <v>160</v>
      </c>
      <c r="M7052" s="2" t="s">
        <v>160</v>
      </c>
      <c r="N7052" s="2" t="s">
        <v>160</v>
      </c>
      <c r="O7052" s="2" t="s">
        <v>160</v>
      </c>
      <c r="P7052" s="15" t="s">
        <v>160</v>
      </c>
    </row>
    <row r="7053" spans="4:16" ht="26" x14ac:dyDescent="0.2">
      <c r="D7053" s="59"/>
      <c r="E7053" s="5" t="s">
        <v>102</v>
      </c>
      <c r="F7053" s="51" t="str">
        <f t="shared" si="19"/>
        <v/>
      </c>
      <c r="G7053" s="4">
        <v>0</v>
      </c>
      <c r="H7053" s="17" t="s">
        <v>160</v>
      </c>
      <c r="I7053" s="2" t="s">
        <v>160</v>
      </c>
      <c r="J7053" s="2" t="s">
        <v>160</v>
      </c>
      <c r="K7053" s="2" t="s">
        <v>160</v>
      </c>
      <c r="L7053" s="2" t="s">
        <v>160</v>
      </c>
      <c r="M7053" s="2" t="s">
        <v>160</v>
      </c>
      <c r="N7053" s="2" t="s">
        <v>160</v>
      </c>
      <c r="O7053" s="2" t="s">
        <v>160</v>
      </c>
      <c r="P7053" s="15" t="s">
        <v>160</v>
      </c>
    </row>
    <row r="7054" spans="4:16" x14ac:dyDescent="0.2">
      <c r="D7054" s="58" t="s">
        <v>103</v>
      </c>
      <c r="E7054" s="7" t="s">
        <v>104</v>
      </c>
      <c r="F7054" s="50" t="str">
        <f t="shared" si="19"/>
        <v>*</v>
      </c>
      <c r="G7054" s="6">
        <v>22</v>
      </c>
      <c r="H7054" s="14">
        <v>81.818181818181998</v>
      </c>
      <c r="I7054" s="3">
        <v>45.454545454544999</v>
      </c>
      <c r="J7054" s="9" t="s">
        <v>160</v>
      </c>
      <c r="K7054" s="3">
        <v>9.0909090909089993</v>
      </c>
      <c r="L7054" s="9" t="s">
        <v>160</v>
      </c>
      <c r="M7054" s="9" t="s">
        <v>160</v>
      </c>
      <c r="N7054" s="3">
        <v>13.636363636364001</v>
      </c>
      <c r="O7054" s="9" t="s">
        <v>160</v>
      </c>
      <c r="P7054" s="13">
        <v>150</v>
      </c>
    </row>
    <row r="7055" spans="4:16" x14ac:dyDescent="0.2">
      <c r="D7055" s="59"/>
      <c r="E7055" s="5" t="s">
        <v>105</v>
      </c>
      <c r="F7055" s="51" t="str">
        <f t="shared" si="19"/>
        <v>*</v>
      </c>
      <c r="G7055" s="4">
        <v>33</v>
      </c>
      <c r="H7055" s="10">
        <v>87.878787878788003</v>
      </c>
      <c r="I7055" s="1">
        <v>39.393939393939</v>
      </c>
      <c r="J7055" s="2" t="s">
        <v>160</v>
      </c>
      <c r="K7055" s="1">
        <v>3.0303030303030001</v>
      </c>
      <c r="L7055" s="1">
        <v>3.0303030303030001</v>
      </c>
      <c r="M7055" s="1">
        <v>15.151515151515</v>
      </c>
      <c r="N7055" s="1">
        <v>6.0606060606060002</v>
      </c>
      <c r="O7055" s="2" t="s">
        <v>160</v>
      </c>
      <c r="P7055" s="8">
        <v>154.54545454545499</v>
      </c>
    </row>
    <row r="7056" spans="4:16" x14ac:dyDescent="0.2">
      <c r="D7056" s="59"/>
      <c r="E7056" s="5" t="s">
        <v>106</v>
      </c>
      <c r="F7056" s="51" t="str">
        <f t="shared" si="19"/>
        <v/>
      </c>
      <c r="G7056" s="4">
        <v>54</v>
      </c>
      <c r="H7056" s="10">
        <v>74.074074074074005</v>
      </c>
      <c r="I7056" s="1">
        <v>29.629629629629999</v>
      </c>
      <c r="J7056" s="2" t="s">
        <v>160</v>
      </c>
      <c r="K7056" s="1">
        <v>5.5555555555560003</v>
      </c>
      <c r="L7056" s="1">
        <v>11.111111111111001</v>
      </c>
      <c r="M7056" s="1">
        <v>3.7037037037039999</v>
      </c>
      <c r="N7056" s="1">
        <v>12.962962962962999</v>
      </c>
      <c r="O7056" s="1">
        <v>1.851851851852</v>
      </c>
      <c r="P7056" s="8">
        <v>138.888888888889</v>
      </c>
    </row>
    <row r="7057" spans="4:16" x14ac:dyDescent="0.2">
      <c r="D7057" s="59"/>
      <c r="E7057" s="5" t="s">
        <v>107</v>
      </c>
      <c r="F7057" s="51" t="str">
        <f t="shared" si="19"/>
        <v>*</v>
      </c>
      <c r="G7057" s="4">
        <v>30</v>
      </c>
      <c r="H7057" s="10">
        <v>66.666666666666998</v>
      </c>
      <c r="I7057" s="1">
        <v>53.333333333333002</v>
      </c>
      <c r="J7057" s="2" t="s">
        <v>160</v>
      </c>
      <c r="K7057" s="1">
        <v>26.666666666666998</v>
      </c>
      <c r="L7057" s="1">
        <v>13.333333333333</v>
      </c>
      <c r="M7057" s="1">
        <v>20</v>
      </c>
      <c r="N7057" s="1">
        <v>13.333333333333</v>
      </c>
      <c r="O7057" s="2" t="s">
        <v>160</v>
      </c>
      <c r="P7057" s="8">
        <v>193.333333333333</v>
      </c>
    </row>
    <row r="7058" spans="4:16" x14ac:dyDescent="0.2">
      <c r="D7058" s="59"/>
      <c r="E7058" s="5" t="s">
        <v>108</v>
      </c>
      <c r="F7058" s="51" t="str">
        <f t="shared" si="19"/>
        <v>*</v>
      </c>
      <c r="G7058" s="4">
        <v>4</v>
      </c>
      <c r="H7058" s="10">
        <v>50</v>
      </c>
      <c r="I7058" s="1">
        <v>75</v>
      </c>
      <c r="J7058" s="2" t="s">
        <v>160</v>
      </c>
      <c r="K7058" s="2" t="s">
        <v>160</v>
      </c>
      <c r="L7058" s="2" t="s">
        <v>160</v>
      </c>
      <c r="M7058" s="2" t="s">
        <v>160</v>
      </c>
      <c r="N7058" s="2" t="s">
        <v>160</v>
      </c>
      <c r="O7058" s="2" t="s">
        <v>160</v>
      </c>
      <c r="P7058" s="8">
        <v>125</v>
      </c>
    </row>
    <row r="7059" spans="4:16" x14ac:dyDescent="0.2">
      <c r="D7059" s="59"/>
      <c r="E7059" s="5" t="s">
        <v>23</v>
      </c>
      <c r="F7059" s="51" t="str">
        <f t="shared" si="19"/>
        <v/>
      </c>
      <c r="G7059" s="4">
        <v>0</v>
      </c>
      <c r="H7059" s="17" t="s">
        <v>160</v>
      </c>
      <c r="I7059" s="2" t="s">
        <v>160</v>
      </c>
      <c r="J7059" s="2" t="s">
        <v>160</v>
      </c>
      <c r="K7059" s="2" t="s">
        <v>160</v>
      </c>
      <c r="L7059" s="2" t="s">
        <v>160</v>
      </c>
      <c r="M7059" s="2" t="s">
        <v>160</v>
      </c>
      <c r="N7059" s="2" t="s">
        <v>160</v>
      </c>
      <c r="O7059" s="2" t="s">
        <v>160</v>
      </c>
      <c r="P7059" s="15" t="s">
        <v>160</v>
      </c>
    </row>
    <row r="7060" spans="4:16" x14ac:dyDescent="0.2">
      <c r="D7060" s="59"/>
      <c r="E7060" s="5" t="s">
        <v>109</v>
      </c>
      <c r="F7060" s="51" t="str">
        <f t="shared" si="19"/>
        <v/>
      </c>
      <c r="G7060" s="4">
        <v>55</v>
      </c>
      <c r="H7060" s="10">
        <v>85.454545454544999</v>
      </c>
      <c r="I7060" s="1">
        <v>41.818181818181998</v>
      </c>
      <c r="J7060" s="2" t="s">
        <v>160</v>
      </c>
      <c r="K7060" s="1">
        <v>5.4545454545450003</v>
      </c>
      <c r="L7060" s="1">
        <v>1.818181818182</v>
      </c>
      <c r="M7060" s="1">
        <v>9.0909090909089993</v>
      </c>
      <c r="N7060" s="1">
        <v>9.0909090909089993</v>
      </c>
      <c r="O7060" s="2" t="s">
        <v>160</v>
      </c>
      <c r="P7060" s="8">
        <v>152.727272727273</v>
      </c>
    </row>
    <row r="7061" spans="4:16" x14ac:dyDescent="0.2">
      <c r="D7061" s="59"/>
      <c r="E7061" s="5" t="s">
        <v>110</v>
      </c>
      <c r="F7061" s="51" t="str">
        <f t="shared" si="19"/>
        <v>*</v>
      </c>
      <c r="G7061" s="4">
        <v>34</v>
      </c>
      <c r="H7061" s="10">
        <v>64.705882352941003</v>
      </c>
      <c r="I7061" s="1">
        <v>55.882352941176002</v>
      </c>
      <c r="J7061" s="2" t="s">
        <v>160</v>
      </c>
      <c r="K7061" s="1">
        <v>23.529411764706001</v>
      </c>
      <c r="L7061" s="1">
        <v>11.764705882353001</v>
      </c>
      <c r="M7061" s="1">
        <v>17.647058823529001</v>
      </c>
      <c r="N7061" s="1">
        <v>11.764705882353001</v>
      </c>
      <c r="O7061" s="2" t="s">
        <v>160</v>
      </c>
      <c r="P7061" s="8">
        <v>185.29411764705901</v>
      </c>
    </row>
    <row r="7062" spans="4:16" x14ac:dyDescent="0.2">
      <c r="D7062" s="58" t="s">
        <v>111</v>
      </c>
      <c r="E7062" s="7" t="s">
        <v>112</v>
      </c>
      <c r="F7062" s="50" t="str">
        <f t="shared" si="19"/>
        <v>*</v>
      </c>
      <c r="G7062" s="6">
        <v>9</v>
      </c>
      <c r="H7062" s="14">
        <v>77.777777777777999</v>
      </c>
      <c r="I7062" s="3">
        <v>22.222222222222001</v>
      </c>
      <c r="J7062" s="9" t="s">
        <v>160</v>
      </c>
      <c r="K7062" s="9" t="s">
        <v>160</v>
      </c>
      <c r="L7062" s="9" t="s">
        <v>160</v>
      </c>
      <c r="M7062" s="9" t="s">
        <v>160</v>
      </c>
      <c r="N7062" s="3">
        <v>33.333333333333002</v>
      </c>
      <c r="O7062" s="9" t="s">
        <v>160</v>
      </c>
      <c r="P7062" s="13">
        <v>133.333333333333</v>
      </c>
    </row>
    <row r="7063" spans="4:16" ht="26" x14ac:dyDescent="0.2">
      <c r="D7063" s="59"/>
      <c r="E7063" s="5" t="s">
        <v>113</v>
      </c>
      <c r="F7063" s="51" t="str">
        <f t="shared" si="19"/>
        <v>*</v>
      </c>
      <c r="G7063" s="4">
        <v>6</v>
      </c>
      <c r="H7063" s="10">
        <v>100</v>
      </c>
      <c r="I7063" s="2" t="s">
        <v>160</v>
      </c>
      <c r="J7063" s="2" t="s">
        <v>160</v>
      </c>
      <c r="K7063" s="2" t="s">
        <v>160</v>
      </c>
      <c r="L7063" s="2" t="s">
        <v>160</v>
      </c>
      <c r="M7063" s="2" t="s">
        <v>160</v>
      </c>
      <c r="N7063" s="1">
        <v>16.666666666666998</v>
      </c>
      <c r="O7063" s="2" t="s">
        <v>160</v>
      </c>
      <c r="P7063" s="8">
        <v>116.666666666667</v>
      </c>
    </row>
    <row r="7064" spans="4:16" x14ac:dyDescent="0.2">
      <c r="D7064" s="59"/>
      <c r="E7064" s="5" t="s">
        <v>114</v>
      </c>
      <c r="F7064" s="51" t="str">
        <f t="shared" si="19"/>
        <v>*</v>
      </c>
      <c r="G7064" s="4">
        <v>39</v>
      </c>
      <c r="H7064" s="10">
        <v>79.487179487179006</v>
      </c>
      <c r="I7064" s="1">
        <v>35.897435897435997</v>
      </c>
      <c r="J7064" s="2" t="s">
        <v>160</v>
      </c>
      <c r="K7064" s="1">
        <v>2.564102564103</v>
      </c>
      <c r="L7064" s="1">
        <v>12.820512820513001</v>
      </c>
      <c r="M7064" s="1">
        <v>12.820512820513001</v>
      </c>
      <c r="N7064" s="1">
        <v>10.25641025641</v>
      </c>
      <c r="O7064" s="1">
        <v>2.564102564103</v>
      </c>
      <c r="P7064" s="8">
        <v>156.41025641025601</v>
      </c>
    </row>
    <row r="7065" spans="4:16" x14ac:dyDescent="0.2">
      <c r="D7065" s="59"/>
      <c r="E7065" s="5" t="s">
        <v>115</v>
      </c>
      <c r="F7065" s="51" t="str">
        <f t="shared" si="19"/>
        <v>*</v>
      </c>
      <c r="G7065" s="4">
        <v>6</v>
      </c>
      <c r="H7065" s="10">
        <v>83.333333333333002</v>
      </c>
      <c r="I7065" s="2" t="s">
        <v>160</v>
      </c>
      <c r="J7065" s="2" t="s">
        <v>160</v>
      </c>
      <c r="K7065" s="2" t="s">
        <v>160</v>
      </c>
      <c r="L7065" s="2" t="s">
        <v>160</v>
      </c>
      <c r="M7065" s="2" t="s">
        <v>160</v>
      </c>
      <c r="N7065" s="1">
        <v>33.333333333333002</v>
      </c>
      <c r="O7065" s="2" t="s">
        <v>160</v>
      </c>
      <c r="P7065" s="8">
        <v>116.666666666667</v>
      </c>
    </row>
    <row r="7066" spans="4:16" x14ac:dyDescent="0.2">
      <c r="D7066" s="59"/>
      <c r="E7066" s="5" t="s">
        <v>116</v>
      </c>
      <c r="F7066" s="51" t="str">
        <f t="shared" si="19"/>
        <v>*</v>
      </c>
      <c r="G7066" s="4">
        <v>40</v>
      </c>
      <c r="H7066" s="10">
        <v>92.5</v>
      </c>
      <c r="I7066" s="1">
        <v>35</v>
      </c>
      <c r="J7066" s="2" t="s">
        <v>160</v>
      </c>
      <c r="K7066" s="1">
        <v>15</v>
      </c>
      <c r="L7066" s="1">
        <v>2.5</v>
      </c>
      <c r="M7066" s="1">
        <v>2.5</v>
      </c>
      <c r="N7066" s="1">
        <v>10</v>
      </c>
      <c r="O7066" s="2" t="s">
        <v>160</v>
      </c>
      <c r="P7066" s="8">
        <v>157.5</v>
      </c>
    </row>
    <row r="7067" spans="4:16" ht="26" x14ac:dyDescent="0.2">
      <c r="D7067" s="59"/>
      <c r="E7067" s="5" t="s">
        <v>117</v>
      </c>
      <c r="F7067" s="51" t="str">
        <f t="shared" si="19"/>
        <v/>
      </c>
      <c r="G7067" s="4">
        <v>82</v>
      </c>
      <c r="H7067" s="10">
        <v>78.048780487805004</v>
      </c>
      <c r="I7067" s="1">
        <v>52.439024390244001</v>
      </c>
      <c r="J7067" s="2" t="s">
        <v>160</v>
      </c>
      <c r="K7067" s="1">
        <v>8.5365853658540001</v>
      </c>
      <c r="L7067" s="1">
        <v>9.7560975609760003</v>
      </c>
      <c r="M7067" s="1">
        <v>12.195121951220001</v>
      </c>
      <c r="N7067" s="1">
        <v>13.414634146340999</v>
      </c>
      <c r="O7067" s="2" t="s">
        <v>160</v>
      </c>
      <c r="P7067" s="8">
        <v>174.39024390243901</v>
      </c>
    </row>
    <row r="7068" spans="4:16" ht="26" x14ac:dyDescent="0.2">
      <c r="D7068" s="59"/>
      <c r="E7068" s="5" t="s">
        <v>118</v>
      </c>
      <c r="F7068" s="51" t="str">
        <f t="shared" si="19"/>
        <v/>
      </c>
      <c r="G7068" s="4">
        <v>53</v>
      </c>
      <c r="H7068" s="10">
        <v>75.471698113208006</v>
      </c>
      <c r="I7068" s="1">
        <v>43.396226415093999</v>
      </c>
      <c r="J7068" s="2" t="s">
        <v>160</v>
      </c>
      <c r="K7068" s="1">
        <v>16.981132075472001</v>
      </c>
      <c r="L7068" s="1">
        <v>9.4339622641510008</v>
      </c>
      <c r="M7068" s="1">
        <v>5.660377358491</v>
      </c>
      <c r="N7068" s="1">
        <v>15.094339622642</v>
      </c>
      <c r="O7068" s="1">
        <v>1.88679245283</v>
      </c>
      <c r="P7068" s="8">
        <v>167.92452830188699</v>
      </c>
    </row>
    <row r="7069" spans="4:16" ht="26" x14ac:dyDescent="0.2">
      <c r="D7069" s="59"/>
      <c r="E7069" s="5" t="s">
        <v>119</v>
      </c>
      <c r="F7069" s="51" t="str">
        <f t="shared" si="19"/>
        <v/>
      </c>
      <c r="G7069" s="4">
        <v>70</v>
      </c>
      <c r="H7069" s="10">
        <v>74.285714285713993</v>
      </c>
      <c r="I7069" s="1">
        <v>45.714285714286</v>
      </c>
      <c r="J7069" s="2" t="s">
        <v>160</v>
      </c>
      <c r="K7069" s="1">
        <v>10</v>
      </c>
      <c r="L7069" s="1">
        <v>7.1428571428570002</v>
      </c>
      <c r="M7069" s="1">
        <v>11.428571428571001</v>
      </c>
      <c r="N7069" s="1">
        <v>10</v>
      </c>
      <c r="O7069" s="2" t="s">
        <v>160</v>
      </c>
      <c r="P7069" s="8">
        <v>158.57142857142901</v>
      </c>
    </row>
    <row r="7070" spans="4:16" ht="26" x14ac:dyDescent="0.2">
      <c r="D7070" s="59"/>
      <c r="E7070" s="5" t="s">
        <v>120</v>
      </c>
      <c r="F7070" s="51" t="str">
        <f t="shared" si="19"/>
        <v>*</v>
      </c>
      <c r="G7070" s="4">
        <v>8</v>
      </c>
      <c r="H7070" s="10">
        <v>87.5</v>
      </c>
      <c r="I7070" s="1">
        <v>37.5</v>
      </c>
      <c r="J7070" s="2" t="s">
        <v>160</v>
      </c>
      <c r="K7070" s="2" t="s">
        <v>160</v>
      </c>
      <c r="L7070" s="1">
        <v>12.5</v>
      </c>
      <c r="M7070" s="1">
        <v>12.5</v>
      </c>
      <c r="N7070" s="1">
        <v>12.5</v>
      </c>
      <c r="O7070" s="2" t="s">
        <v>160</v>
      </c>
      <c r="P7070" s="8">
        <v>162.5</v>
      </c>
    </row>
    <row r="7071" spans="4:16" x14ac:dyDescent="0.2">
      <c r="D7071" s="59"/>
      <c r="E7071" s="5" t="s">
        <v>121</v>
      </c>
      <c r="F7071" s="51" t="str">
        <f t="shared" si="19"/>
        <v>*</v>
      </c>
      <c r="G7071" s="4">
        <v>31</v>
      </c>
      <c r="H7071" s="10">
        <v>80.645161290323003</v>
      </c>
      <c r="I7071" s="1">
        <v>29.032258064516</v>
      </c>
      <c r="J7071" s="2" t="s">
        <v>160</v>
      </c>
      <c r="K7071" s="1">
        <v>6.4516129032259997</v>
      </c>
      <c r="L7071" s="1">
        <v>9.6774193548389995</v>
      </c>
      <c r="M7071" s="1">
        <v>3.2258064516129998</v>
      </c>
      <c r="N7071" s="1">
        <v>9.6774193548389995</v>
      </c>
      <c r="O7071" s="2" t="s">
        <v>160</v>
      </c>
      <c r="P7071" s="8">
        <v>138.70967741935499</v>
      </c>
    </row>
    <row r="7072" spans="4:16" x14ac:dyDescent="0.2">
      <c r="D7072" s="59"/>
      <c r="E7072" s="5" t="s">
        <v>122</v>
      </c>
      <c r="F7072" s="51" t="str">
        <f t="shared" si="19"/>
        <v>*</v>
      </c>
      <c r="G7072" s="4">
        <v>41</v>
      </c>
      <c r="H7072" s="10">
        <v>82.926829268293005</v>
      </c>
      <c r="I7072" s="1">
        <v>53.658536585366001</v>
      </c>
      <c r="J7072" s="2" t="s">
        <v>160</v>
      </c>
      <c r="K7072" s="1">
        <v>9.7560975609760003</v>
      </c>
      <c r="L7072" s="1">
        <v>17.073170731706998</v>
      </c>
      <c r="M7072" s="1">
        <v>14.634146341463</v>
      </c>
      <c r="N7072" s="1">
        <v>14.634146341463</v>
      </c>
      <c r="O7072" s="2" t="s">
        <v>160</v>
      </c>
      <c r="P7072" s="8">
        <v>192.68292682926801</v>
      </c>
    </row>
    <row r="7073" spans="4:16" x14ac:dyDescent="0.2">
      <c r="D7073" s="59"/>
      <c r="E7073" s="5" t="s">
        <v>123</v>
      </c>
      <c r="F7073" s="51" t="str">
        <f t="shared" si="19"/>
        <v>*</v>
      </c>
      <c r="G7073" s="4">
        <v>20</v>
      </c>
      <c r="H7073" s="10">
        <v>90</v>
      </c>
      <c r="I7073" s="1">
        <v>45</v>
      </c>
      <c r="J7073" s="2" t="s">
        <v>160</v>
      </c>
      <c r="K7073" s="1">
        <v>5</v>
      </c>
      <c r="L7073" s="1">
        <v>15</v>
      </c>
      <c r="M7073" s="1">
        <v>15</v>
      </c>
      <c r="N7073" s="1">
        <v>20</v>
      </c>
      <c r="O7073" s="2" t="s">
        <v>160</v>
      </c>
      <c r="P7073" s="8">
        <v>190</v>
      </c>
    </row>
    <row r="7074" spans="4:16" x14ac:dyDescent="0.2">
      <c r="D7074" s="59"/>
      <c r="E7074" s="5" t="s">
        <v>124</v>
      </c>
      <c r="F7074" s="51" t="str">
        <f t="shared" si="19"/>
        <v/>
      </c>
      <c r="G7074" s="4">
        <v>65</v>
      </c>
      <c r="H7074" s="10">
        <v>83.076923076922995</v>
      </c>
      <c r="I7074" s="1">
        <v>46.153846153845997</v>
      </c>
      <c r="J7074" s="2" t="s">
        <v>160</v>
      </c>
      <c r="K7074" s="1">
        <v>10.769230769230999</v>
      </c>
      <c r="L7074" s="1">
        <v>9.2307692307690008</v>
      </c>
      <c r="M7074" s="1">
        <v>10.769230769230999</v>
      </c>
      <c r="N7074" s="1">
        <v>12.307692307691999</v>
      </c>
      <c r="O7074" s="2" t="s">
        <v>160</v>
      </c>
      <c r="P7074" s="8">
        <v>172.30769230769201</v>
      </c>
    </row>
    <row r="7075" spans="4:16" x14ac:dyDescent="0.2">
      <c r="D7075" s="59"/>
      <c r="E7075" s="5" t="s">
        <v>125</v>
      </c>
      <c r="F7075" s="51" t="str">
        <f t="shared" si="19"/>
        <v>*</v>
      </c>
      <c r="G7075" s="4">
        <v>20</v>
      </c>
      <c r="H7075" s="10">
        <v>80</v>
      </c>
      <c r="I7075" s="1">
        <v>55</v>
      </c>
      <c r="J7075" s="2" t="s">
        <v>160</v>
      </c>
      <c r="K7075" s="1">
        <v>10</v>
      </c>
      <c r="L7075" s="1">
        <v>10</v>
      </c>
      <c r="M7075" s="1">
        <v>15</v>
      </c>
      <c r="N7075" s="1">
        <v>15</v>
      </c>
      <c r="O7075" s="2" t="s">
        <v>160</v>
      </c>
      <c r="P7075" s="8">
        <v>185</v>
      </c>
    </row>
    <row r="7076" spans="4:16" x14ac:dyDescent="0.2">
      <c r="D7076" s="59"/>
      <c r="E7076" s="5" t="s">
        <v>126</v>
      </c>
      <c r="F7076" s="51" t="str">
        <f t="shared" si="19"/>
        <v>*</v>
      </c>
      <c r="G7076" s="4">
        <v>21</v>
      </c>
      <c r="H7076" s="10">
        <v>76.190476190476005</v>
      </c>
      <c r="I7076" s="1">
        <v>61.904761904761997</v>
      </c>
      <c r="J7076" s="2" t="s">
        <v>160</v>
      </c>
      <c r="K7076" s="1">
        <v>23.809523809523998</v>
      </c>
      <c r="L7076" s="1">
        <v>9.5238095238099998</v>
      </c>
      <c r="M7076" s="1">
        <v>19.047619047619001</v>
      </c>
      <c r="N7076" s="1">
        <v>9.5238095238099998</v>
      </c>
      <c r="O7076" s="2" t="s">
        <v>160</v>
      </c>
      <c r="P7076" s="8">
        <v>200</v>
      </c>
    </row>
    <row r="7077" spans="4:16" ht="26" x14ac:dyDescent="0.2">
      <c r="D7077" s="59"/>
      <c r="E7077" s="5" t="s">
        <v>127</v>
      </c>
      <c r="F7077" s="51" t="str">
        <f t="shared" si="19"/>
        <v>*</v>
      </c>
      <c r="G7077" s="4">
        <v>19</v>
      </c>
      <c r="H7077" s="10">
        <v>73.684210526315994</v>
      </c>
      <c r="I7077" s="1">
        <v>31.578947368421002</v>
      </c>
      <c r="J7077" s="2" t="s">
        <v>160</v>
      </c>
      <c r="K7077" s="1">
        <v>5.2631578947369997</v>
      </c>
      <c r="L7077" s="2" t="s">
        <v>160</v>
      </c>
      <c r="M7077" s="1">
        <v>10.526315789473999</v>
      </c>
      <c r="N7077" s="1">
        <v>21.052631578947</v>
      </c>
      <c r="O7077" s="2" t="s">
        <v>160</v>
      </c>
      <c r="P7077" s="8">
        <v>142.105263157895</v>
      </c>
    </row>
    <row r="7078" spans="4:16" x14ac:dyDescent="0.2">
      <c r="D7078" s="59"/>
      <c r="E7078" s="5" t="s">
        <v>36</v>
      </c>
      <c r="F7078" s="51" t="str">
        <f t="shared" si="19"/>
        <v>*</v>
      </c>
      <c r="G7078" s="4">
        <v>5</v>
      </c>
      <c r="H7078" s="10">
        <v>40</v>
      </c>
      <c r="I7078" s="1">
        <v>20</v>
      </c>
      <c r="J7078" s="2" t="s">
        <v>160</v>
      </c>
      <c r="K7078" s="1">
        <v>20</v>
      </c>
      <c r="L7078" s="2" t="s">
        <v>160</v>
      </c>
      <c r="M7078" s="2" t="s">
        <v>160</v>
      </c>
      <c r="N7078" s="1">
        <v>20</v>
      </c>
      <c r="O7078" s="2" t="s">
        <v>160</v>
      </c>
      <c r="P7078" s="8">
        <v>100</v>
      </c>
    </row>
    <row r="7079" spans="4:16" x14ac:dyDescent="0.2">
      <c r="D7079" s="59"/>
      <c r="E7079" s="5" t="s">
        <v>128</v>
      </c>
      <c r="F7079" s="51" t="str">
        <f t="shared" si="19"/>
        <v>*</v>
      </c>
      <c r="G7079" s="4">
        <v>6</v>
      </c>
      <c r="H7079" s="10">
        <v>100</v>
      </c>
      <c r="I7079" s="2" t="s">
        <v>160</v>
      </c>
      <c r="J7079" s="2" t="s">
        <v>160</v>
      </c>
      <c r="K7079" s="2" t="s">
        <v>160</v>
      </c>
      <c r="L7079" s="2" t="s">
        <v>160</v>
      </c>
      <c r="M7079" s="2" t="s">
        <v>160</v>
      </c>
      <c r="N7079" s="1">
        <v>16.666666666666998</v>
      </c>
      <c r="O7079" s="2" t="s">
        <v>160</v>
      </c>
      <c r="P7079" s="8">
        <v>116.666666666667</v>
      </c>
    </row>
    <row r="7080" spans="4:16" x14ac:dyDescent="0.2">
      <c r="D7080" s="59"/>
      <c r="E7080" s="5" t="s">
        <v>23</v>
      </c>
      <c r="F7080" s="51" t="str">
        <f t="shared" si="19"/>
        <v>*</v>
      </c>
      <c r="G7080" s="4">
        <v>1</v>
      </c>
      <c r="H7080" s="17" t="s">
        <v>160</v>
      </c>
      <c r="I7080" s="1">
        <v>100</v>
      </c>
      <c r="J7080" s="2" t="s">
        <v>160</v>
      </c>
      <c r="K7080" s="2" t="s">
        <v>160</v>
      </c>
      <c r="L7080" s="2" t="s">
        <v>160</v>
      </c>
      <c r="M7080" s="2" t="s">
        <v>160</v>
      </c>
      <c r="N7080" s="2" t="s">
        <v>160</v>
      </c>
      <c r="O7080" s="2" t="s">
        <v>160</v>
      </c>
      <c r="P7080" s="8">
        <v>100</v>
      </c>
    </row>
    <row r="7081" spans="4:16" x14ac:dyDescent="0.2">
      <c r="D7081" s="58" t="s">
        <v>129</v>
      </c>
      <c r="E7081" s="7" t="s">
        <v>130</v>
      </c>
      <c r="F7081" s="50" t="str">
        <f t="shared" si="19"/>
        <v>*</v>
      </c>
      <c r="G7081" s="6">
        <v>45</v>
      </c>
      <c r="H7081" s="14">
        <v>84.444444444444002</v>
      </c>
      <c r="I7081" s="3">
        <v>33.333333333333002</v>
      </c>
      <c r="J7081" s="9" t="s">
        <v>160</v>
      </c>
      <c r="K7081" s="3">
        <v>6.666666666667</v>
      </c>
      <c r="L7081" s="9" t="s">
        <v>160</v>
      </c>
      <c r="M7081" s="3">
        <v>2.2222222222219998</v>
      </c>
      <c r="N7081" s="3">
        <v>11.111111111111001</v>
      </c>
      <c r="O7081" s="9" t="s">
        <v>160</v>
      </c>
      <c r="P7081" s="13">
        <v>137.777777777778</v>
      </c>
    </row>
    <row r="7082" spans="4:16" x14ac:dyDescent="0.2">
      <c r="D7082" s="59"/>
      <c r="E7082" s="5" t="s">
        <v>131</v>
      </c>
      <c r="F7082" s="51" t="str">
        <f t="shared" si="19"/>
        <v/>
      </c>
      <c r="G7082" s="4">
        <v>70</v>
      </c>
      <c r="H7082" s="10">
        <v>77.142857142856997</v>
      </c>
      <c r="I7082" s="1">
        <v>41.428571428570997</v>
      </c>
      <c r="J7082" s="2" t="s">
        <v>160</v>
      </c>
      <c r="K7082" s="1">
        <v>7.1428571428570002</v>
      </c>
      <c r="L7082" s="1">
        <v>10</v>
      </c>
      <c r="M7082" s="1">
        <v>12.857142857143</v>
      </c>
      <c r="N7082" s="1">
        <v>10</v>
      </c>
      <c r="O7082" s="1">
        <v>1.4285714285710001</v>
      </c>
      <c r="P7082" s="8">
        <v>160</v>
      </c>
    </row>
    <row r="7083" spans="4:16" x14ac:dyDescent="0.2">
      <c r="D7083" s="59"/>
      <c r="E7083" s="5" t="s">
        <v>132</v>
      </c>
      <c r="F7083" s="51" t="str">
        <f t="shared" si="19"/>
        <v>*</v>
      </c>
      <c r="G7083" s="4">
        <v>20</v>
      </c>
      <c r="H7083" s="10">
        <v>60</v>
      </c>
      <c r="I7083" s="1">
        <v>55</v>
      </c>
      <c r="J7083" s="2" t="s">
        <v>160</v>
      </c>
      <c r="K7083" s="1">
        <v>30</v>
      </c>
      <c r="L7083" s="1">
        <v>20</v>
      </c>
      <c r="M7083" s="1">
        <v>15</v>
      </c>
      <c r="N7083" s="1">
        <v>10</v>
      </c>
      <c r="O7083" s="2" t="s">
        <v>160</v>
      </c>
      <c r="P7083" s="8">
        <v>190</v>
      </c>
    </row>
    <row r="7084" spans="4:16" x14ac:dyDescent="0.2">
      <c r="D7084" s="59"/>
      <c r="E7084" s="5" t="s">
        <v>133</v>
      </c>
      <c r="F7084" s="51" t="str">
        <f t="shared" si="19"/>
        <v>*</v>
      </c>
      <c r="G7084" s="4">
        <v>8</v>
      </c>
      <c r="H7084" s="10">
        <v>62.5</v>
      </c>
      <c r="I7084" s="1">
        <v>37.5</v>
      </c>
      <c r="J7084" s="2" t="s">
        <v>160</v>
      </c>
      <c r="K7084" s="2" t="s">
        <v>160</v>
      </c>
      <c r="L7084" s="2" t="s">
        <v>160</v>
      </c>
      <c r="M7084" s="2" t="s">
        <v>160</v>
      </c>
      <c r="N7084" s="1">
        <v>25</v>
      </c>
      <c r="O7084" s="2" t="s">
        <v>160</v>
      </c>
      <c r="P7084" s="8">
        <v>125</v>
      </c>
    </row>
    <row r="7085" spans="4:16" x14ac:dyDescent="0.2">
      <c r="D7085" s="59"/>
      <c r="E7085" s="5" t="s">
        <v>23</v>
      </c>
      <c r="F7085" s="51" t="str">
        <f t="shared" si="19"/>
        <v/>
      </c>
      <c r="G7085" s="4">
        <v>0</v>
      </c>
      <c r="H7085" s="17" t="s">
        <v>160</v>
      </c>
      <c r="I7085" s="2" t="s">
        <v>160</v>
      </c>
      <c r="J7085" s="2" t="s">
        <v>160</v>
      </c>
      <c r="K7085" s="2" t="s">
        <v>160</v>
      </c>
      <c r="L7085" s="2" t="s">
        <v>160</v>
      </c>
      <c r="M7085" s="2" t="s">
        <v>160</v>
      </c>
      <c r="N7085" s="2" t="s">
        <v>160</v>
      </c>
      <c r="O7085" s="2" t="s">
        <v>160</v>
      </c>
      <c r="P7085" s="15" t="s">
        <v>160</v>
      </c>
    </row>
    <row r="7086" spans="4:16" x14ac:dyDescent="0.2">
      <c r="D7086" s="59"/>
      <c r="E7086" s="5" t="s">
        <v>134</v>
      </c>
      <c r="F7086" s="51" t="str">
        <f t="shared" si="19"/>
        <v/>
      </c>
      <c r="G7086" s="4">
        <v>115</v>
      </c>
      <c r="H7086" s="10">
        <v>80</v>
      </c>
      <c r="I7086" s="1">
        <v>38.260869565217</v>
      </c>
      <c r="J7086" s="2" t="s">
        <v>160</v>
      </c>
      <c r="K7086" s="1">
        <v>6.9565217391300003</v>
      </c>
      <c r="L7086" s="1">
        <v>6.0869565217390003</v>
      </c>
      <c r="M7086" s="1">
        <v>8.6956521739130004</v>
      </c>
      <c r="N7086" s="1">
        <v>10.434782608696</v>
      </c>
      <c r="O7086" s="1">
        <v>0.86956521739100001</v>
      </c>
      <c r="P7086" s="8">
        <v>151.304347826087</v>
      </c>
    </row>
    <row r="7087" spans="4:16" x14ac:dyDescent="0.2">
      <c r="D7087" s="59"/>
      <c r="E7087" s="5" t="s">
        <v>135</v>
      </c>
      <c r="F7087" s="51" t="str">
        <f t="shared" si="19"/>
        <v>*</v>
      </c>
      <c r="G7087" s="4">
        <v>28</v>
      </c>
      <c r="H7087" s="10">
        <v>60.714285714286</v>
      </c>
      <c r="I7087" s="1">
        <v>50</v>
      </c>
      <c r="J7087" s="2" t="s">
        <v>160</v>
      </c>
      <c r="K7087" s="1">
        <v>21.428571428571001</v>
      </c>
      <c r="L7087" s="1">
        <v>14.285714285714</v>
      </c>
      <c r="M7087" s="1">
        <v>10.714285714286</v>
      </c>
      <c r="N7087" s="1">
        <v>14.285714285714</v>
      </c>
      <c r="O7087" s="2" t="s">
        <v>160</v>
      </c>
      <c r="P7087" s="8">
        <v>171.42857142857099</v>
      </c>
    </row>
    <row r="7088" spans="4:16" x14ac:dyDescent="0.2">
      <c r="D7088" s="58" t="s">
        <v>136</v>
      </c>
      <c r="E7088" s="7" t="s">
        <v>137</v>
      </c>
      <c r="F7088" s="50" t="str">
        <f t="shared" si="19"/>
        <v/>
      </c>
      <c r="G7088" s="6">
        <v>62</v>
      </c>
      <c r="H7088" s="14">
        <v>77.419354838710007</v>
      </c>
      <c r="I7088" s="3">
        <v>43.548387096774</v>
      </c>
      <c r="J7088" s="9" t="s">
        <v>160</v>
      </c>
      <c r="K7088" s="3">
        <v>9.6774193548389995</v>
      </c>
      <c r="L7088" s="3">
        <v>9.6774193548389995</v>
      </c>
      <c r="M7088" s="3">
        <v>17.741935483871</v>
      </c>
      <c r="N7088" s="3">
        <v>8.0645161290320004</v>
      </c>
      <c r="O7088" s="3">
        <v>1.6129032258060001</v>
      </c>
      <c r="P7088" s="13">
        <v>167.741935483871</v>
      </c>
    </row>
    <row r="7089" spans="4:16" x14ac:dyDescent="0.2">
      <c r="D7089" s="59"/>
      <c r="E7089" s="5" t="s">
        <v>138</v>
      </c>
      <c r="F7089" s="51" t="str">
        <f t="shared" si="19"/>
        <v/>
      </c>
      <c r="G7089" s="4">
        <v>51</v>
      </c>
      <c r="H7089" s="10">
        <v>76.470588235294002</v>
      </c>
      <c r="I7089" s="1">
        <v>41.176470588234999</v>
      </c>
      <c r="J7089" s="2" t="s">
        <v>160</v>
      </c>
      <c r="K7089" s="1">
        <v>9.8039215686270005</v>
      </c>
      <c r="L7089" s="1">
        <v>3.9215686274510002</v>
      </c>
      <c r="M7089" s="1">
        <v>3.9215686274510002</v>
      </c>
      <c r="N7089" s="1">
        <v>7.8431372549020004</v>
      </c>
      <c r="O7089" s="2" t="s">
        <v>160</v>
      </c>
      <c r="P7089" s="8">
        <v>143.137254901961</v>
      </c>
    </row>
    <row r="7090" spans="4:16" x14ac:dyDescent="0.2">
      <c r="D7090" s="59"/>
      <c r="E7090" s="5" t="s">
        <v>139</v>
      </c>
      <c r="F7090" s="51" t="str">
        <f t="shared" si="19"/>
        <v>*</v>
      </c>
      <c r="G7090" s="4">
        <v>14</v>
      </c>
      <c r="H7090" s="10">
        <v>78.571428571428996</v>
      </c>
      <c r="I7090" s="1">
        <v>42.857142857143003</v>
      </c>
      <c r="J7090" s="2" t="s">
        <v>160</v>
      </c>
      <c r="K7090" s="1">
        <v>7.1428571428570002</v>
      </c>
      <c r="L7090" s="2" t="s">
        <v>160</v>
      </c>
      <c r="M7090" s="2" t="s">
        <v>160</v>
      </c>
      <c r="N7090" s="1">
        <v>14.285714285714</v>
      </c>
      <c r="O7090" s="2" t="s">
        <v>160</v>
      </c>
      <c r="P7090" s="8">
        <v>142.857142857143</v>
      </c>
    </row>
    <row r="7091" spans="4:16" x14ac:dyDescent="0.2">
      <c r="D7091" s="59"/>
      <c r="E7091" s="5" t="s">
        <v>128</v>
      </c>
      <c r="F7091" s="51" t="str">
        <f t="shared" ref="F7091:F7112" si="20">IF(G7091=0,"",IF(G7091&lt;=49,"*",""))</f>
        <v>*</v>
      </c>
      <c r="G7091" s="4">
        <v>13</v>
      </c>
      <c r="H7091" s="10">
        <v>69.230769230768999</v>
      </c>
      <c r="I7091" s="1">
        <v>23.076923076922998</v>
      </c>
      <c r="J7091" s="2" t="s">
        <v>160</v>
      </c>
      <c r="K7091" s="1">
        <v>7.6923076923079998</v>
      </c>
      <c r="L7091" s="1">
        <v>23.076923076922998</v>
      </c>
      <c r="M7091" s="2" t="s">
        <v>160</v>
      </c>
      <c r="N7091" s="1">
        <v>38.461538461537998</v>
      </c>
      <c r="O7091" s="2" t="s">
        <v>160</v>
      </c>
      <c r="P7091" s="8">
        <v>161.538461538462</v>
      </c>
    </row>
    <row r="7092" spans="4:16" x14ac:dyDescent="0.2">
      <c r="D7092" s="59"/>
      <c r="E7092" s="5" t="s">
        <v>23</v>
      </c>
      <c r="F7092" s="51" t="str">
        <f t="shared" si="20"/>
        <v>*</v>
      </c>
      <c r="G7092" s="4">
        <v>3</v>
      </c>
      <c r="H7092" s="10">
        <v>66.666666666666998</v>
      </c>
      <c r="I7092" s="1">
        <v>33.333333333333002</v>
      </c>
      <c r="J7092" s="2" t="s">
        <v>160</v>
      </c>
      <c r="K7092" s="1">
        <v>33.333333333333002</v>
      </c>
      <c r="L7092" s="2" t="s">
        <v>160</v>
      </c>
      <c r="M7092" s="2" t="s">
        <v>160</v>
      </c>
      <c r="N7092" s="2" t="s">
        <v>160</v>
      </c>
      <c r="O7092" s="2" t="s">
        <v>160</v>
      </c>
      <c r="P7092" s="8">
        <v>133.333333333333</v>
      </c>
    </row>
    <row r="7093" spans="4:16" ht="26" x14ac:dyDescent="0.2">
      <c r="D7093" s="58" t="s">
        <v>140</v>
      </c>
      <c r="E7093" s="7" t="s">
        <v>141</v>
      </c>
      <c r="F7093" s="50" t="str">
        <f t="shared" si="20"/>
        <v/>
      </c>
      <c r="G7093" s="6">
        <v>0</v>
      </c>
      <c r="H7093" s="32" t="s">
        <v>160</v>
      </c>
      <c r="I7093" s="9" t="s">
        <v>160</v>
      </c>
      <c r="J7093" s="9" t="s">
        <v>160</v>
      </c>
      <c r="K7093" s="9" t="s">
        <v>160</v>
      </c>
      <c r="L7093" s="9" t="s">
        <v>160</v>
      </c>
      <c r="M7093" s="9" t="s">
        <v>160</v>
      </c>
      <c r="N7093" s="9" t="s">
        <v>160</v>
      </c>
      <c r="O7093" s="9" t="s">
        <v>160</v>
      </c>
      <c r="P7093" s="19" t="s">
        <v>160</v>
      </c>
    </row>
    <row r="7094" spans="4:16" ht="26" x14ac:dyDescent="0.2">
      <c r="D7094" s="59"/>
      <c r="E7094" s="5" t="s">
        <v>142</v>
      </c>
      <c r="F7094" s="51" t="str">
        <f t="shared" si="20"/>
        <v>*</v>
      </c>
      <c r="G7094" s="4">
        <v>2</v>
      </c>
      <c r="H7094" s="10">
        <v>100</v>
      </c>
      <c r="I7094" s="2" t="s">
        <v>160</v>
      </c>
      <c r="J7094" s="2" t="s">
        <v>160</v>
      </c>
      <c r="K7094" s="2" t="s">
        <v>160</v>
      </c>
      <c r="L7094" s="2" t="s">
        <v>160</v>
      </c>
      <c r="M7094" s="2" t="s">
        <v>160</v>
      </c>
      <c r="N7094" s="2" t="s">
        <v>160</v>
      </c>
      <c r="O7094" s="2" t="s">
        <v>160</v>
      </c>
      <c r="P7094" s="8">
        <v>100</v>
      </c>
    </row>
    <row r="7095" spans="4:16" ht="26" x14ac:dyDescent="0.2">
      <c r="D7095" s="59"/>
      <c r="E7095" s="5" t="s">
        <v>143</v>
      </c>
      <c r="F7095" s="51" t="str">
        <f t="shared" si="20"/>
        <v>*</v>
      </c>
      <c r="G7095" s="4">
        <v>5</v>
      </c>
      <c r="H7095" s="10">
        <v>80</v>
      </c>
      <c r="I7095" s="1">
        <v>40</v>
      </c>
      <c r="J7095" s="2" t="s">
        <v>160</v>
      </c>
      <c r="K7095" s="2" t="s">
        <v>160</v>
      </c>
      <c r="L7095" s="1">
        <v>20</v>
      </c>
      <c r="M7095" s="2" t="s">
        <v>160</v>
      </c>
      <c r="N7095" s="1">
        <v>40</v>
      </c>
      <c r="O7095" s="2" t="s">
        <v>160</v>
      </c>
      <c r="P7095" s="8">
        <v>180</v>
      </c>
    </row>
    <row r="7096" spans="4:16" ht="26" x14ac:dyDescent="0.2">
      <c r="D7096" s="59"/>
      <c r="E7096" s="5" t="s">
        <v>144</v>
      </c>
      <c r="F7096" s="51" t="str">
        <f t="shared" si="20"/>
        <v>*</v>
      </c>
      <c r="G7096" s="4">
        <v>4</v>
      </c>
      <c r="H7096" s="10">
        <v>100</v>
      </c>
      <c r="I7096" s="1">
        <v>50</v>
      </c>
      <c r="J7096" s="2" t="s">
        <v>160</v>
      </c>
      <c r="K7096" s="2" t="s">
        <v>160</v>
      </c>
      <c r="L7096" s="2" t="s">
        <v>160</v>
      </c>
      <c r="M7096" s="2" t="s">
        <v>160</v>
      </c>
      <c r="N7096" s="2" t="s">
        <v>160</v>
      </c>
      <c r="O7096" s="2" t="s">
        <v>160</v>
      </c>
      <c r="P7096" s="8">
        <v>150</v>
      </c>
    </row>
    <row r="7097" spans="4:16" ht="26" x14ac:dyDescent="0.2">
      <c r="D7097" s="59"/>
      <c r="E7097" s="5" t="s">
        <v>145</v>
      </c>
      <c r="F7097" s="51" t="str">
        <f t="shared" si="20"/>
        <v/>
      </c>
      <c r="G7097" s="4">
        <v>76</v>
      </c>
      <c r="H7097" s="10">
        <v>69.736842105262994</v>
      </c>
      <c r="I7097" s="1">
        <v>50</v>
      </c>
      <c r="J7097" s="2" t="s">
        <v>160</v>
      </c>
      <c r="K7097" s="1">
        <v>11.842105263158</v>
      </c>
      <c r="L7097" s="1">
        <v>5.2631578947369997</v>
      </c>
      <c r="M7097" s="1">
        <v>9.2105263157890001</v>
      </c>
      <c r="N7097" s="1">
        <v>14.473684210526001</v>
      </c>
      <c r="O7097" s="2" t="s">
        <v>160</v>
      </c>
      <c r="P7097" s="8">
        <v>160.52631578947401</v>
      </c>
    </row>
    <row r="7098" spans="4:16" ht="26" x14ac:dyDescent="0.2">
      <c r="D7098" s="59"/>
      <c r="E7098" s="5" t="s">
        <v>146</v>
      </c>
      <c r="F7098" s="51" t="str">
        <f t="shared" si="20"/>
        <v/>
      </c>
      <c r="G7098" s="4">
        <v>82</v>
      </c>
      <c r="H7098" s="10">
        <v>73.170731707317003</v>
      </c>
      <c r="I7098" s="1">
        <v>48.780487804878</v>
      </c>
      <c r="J7098" s="2" t="s">
        <v>160</v>
      </c>
      <c r="K7098" s="1">
        <v>10.975609756098001</v>
      </c>
      <c r="L7098" s="1">
        <v>3.6585365853659999</v>
      </c>
      <c r="M7098" s="1">
        <v>7.3170731707319998</v>
      </c>
      <c r="N7098" s="1">
        <v>12.195121951220001</v>
      </c>
      <c r="O7098" s="2" t="s">
        <v>160</v>
      </c>
      <c r="P7098" s="8">
        <v>156.09756097561001</v>
      </c>
    </row>
    <row r="7099" spans="4:16" ht="26" x14ac:dyDescent="0.2">
      <c r="D7099" s="59"/>
      <c r="E7099" s="5" t="s">
        <v>147</v>
      </c>
      <c r="F7099" s="51" t="str">
        <f t="shared" si="20"/>
        <v/>
      </c>
      <c r="G7099" s="4">
        <v>73</v>
      </c>
      <c r="H7099" s="10">
        <v>76.712328767122997</v>
      </c>
      <c r="I7099" s="1">
        <v>47.945205479452</v>
      </c>
      <c r="J7099" s="2" t="s">
        <v>160</v>
      </c>
      <c r="K7099" s="1">
        <v>9.5890410958899999</v>
      </c>
      <c r="L7099" s="1">
        <v>6.8493150684930004</v>
      </c>
      <c r="M7099" s="1">
        <v>10.958904109589</v>
      </c>
      <c r="N7099" s="1">
        <v>13.698630136986001</v>
      </c>
      <c r="O7099" s="2" t="s">
        <v>160</v>
      </c>
      <c r="P7099" s="8">
        <v>165.753424657534</v>
      </c>
    </row>
    <row r="7100" spans="4:16" x14ac:dyDescent="0.2">
      <c r="D7100" s="59"/>
      <c r="E7100" s="5" t="s">
        <v>148</v>
      </c>
      <c r="F7100" s="51" t="str">
        <f t="shared" si="20"/>
        <v>*</v>
      </c>
      <c r="G7100" s="4">
        <v>15</v>
      </c>
      <c r="H7100" s="10">
        <v>73.333333333333002</v>
      </c>
      <c r="I7100" s="1">
        <v>26.666666666666998</v>
      </c>
      <c r="J7100" s="2" t="s">
        <v>160</v>
      </c>
      <c r="K7100" s="1">
        <v>6.666666666667</v>
      </c>
      <c r="L7100" s="2" t="s">
        <v>160</v>
      </c>
      <c r="M7100" s="1">
        <v>6.666666666667</v>
      </c>
      <c r="N7100" s="1">
        <v>13.333333333333</v>
      </c>
      <c r="O7100" s="1">
        <v>6.666666666667</v>
      </c>
      <c r="P7100" s="8">
        <v>133.333333333333</v>
      </c>
    </row>
    <row r="7101" spans="4:16" ht="26" x14ac:dyDescent="0.2">
      <c r="D7101" s="59"/>
      <c r="E7101" s="5" t="s">
        <v>149</v>
      </c>
      <c r="F7101" s="51" t="str">
        <f t="shared" si="20"/>
        <v>*</v>
      </c>
      <c r="G7101" s="4">
        <v>13</v>
      </c>
      <c r="H7101" s="10">
        <v>69.230769230768999</v>
      </c>
      <c r="I7101" s="1">
        <v>46.153846153845997</v>
      </c>
      <c r="J7101" s="2" t="s">
        <v>160</v>
      </c>
      <c r="K7101" s="1">
        <v>23.076923076922998</v>
      </c>
      <c r="L7101" s="1">
        <v>7.6923076923079998</v>
      </c>
      <c r="M7101" s="1">
        <v>46.153846153845997</v>
      </c>
      <c r="N7101" s="2" t="s">
        <v>160</v>
      </c>
      <c r="O7101" s="2" t="s">
        <v>160</v>
      </c>
      <c r="P7101" s="8">
        <v>192.30769230769201</v>
      </c>
    </row>
    <row r="7102" spans="4:16" ht="26" x14ac:dyDescent="0.2">
      <c r="D7102" s="59"/>
      <c r="E7102" s="5" t="s">
        <v>150</v>
      </c>
      <c r="F7102" s="51" t="str">
        <f t="shared" si="20"/>
        <v>*</v>
      </c>
      <c r="G7102" s="4">
        <v>7</v>
      </c>
      <c r="H7102" s="10">
        <v>42.857142857143003</v>
      </c>
      <c r="I7102" s="1">
        <v>42.857142857143003</v>
      </c>
      <c r="J7102" s="2" t="s">
        <v>160</v>
      </c>
      <c r="K7102" s="2" t="s">
        <v>160</v>
      </c>
      <c r="L7102" s="1">
        <v>14.285714285714</v>
      </c>
      <c r="M7102" s="2" t="s">
        <v>160</v>
      </c>
      <c r="N7102" s="1">
        <v>28.571428571428999</v>
      </c>
      <c r="O7102" s="1">
        <v>14.285714285714</v>
      </c>
      <c r="P7102" s="8">
        <v>142.857142857143</v>
      </c>
    </row>
    <row r="7103" spans="4:16" ht="26" x14ac:dyDescent="0.2">
      <c r="D7103" s="59"/>
      <c r="E7103" s="5" t="s">
        <v>151</v>
      </c>
      <c r="F7103" s="51" t="str">
        <f t="shared" si="20"/>
        <v>*</v>
      </c>
      <c r="G7103" s="4">
        <v>4</v>
      </c>
      <c r="H7103" s="10">
        <v>50</v>
      </c>
      <c r="I7103" s="1">
        <v>75</v>
      </c>
      <c r="J7103" s="2" t="s">
        <v>160</v>
      </c>
      <c r="K7103" s="1">
        <v>25</v>
      </c>
      <c r="L7103" s="1">
        <v>25</v>
      </c>
      <c r="M7103" s="1">
        <v>25</v>
      </c>
      <c r="N7103" s="2" t="s">
        <v>160</v>
      </c>
      <c r="O7103" s="2" t="s">
        <v>160</v>
      </c>
      <c r="P7103" s="8">
        <v>200</v>
      </c>
    </row>
    <row r="7104" spans="4:16" ht="26" x14ac:dyDescent="0.2">
      <c r="D7104" s="59"/>
      <c r="E7104" s="5" t="s">
        <v>152</v>
      </c>
      <c r="F7104" s="51" t="str">
        <f t="shared" si="20"/>
        <v/>
      </c>
      <c r="G7104" s="4">
        <v>0</v>
      </c>
      <c r="H7104" s="17" t="s">
        <v>160</v>
      </c>
      <c r="I7104" s="2" t="s">
        <v>160</v>
      </c>
      <c r="J7104" s="2" t="s">
        <v>160</v>
      </c>
      <c r="K7104" s="2" t="s">
        <v>160</v>
      </c>
      <c r="L7104" s="2" t="s">
        <v>160</v>
      </c>
      <c r="M7104" s="2" t="s">
        <v>160</v>
      </c>
      <c r="N7104" s="2" t="s">
        <v>160</v>
      </c>
      <c r="O7104" s="2" t="s">
        <v>160</v>
      </c>
      <c r="P7104" s="15" t="s">
        <v>160</v>
      </c>
    </row>
    <row r="7105" spans="2:22" x14ac:dyDescent="0.2">
      <c r="D7105" s="59"/>
      <c r="E7105" s="5" t="s">
        <v>153</v>
      </c>
      <c r="F7105" s="51" t="str">
        <f t="shared" si="20"/>
        <v>*</v>
      </c>
      <c r="G7105" s="4">
        <v>6</v>
      </c>
      <c r="H7105" s="10">
        <v>66.666666666666998</v>
      </c>
      <c r="I7105" s="1">
        <v>66.666666666666998</v>
      </c>
      <c r="J7105" s="2" t="s">
        <v>160</v>
      </c>
      <c r="K7105" s="1">
        <v>16.666666666666998</v>
      </c>
      <c r="L7105" s="2" t="s">
        <v>160</v>
      </c>
      <c r="M7105" s="2" t="s">
        <v>160</v>
      </c>
      <c r="N7105" s="2" t="s">
        <v>160</v>
      </c>
      <c r="O7105" s="2" t="s">
        <v>160</v>
      </c>
      <c r="P7105" s="8">
        <v>150</v>
      </c>
    </row>
    <row r="7106" spans="2:22" ht="26" x14ac:dyDescent="0.2">
      <c r="D7106" s="59"/>
      <c r="E7106" s="5" t="s">
        <v>154</v>
      </c>
      <c r="F7106" s="51" t="str">
        <f t="shared" si="20"/>
        <v>*</v>
      </c>
      <c r="G7106" s="4">
        <v>34</v>
      </c>
      <c r="H7106" s="10">
        <v>79.411764705882007</v>
      </c>
      <c r="I7106" s="1">
        <v>26.470588235293999</v>
      </c>
      <c r="J7106" s="2" t="s">
        <v>160</v>
      </c>
      <c r="K7106" s="1">
        <v>5.8823529411760003</v>
      </c>
      <c r="L7106" s="1">
        <v>14.705882352941</v>
      </c>
      <c r="M7106" s="1">
        <v>8.8235294117649996</v>
      </c>
      <c r="N7106" s="1">
        <v>8.8235294117649996</v>
      </c>
      <c r="O7106" s="2" t="s">
        <v>160</v>
      </c>
      <c r="P7106" s="8">
        <v>144.11764705882399</v>
      </c>
    </row>
    <row r="7107" spans="2:22" x14ac:dyDescent="0.2">
      <c r="D7107" s="59"/>
      <c r="E7107" s="5" t="s">
        <v>23</v>
      </c>
      <c r="F7107" s="51" t="str">
        <f t="shared" si="20"/>
        <v>*</v>
      </c>
      <c r="G7107" s="4">
        <v>2</v>
      </c>
      <c r="H7107" s="10">
        <v>100</v>
      </c>
      <c r="I7107" s="1">
        <v>50</v>
      </c>
      <c r="J7107" s="2" t="s">
        <v>160</v>
      </c>
      <c r="K7107" s="2" t="s">
        <v>160</v>
      </c>
      <c r="L7107" s="2" t="s">
        <v>160</v>
      </c>
      <c r="M7107" s="2" t="s">
        <v>160</v>
      </c>
      <c r="N7107" s="2" t="s">
        <v>160</v>
      </c>
      <c r="O7107" s="2" t="s">
        <v>160</v>
      </c>
      <c r="P7107" s="8">
        <v>150</v>
      </c>
    </row>
    <row r="7108" spans="2:22" ht="26" x14ac:dyDescent="0.2">
      <c r="D7108" s="59"/>
      <c r="E7108" s="5" t="s">
        <v>155</v>
      </c>
      <c r="F7108" s="51" t="str">
        <f t="shared" si="20"/>
        <v/>
      </c>
      <c r="G7108" s="4">
        <v>107</v>
      </c>
      <c r="H7108" s="10">
        <v>74.766355140187002</v>
      </c>
      <c r="I7108" s="1">
        <v>44.859813084111998</v>
      </c>
      <c r="J7108" s="2" t="s">
        <v>160</v>
      </c>
      <c r="K7108" s="1">
        <v>11.214953271028</v>
      </c>
      <c r="L7108" s="1">
        <v>5.6074766355139998</v>
      </c>
      <c r="M7108" s="1">
        <v>9.3457943925230005</v>
      </c>
      <c r="N7108" s="1">
        <v>12.149532710280001</v>
      </c>
      <c r="O7108" s="1">
        <v>0.93457943925200004</v>
      </c>
      <c r="P7108" s="8">
        <v>158.87850467289701</v>
      </c>
    </row>
    <row r="7109" spans="2:22" ht="26" x14ac:dyDescent="0.2">
      <c r="D7109" s="59"/>
      <c r="E7109" s="5" t="s">
        <v>156</v>
      </c>
      <c r="F7109" s="51" t="str">
        <f t="shared" si="20"/>
        <v>*</v>
      </c>
      <c r="G7109" s="4">
        <v>2</v>
      </c>
      <c r="H7109" s="10">
        <v>100</v>
      </c>
      <c r="I7109" s="2" t="s">
        <v>160</v>
      </c>
      <c r="J7109" s="2" t="s">
        <v>160</v>
      </c>
      <c r="K7109" s="2" t="s">
        <v>160</v>
      </c>
      <c r="L7109" s="2" t="s">
        <v>160</v>
      </c>
      <c r="M7109" s="2" t="s">
        <v>160</v>
      </c>
      <c r="N7109" s="2" t="s">
        <v>160</v>
      </c>
      <c r="O7109" s="2" t="s">
        <v>160</v>
      </c>
      <c r="P7109" s="8">
        <v>100</v>
      </c>
    </row>
    <row r="7110" spans="2:22" ht="26" x14ac:dyDescent="0.2">
      <c r="D7110" s="59"/>
      <c r="E7110" s="5" t="s">
        <v>157</v>
      </c>
      <c r="F7110" s="51" t="str">
        <f t="shared" si="20"/>
        <v>*</v>
      </c>
      <c r="G7110" s="4">
        <v>9</v>
      </c>
      <c r="H7110" s="10">
        <v>88.888888888888999</v>
      </c>
      <c r="I7110" s="1">
        <v>44.444444444444002</v>
      </c>
      <c r="J7110" s="2" t="s">
        <v>160</v>
      </c>
      <c r="K7110" s="2" t="s">
        <v>160</v>
      </c>
      <c r="L7110" s="1">
        <v>11.111111111111001</v>
      </c>
      <c r="M7110" s="2" t="s">
        <v>160</v>
      </c>
      <c r="N7110" s="1">
        <v>22.222222222222001</v>
      </c>
      <c r="O7110" s="2" t="s">
        <v>160</v>
      </c>
      <c r="P7110" s="8">
        <v>166.666666666667</v>
      </c>
    </row>
    <row r="7111" spans="2:22" ht="26" x14ac:dyDescent="0.2">
      <c r="D7111" s="59"/>
      <c r="E7111" s="5" t="s">
        <v>158</v>
      </c>
      <c r="F7111" s="51" t="str">
        <f t="shared" si="20"/>
        <v/>
      </c>
      <c r="G7111" s="4">
        <v>97</v>
      </c>
      <c r="H7111" s="10">
        <v>76.288659793814006</v>
      </c>
      <c r="I7111" s="1">
        <v>47.422680412371001</v>
      </c>
      <c r="J7111" s="2" t="s">
        <v>160</v>
      </c>
      <c r="K7111" s="1">
        <v>10.309278350514999</v>
      </c>
      <c r="L7111" s="1">
        <v>5.1546391752579996</v>
      </c>
      <c r="M7111" s="1">
        <v>9.278350515464</v>
      </c>
      <c r="N7111" s="1">
        <v>11.340206185567</v>
      </c>
      <c r="O7111" s="2" t="s">
        <v>160</v>
      </c>
      <c r="P7111" s="8">
        <v>159.79381443298999</v>
      </c>
    </row>
    <row r="7112" spans="2:22" ht="26" x14ac:dyDescent="0.2">
      <c r="D7112" s="60"/>
      <c r="E7112" s="30" t="s">
        <v>159</v>
      </c>
      <c r="F7112" s="52" t="str">
        <f t="shared" si="20"/>
        <v>*</v>
      </c>
      <c r="G7112" s="21">
        <v>20</v>
      </c>
      <c r="H7112" s="36">
        <v>60</v>
      </c>
      <c r="I7112" s="18">
        <v>45</v>
      </c>
      <c r="J7112" s="37" t="s">
        <v>160</v>
      </c>
      <c r="K7112" s="18">
        <v>15</v>
      </c>
      <c r="L7112" s="18">
        <v>15</v>
      </c>
      <c r="M7112" s="18">
        <v>30</v>
      </c>
      <c r="N7112" s="18">
        <v>10</v>
      </c>
      <c r="O7112" s="18">
        <v>5</v>
      </c>
      <c r="P7112" s="35">
        <v>180</v>
      </c>
    </row>
    <row r="7113" spans="2:22" x14ac:dyDescent="0.2">
      <c r="D7113" s="45" t="s">
        <v>625</v>
      </c>
    </row>
    <row r="7114" spans="2:22" x14ac:dyDescent="0.2">
      <c r="B7114" s="24" t="str">
        <f xml:space="preserve"> HYPERLINK("#'目次'!B52", "[46]")</f>
        <v>[46]</v>
      </c>
      <c r="C7114" s="61" t="s">
        <v>560</v>
      </c>
      <c r="D7114" s="62"/>
      <c r="E7114" s="62"/>
      <c r="F7114" s="62"/>
      <c r="G7114" s="62"/>
      <c r="H7114" s="62"/>
      <c r="I7114" s="62"/>
      <c r="J7114" s="62"/>
      <c r="K7114" s="62"/>
      <c r="L7114" s="62"/>
      <c r="M7114" s="62"/>
      <c r="N7114" s="62"/>
      <c r="O7114" s="62"/>
      <c r="P7114" s="62"/>
      <c r="Q7114" s="62"/>
      <c r="R7114" s="62"/>
      <c r="S7114" s="62"/>
      <c r="T7114" s="62"/>
      <c r="U7114" s="62"/>
      <c r="V7114" s="62"/>
    </row>
    <row r="7117" spans="2:22" x14ac:dyDescent="0.2">
      <c r="C7117" s="61" t="s">
        <v>13</v>
      </c>
      <c r="D7117" s="62"/>
      <c r="E7117" s="62"/>
      <c r="F7117" s="62"/>
      <c r="G7117" s="62"/>
      <c r="H7117" s="62"/>
      <c r="I7117" s="62"/>
      <c r="J7117" s="62"/>
      <c r="K7117" s="62"/>
      <c r="L7117" s="62"/>
      <c r="M7117" s="62"/>
      <c r="N7117" s="62"/>
      <c r="O7117" s="62"/>
      <c r="P7117" s="62"/>
      <c r="Q7117" s="62"/>
      <c r="R7117" s="62"/>
      <c r="S7117" s="62"/>
      <c r="T7117" s="62"/>
      <c r="U7117" s="62"/>
      <c r="V7117" s="62"/>
    </row>
    <row r="7118" spans="2:22" ht="39" x14ac:dyDescent="0.2">
      <c r="D7118" s="63"/>
      <c r="E7118" s="64"/>
      <c r="F7118" s="64"/>
      <c r="G7118" s="27" t="s">
        <v>14</v>
      </c>
      <c r="H7118" s="26" t="s">
        <v>104</v>
      </c>
      <c r="I7118" s="11" t="s">
        <v>105</v>
      </c>
      <c r="J7118" s="11" t="s">
        <v>106</v>
      </c>
      <c r="K7118" s="11" t="s">
        <v>107</v>
      </c>
      <c r="L7118" s="11" t="s">
        <v>108</v>
      </c>
      <c r="M7118" s="11" t="s">
        <v>23</v>
      </c>
      <c r="N7118" s="11" t="s">
        <v>109</v>
      </c>
      <c r="O7118" s="11" t="s">
        <v>110</v>
      </c>
      <c r="P7118" s="11" t="s">
        <v>342</v>
      </c>
      <c r="Q7118" s="20" t="s">
        <v>176</v>
      </c>
    </row>
    <row r="7119" spans="2:22" x14ac:dyDescent="0.2">
      <c r="D7119" s="65"/>
      <c r="E7119" s="66"/>
      <c r="F7119" s="66"/>
      <c r="G7119" s="22"/>
      <c r="H7119" s="38" t="s">
        <v>561</v>
      </c>
      <c r="I7119" s="33" t="s">
        <v>343</v>
      </c>
      <c r="J7119" s="33" t="s">
        <v>344</v>
      </c>
      <c r="K7119" s="33" t="s">
        <v>345</v>
      </c>
      <c r="L7119" s="33" t="s">
        <v>346</v>
      </c>
      <c r="M7119" s="12"/>
      <c r="N7119" s="12"/>
      <c r="O7119" s="12"/>
      <c r="P7119" s="12"/>
      <c r="Q7119" s="29"/>
    </row>
    <row r="7120" spans="2:22" x14ac:dyDescent="0.2">
      <c r="D7120" s="23"/>
      <c r="E7120" s="28" t="s">
        <v>14</v>
      </c>
      <c r="F7120" s="49" t="s">
        <v>623</v>
      </c>
      <c r="G7120" s="25">
        <v>1043</v>
      </c>
      <c r="H7120" s="16">
        <v>25.407478427613</v>
      </c>
      <c r="I7120" s="16">
        <v>30.105465004793999</v>
      </c>
      <c r="J7120" s="16">
        <v>31.927133269414998</v>
      </c>
      <c r="K7120" s="16">
        <v>10.354745925215999</v>
      </c>
      <c r="L7120" s="16">
        <v>2.0134228187919998</v>
      </c>
      <c r="M7120" s="16">
        <v>0.19175455417100001</v>
      </c>
      <c r="N7120" s="16">
        <v>55.512943432406999</v>
      </c>
      <c r="O7120" s="16">
        <v>12.368168744008001</v>
      </c>
      <c r="P7120" s="16">
        <v>3.666666666667</v>
      </c>
      <c r="Q7120" s="34">
        <v>1.029998755289</v>
      </c>
    </row>
    <row r="7121" spans="4:17" x14ac:dyDescent="0.2">
      <c r="D7121" s="58" t="s">
        <v>18</v>
      </c>
      <c r="E7121" s="7" t="s">
        <v>19</v>
      </c>
      <c r="F7121" s="50" t="s">
        <v>623</v>
      </c>
      <c r="G7121" s="6">
        <v>342</v>
      </c>
      <c r="H7121" s="14">
        <v>38.011695906432998</v>
      </c>
      <c r="I7121" s="3">
        <v>26.608187134503002</v>
      </c>
      <c r="J7121" s="3">
        <v>26.608187134503002</v>
      </c>
      <c r="K7121" s="3">
        <v>7.6023391812870003</v>
      </c>
      <c r="L7121" s="3">
        <v>0.87719298245599997</v>
      </c>
      <c r="M7121" s="3">
        <v>0.29239766081899998</v>
      </c>
      <c r="N7121" s="3">
        <v>64.619883040936003</v>
      </c>
      <c r="O7121" s="3">
        <v>8.4795321637430003</v>
      </c>
      <c r="P7121" s="3">
        <v>3.935483870968</v>
      </c>
      <c r="Q7121" s="13">
        <v>1.0154405667449999</v>
      </c>
    </row>
    <row r="7122" spans="4:17" ht="26" x14ac:dyDescent="0.2">
      <c r="D7122" s="59"/>
      <c r="E7122" s="5" t="s">
        <v>20</v>
      </c>
      <c r="F7122" s="51" t="s">
        <v>623</v>
      </c>
      <c r="G7122" s="4">
        <v>620</v>
      </c>
      <c r="H7122" s="10">
        <v>20.483870967742</v>
      </c>
      <c r="I7122" s="1">
        <v>33.387096774193999</v>
      </c>
      <c r="J7122" s="1">
        <v>35</v>
      </c>
      <c r="K7122" s="1">
        <v>9.3548387096770007</v>
      </c>
      <c r="L7122" s="1">
        <v>1.7741935483869999</v>
      </c>
      <c r="M7122" s="2" t="s">
        <v>160</v>
      </c>
      <c r="N7122" s="1">
        <v>53.870967741934997</v>
      </c>
      <c r="O7122" s="1">
        <v>11.129032258064999</v>
      </c>
      <c r="P7122" s="1">
        <v>3.6145161290319998</v>
      </c>
      <c r="Q7122" s="8">
        <v>0.97037653604700003</v>
      </c>
    </row>
    <row r="7123" spans="4:17" ht="26" x14ac:dyDescent="0.2">
      <c r="D7123" s="59"/>
      <c r="E7123" s="5" t="s">
        <v>21</v>
      </c>
      <c r="F7123" s="51" t="s">
        <v>623</v>
      </c>
      <c r="G7123" s="4">
        <v>76</v>
      </c>
      <c r="H7123" s="10">
        <v>10.526315789473999</v>
      </c>
      <c r="I7123" s="1">
        <v>19.736842105263001</v>
      </c>
      <c r="J7123" s="1">
        <v>31.578947368421002</v>
      </c>
      <c r="K7123" s="1">
        <v>30.263157894736999</v>
      </c>
      <c r="L7123" s="1">
        <v>7.8947368421049999</v>
      </c>
      <c r="M7123" s="2" t="s">
        <v>160</v>
      </c>
      <c r="N7123" s="1">
        <v>30.263157894736999</v>
      </c>
      <c r="O7123" s="1">
        <v>38.157894736842003</v>
      </c>
      <c r="P7123" s="1">
        <v>2.947368421053</v>
      </c>
      <c r="Q7123" s="8">
        <v>1.1182693395550001</v>
      </c>
    </row>
    <row r="7124" spans="4:17" x14ac:dyDescent="0.2">
      <c r="D7124" s="59"/>
      <c r="E7124" s="5" t="s">
        <v>22</v>
      </c>
      <c r="F7124" s="51" t="s">
        <v>624</v>
      </c>
      <c r="G7124" s="4">
        <v>2</v>
      </c>
      <c r="H7124" s="17" t="s">
        <v>160</v>
      </c>
      <c r="I7124" s="1">
        <v>50</v>
      </c>
      <c r="J7124" s="2" t="s">
        <v>160</v>
      </c>
      <c r="K7124" s="2" t="s">
        <v>160</v>
      </c>
      <c r="L7124" s="1">
        <v>50</v>
      </c>
      <c r="M7124" s="2" t="s">
        <v>160</v>
      </c>
      <c r="N7124" s="1">
        <v>50</v>
      </c>
      <c r="O7124" s="1">
        <v>50</v>
      </c>
      <c r="P7124" s="1">
        <v>2.5</v>
      </c>
      <c r="Q7124" s="8">
        <v>2.1213203435599999</v>
      </c>
    </row>
    <row r="7125" spans="4:17" x14ac:dyDescent="0.2">
      <c r="D7125" s="59"/>
      <c r="E7125" s="5" t="s">
        <v>23</v>
      </c>
      <c r="F7125" s="51" t="s">
        <v>624</v>
      </c>
      <c r="G7125" s="4">
        <v>3</v>
      </c>
      <c r="H7125" s="17" t="s">
        <v>160</v>
      </c>
      <c r="I7125" s="2" t="s">
        <v>160</v>
      </c>
      <c r="J7125" s="1">
        <v>33.333333333333002</v>
      </c>
      <c r="K7125" s="1">
        <v>33.333333333333002</v>
      </c>
      <c r="L7125" s="2" t="s">
        <v>160</v>
      </c>
      <c r="M7125" s="1">
        <v>33.333333333333002</v>
      </c>
      <c r="N7125" s="2" t="s">
        <v>160</v>
      </c>
      <c r="O7125" s="1">
        <v>33.333333333333002</v>
      </c>
      <c r="P7125" s="1">
        <v>2.5</v>
      </c>
      <c r="Q7125" s="8">
        <v>0.70710678118699999</v>
      </c>
    </row>
    <row r="7126" spans="4:17" x14ac:dyDescent="0.2">
      <c r="D7126" s="58" t="s">
        <v>24</v>
      </c>
      <c r="E7126" s="7" t="s">
        <v>25</v>
      </c>
      <c r="F7126" s="50" t="s">
        <v>623</v>
      </c>
      <c r="G7126" s="6">
        <v>765</v>
      </c>
      <c r="H7126" s="14">
        <v>26.535947712418</v>
      </c>
      <c r="I7126" s="3">
        <v>31.633986928104999</v>
      </c>
      <c r="J7126" s="3">
        <v>30.065359477124002</v>
      </c>
      <c r="K7126" s="3">
        <v>9.4117647058819998</v>
      </c>
      <c r="L7126" s="3">
        <v>2.2222222222219998</v>
      </c>
      <c r="M7126" s="3">
        <v>0.13071895424800001</v>
      </c>
      <c r="N7126" s="3">
        <v>58.169934640523003</v>
      </c>
      <c r="O7126" s="3">
        <v>11.633986928104999</v>
      </c>
      <c r="P7126" s="3">
        <v>3.7094240837700001</v>
      </c>
      <c r="Q7126" s="13">
        <v>1.030016189541</v>
      </c>
    </row>
    <row r="7127" spans="4:17" x14ac:dyDescent="0.2">
      <c r="D7127" s="59"/>
      <c r="E7127" s="5" t="s">
        <v>26</v>
      </c>
      <c r="F7127" s="51" t="s">
        <v>623</v>
      </c>
      <c r="G7127" s="4">
        <v>796</v>
      </c>
      <c r="H7127" s="10">
        <v>27.386934673367001</v>
      </c>
      <c r="I7127" s="1">
        <v>30.778894472362001</v>
      </c>
      <c r="J7127" s="1">
        <v>31.030150753769</v>
      </c>
      <c r="K7127" s="1">
        <v>9.1708542713569994</v>
      </c>
      <c r="L7127" s="1">
        <v>1.381909547739</v>
      </c>
      <c r="M7127" s="1">
        <v>0.25125628140700002</v>
      </c>
      <c r="N7127" s="1">
        <v>58.165829145728999</v>
      </c>
      <c r="O7127" s="1">
        <v>10.552763819095</v>
      </c>
      <c r="P7127" s="1">
        <v>3.738035264484</v>
      </c>
      <c r="Q7127" s="8">
        <v>1.005352218501</v>
      </c>
    </row>
    <row r="7128" spans="4:17" ht="26" x14ac:dyDescent="0.2">
      <c r="D7128" s="59"/>
      <c r="E7128" s="5" t="s">
        <v>27</v>
      </c>
      <c r="F7128" s="51" t="s">
        <v>623</v>
      </c>
      <c r="G7128" s="4">
        <v>683</v>
      </c>
      <c r="H7128" s="10">
        <v>30.161054172766999</v>
      </c>
      <c r="I7128" s="1">
        <v>31.039531478770002</v>
      </c>
      <c r="J7128" s="1">
        <v>28.696925329429</v>
      </c>
      <c r="K7128" s="1">
        <v>8.3455344070279995</v>
      </c>
      <c r="L7128" s="1">
        <v>1.610541727672</v>
      </c>
      <c r="M7128" s="1">
        <v>0.14641288433399999</v>
      </c>
      <c r="N7128" s="1">
        <v>61.200585651536997</v>
      </c>
      <c r="O7128" s="1">
        <v>9.9560761347</v>
      </c>
      <c r="P7128" s="1">
        <v>3.7991202346040001</v>
      </c>
      <c r="Q7128" s="8">
        <v>1.014924946149</v>
      </c>
    </row>
    <row r="7129" spans="4:17" x14ac:dyDescent="0.2">
      <c r="D7129" s="59"/>
      <c r="E7129" s="5" t="s">
        <v>28</v>
      </c>
      <c r="F7129" s="51" t="s">
        <v>623</v>
      </c>
      <c r="G7129" s="4">
        <v>438</v>
      </c>
      <c r="H7129" s="10">
        <v>29.223744292237001</v>
      </c>
      <c r="I7129" s="1">
        <v>30.821917808218998</v>
      </c>
      <c r="J7129" s="1">
        <v>26.48401826484</v>
      </c>
      <c r="K7129" s="1">
        <v>10.958904109589</v>
      </c>
      <c r="L7129" s="1">
        <v>2.2831050228310001</v>
      </c>
      <c r="M7129" s="1">
        <v>0.22831050228300001</v>
      </c>
      <c r="N7129" s="1">
        <v>60.045662100457001</v>
      </c>
      <c r="O7129" s="1">
        <v>13.24200913242</v>
      </c>
      <c r="P7129" s="1">
        <v>3.7391304347830001</v>
      </c>
      <c r="Q7129" s="8">
        <v>1.0668706592599999</v>
      </c>
    </row>
    <row r="7130" spans="4:17" ht="26" x14ac:dyDescent="0.2">
      <c r="D7130" s="59"/>
      <c r="E7130" s="5" t="s">
        <v>29</v>
      </c>
      <c r="F7130" s="51" t="s">
        <v>623</v>
      </c>
      <c r="G7130" s="4">
        <v>680</v>
      </c>
      <c r="H7130" s="10">
        <v>27.205882352941</v>
      </c>
      <c r="I7130" s="1">
        <v>31.029411764706001</v>
      </c>
      <c r="J7130" s="1">
        <v>30.882352941175998</v>
      </c>
      <c r="K7130" s="1">
        <v>9.1176470588239997</v>
      </c>
      <c r="L7130" s="1">
        <v>1.617647058824</v>
      </c>
      <c r="M7130" s="1">
        <v>0.14705882352899999</v>
      </c>
      <c r="N7130" s="1">
        <v>58.235294117647001</v>
      </c>
      <c r="O7130" s="1">
        <v>10.735294117646999</v>
      </c>
      <c r="P7130" s="1">
        <v>3.7319587628869999</v>
      </c>
      <c r="Q7130" s="8">
        <v>1.011159338451</v>
      </c>
    </row>
    <row r="7131" spans="4:17" x14ac:dyDescent="0.2">
      <c r="D7131" s="59"/>
      <c r="E7131" s="5" t="s">
        <v>30</v>
      </c>
      <c r="F7131" s="51" t="s">
        <v>623</v>
      </c>
      <c r="G7131" s="4">
        <v>242</v>
      </c>
      <c r="H7131" s="10">
        <v>27.685950413223001</v>
      </c>
      <c r="I7131" s="1">
        <v>33.884297520661001</v>
      </c>
      <c r="J7131" s="1">
        <v>30.165289256198001</v>
      </c>
      <c r="K7131" s="1">
        <v>7.02479338843</v>
      </c>
      <c r="L7131" s="1">
        <v>1.239669421488</v>
      </c>
      <c r="M7131" s="2" t="s">
        <v>160</v>
      </c>
      <c r="N7131" s="1">
        <v>61.570247933883998</v>
      </c>
      <c r="O7131" s="1">
        <v>8.2644628099169992</v>
      </c>
      <c r="P7131" s="1">
        <v>3.7975206611569998</v>
      </c>
      <c r="Q7131" s="8">
        <v>0.96640350583300005</v>
      </c>
    </row>
    <row r="7132" spans="4:17" x14ac:dyDescent="0.2">
      <c r="D7132" s="59"/>
      <c r="E7132" s="5" t="s">
        <v>31</v>
      </c>
      <c r="F7132" s="51" t="s">
        <v>623</v>
      </c>
      <c r="G7132" s="4">
        <v>609</v>
      </c>
      <c r="H7132" s="10">
        <v>31.527093596059</v>
      </c>
      <c r="I7132" s="1">
        <v>30.049261083744</v>
      </c>
      <c r="J7132" s="1">
        <v>29.392446633826001</v>
      </c>
      <c r="K7132" s="1">
        <v>7.8817733990149996</v>
      </c>
      <c r="L7132" s="1">
        <v>0.98522167487699996</v>
      </c>
      <c r="M7132" s="1">
        <v>0.16420361247900001</v>
      </c>
      <c r="N7132" s="1">
        <v>61.576354679803003</v>
      </c>
      <c r="O7132" s="1">
        <v>8.8669950738919994</v>
      </c>
      <c r="P7132" s="1">
        <v>3.833881578947</v>
      </c>
      <c r="Q7132" s="8">
        <v>0.99440116298100001</v>
      </c>
    </row>
    <row r="7133" spans="4:17" x14ac:dyDescent="0.2">
      <c r="D7133" s="59"/>
      <c r="E7133" s="5" t="s">
        <v>32</v>
      </c>
      <c r="F7133" s="51" t="s">
        <v>623</v>
      </c>
      <c r="G7133" s="4">
        <v>343</v>
      </c>
      <c r="H7133" s="10">
        <v>34.402332361516002</v>
      </c>
      <c r="I7133" s="1">
        <v>29.446064139941999</v>
      </c>
      <c r="J7133" s="1">
        <v>27.696793002915001</v>
      </c>
      <c r="K7133" s="1">
        <v>7.2886297376089999</v>
      </c>
      <c r="L7133" s="1">
        <v>1.1661807580170001</v>
      </c>
      <c r="M7133" s="2" t="s">
        <v>160</v>
      </c>
      <c r="N7133" s="1">
        <v>63.848396501457998</v>
      </c>
      <c r="O7133" s="1">
        <v>8.4548104956269992</v>
      </c>
      <c r="P7133" s="1">
        <v>3.8862973760930002</v>
      </c>
      <c r="Q7133" s="8">
        <v>1.0037438655190001</v>
      </c>
    </row>
    <row r="7134" spans="4:17" x14ac:dyDescent="0.2">
      <c r="D7134" s="59"/>
      <c r="E7134" s="5" t="s">
        <v>33</v>
      </c>
      <c r="F7134" s="51" t="s">
        <v>623</v>
      </c>
      <c r="G7134" s="4">
        <v>754</v>
      </c>
      <c r="H7134" s="10">
        <v>27.453580901856999</v>
      </c>
      <c r="I7134" s="1">
        <v>29.973474801060998</v>
      </c>
      <c r="J7134" s="1">
        <v>30.901856763925998</v>
      </c>
      <c r="K7134" s="1">
        <v>9.9469496021220003</v>
      </c>
      <c r="L7134" s="1">
        <v>1.5915119363400001</v>
      </c>
      <c r="M7134" s="1">
        <v>0.132625994695</v>
      </c>
      <c r="N7134" s="1">
        <v>57.427055702917997</v>
      </c>
      <c r="O7134" s="1">
        <v>11.538461538462</v>
      </c>
      <c r="P7134" s="1">
        <v>3.718459495352</v>
      </c>
      <c r="Q7134" s="8">
        <v>1.0238599088989999</v>
      </c>
    </row>
    <row r="7135" spans="4:17" x14ac:dyDescent="0.2">
      <c r="D7135" s="59"/>
      <c r="E7135" s="5" t="s">
        <v>34</v>
      </c>
      <c r="F7135" s="51" t="s">
        <v>623</v>
      </c>
      <c r="G7135" s="4">
        <v>525</v>
      </c>
      <c r="H7135" s="10">
        <v>32</v>
      </c>
      <c r="I7135" s="1">
        <v>29.904761904762001</v>
      </c>
      <c r="J7135" s="1">
        <v>28.571428571428999</v>
      </c>
      <c r="K7135" s="1">
        <v>8</v>
      </c>
      <c r="L7135" s="1">
        <v>1.333333333333</v>
      </c>
      <c r="M7135" s="1">
        <v>0.19047619047600001</v>
      </c>
      <c r="N7135" s="1">
        <v>61.904761904761997</v>
      </c>
      <c r="O7135" s="1">
        <v>9.333333333333</v>
      </c>
      <c r="P7135" s="1">
        <v>3.833969465649</v>
      </c>
      <c r="Q7135" s="8">
        <v>1.0109868184390001</v>
      </c>
    </row>
    <row r="7136" spans="4:17" x14ac:dyDescent="0.2">
      <c r="D7136" s="59"/>
      <c r="E7136" s="5" t="s">
        <v>35</v>
      </c>
      <c r="F7136" s="51" t="s">
        <v>623</v>
      </c>
      <c r="G7136" s="4">
        <v>142</v>
      </c>
      <c r="H7136" s="10">
        <v>36.619718309859003</v>
      </c>
      <c r="I7136" s="1">
        <v>26.760563380282001</v>
      </c>
      <c r="J7136" s="1">
        <v>27.464788732393998</v>
      </c>
      <c r="K7136" s="1">
        <v>8.4507042253520002</v>
      </c>
      <c r="L7136" s="1">
        <v>0.70422535211299997</v>
      </c>
      <c r="M7136" s="2" t="s">
        <v>160</v>
      </c>
      <c r="N7136" s="1">
        <v>63.380281690140997</v>
      </c>
      <c r="O7136" s="1">
        <v>9.1549295774649995</v>
      </c>
      <c r="P7136" s="1">
        <v>3.9014084507039999</v>
      </c>
      <c r="Q7136" s="8">
        <v>1.0197333760480001</v>
      </c>
    </row>
    <row r="7137" spans="4:17" x14ac:dyDescent="0.2">
      <c r="D7137" s="59"/>
      <c r="E7137" s="5" t="s">
        <v>36</v>
      </c>
      <c r="F7137" s="51" t="s">
        <v>624</v>
      </c>
      <c r="G7137" s="4">
        <v>18</v>
      </c>
      <c r="H7137" s="10">
        <v>16.666666666666998</v>
      </c>
      <c r="I7137" s="1">
        <v>27.777777777777999</v>
      </c>
      <c r="J7137" s="1">
        <v>38.888888888888999</v>
      </c>
      <c r="K7137" s="1">
        <v>16.666666666666998</v>
      </c>
      <c r="L7137" s="2" t="s">
        <v>160</v>
      </c>
      <c r="M7137" s="2" t="s">
        <v>160</v>
      </c>
      <c r="N7137" s="1">
        <v>44.444444444444002</v>
      </c>
      <c r="O7137" s="1">
        <v>16.666666666666998</v>
      </c>
      <c r="P7137" s="1">
        <v>3.4444444444440001</v>
      </c>
      <c r="Q7137" s="8">
        <v>0.98352440815599995</v>
      </c>
    </row>
    <row r="7138" spans="4:17" x14ac:dyDescent="0.2">
      <c r="D7138" s="59"/>
      <c r="E7138" s="5" t="s">
        <v>37</v>
      </c>
      <c r="F7138" s="51" t="s">
        <v>624</v>
      </c>
      <c r="G7138" s="4">
        <v>39</v>
      </c>
      <c r="H7138" s="10">
        <v>10.25641025641</v>
      </c>
      <c r="I7138" s="1">
        <v>28.205128205127998</v>
      </c>
      <c r="J7138" s="1">
        <v>48.717948717949</v>
      </c>
      <c r="K7138" s="1">
        <v>12.820512820513001</v>
      </c>
      <c r="L7138" s="2" t="s">
        <v>160</v>
      </c>
      <c r="M7138" s="2" t="s">
        <v>160</v>
      </c>
      <c r="N7138" s="1">
        <v>38.461538461537998</v>
      </c>
      <c r="O7138" s="1">
        <v>12.820512820513001</v>
      </c>
      <c r="P7138" s="1">
        <v>3.3589743589740002</v>
      </c>
      <c r="Q7138" s="8">
        <v>0.84252688500499995</v>
      </c>
    </row>
    <row r="7139" spans="4:17" x14ac:dyDescent="0.2">
      <c r="D7139" s="59"/>
      <c r="E7139" s="5" t="s">
        <v>23</v>
      </c>
      <c r="F7139" s="51" t="s">
        <v>624</v>
      </c>
      <c r="G7139" s="4">
        <v>4</v>
      </c>
      <c r="H7139" s="10">
        <v>25</v>
      </c>
      <c r="I7139" s="1">
        <v>50</v>
      </c>
      <c r="J7139" s="1">
        <v>25</v>
      </c>
      <c r="K7139" s="2" t="s">
        <v>160</v>
      </c>
      <c r="L7139" s="2" t="s">
        <v>160</v>
      </c>
      <c r="M7139" s="2" t="s">
        <v>160</v>
      </c>
      <c r="N7139" s="1">
        <v>75</v>
      </c>
      <c r="O7139" s="2" t="s">
        <v>160</v>
      </c>
      <c r="P7139" s="1">
        <v>4</v>
      </c>
      <c r="Q7139" s="8">
        <v>0.81649658092800004</v>
      </c>
    </row>
    <row r="7140" spans="4:17" ht="26" x14ac:dyDescent="0.2">
      <c r="D7140" s="59"/>
      <c r="E7140" s="5" t="s">
        <v>38</v>
      </c>
      <c r="F7140" s="51" t="s">
        <v>623</v>
      </c>
      <c r="G7140" s="4">
        <v>1000</v>
      </c>
      <c r="H7140" s="10">
        <v>26</v>
      </c>
      <c r="I7140" s="1">
        <v>30.1</v>
      </c>
      <c r="J7140" s="1">
        <v>31.3</v>
      </c>
      <c r="K7140" s="1">
        <v>10.3</v>
      </c>
      <c r="L7140" s="1">
        <v>2.1</v>
      </c>
      <c r="M7140" s="1">
        <v>0.2</v>
      </c>
      <c r="N7140" s="1">
        <v>56.1</v>
      </c>
      <c r="O7140" s="1">
        <v>12.4</v>
      </c>
      <c r="P7140" s="1">
        <v>3.6773547094189998</v>
      </c>
      <c r="Q7140" s="8">
        <v>1.0360155409239999</v>
      </c>
    </row>
    <row r="7141" spans="4:17" ht="26" x14ac:dyDescent="0.2">
      <c r="D7141" s="58" t="s">
        <v>39</v>
      </c>
      <c r="E7141" s="7" t="s">
        <v>40</v>
      </c>
      <c r="F7141" s="50" t="s">
        <v>624</v>
      </c>
      <c r="G7141" s="6">
        <v>4</v>
      </c>
      <c r="H7141" s="32" t="s">
        <v>160</v>
      </c>
      <c r="I7141" s="3">
        <v>75</v>
      </c>
      <c r="J7141" s="9" t="s">
        <v>160</v>
      </c>
      <c r="K7141" s="9" t="s">
        <v>160</v>
      </c>
      <c r="L7141" s="3">
        <v>25</v>
      </c>
      <c r="M7141" s="9" t="s">
        <v>160</v>
      </c>
      <c r="N7141" s="3">
        <v>75</v>
      </c>
      <c r="O7141" s="3">
        <v>25</v>
      </c>
      <c r="P7141" s="3">
        <v>3.25</v>
      </c>
      <c r="Q7141" s="13">
        <v>1.5</v>
      </c>
    </row>
    <row r="7142" spans="4:17" ht="26" x14ac:dyDescent="0.2">
      <c r="D7142" s="59"/>
      <c r="E7142" s="5" t="s">
        <v>41</v>
      </c>
      <c r="F7142" s="51" t="s">
        <v>624</v>
      </c>
      <c r="G7142" s="4">
        <v>45</v>
      </c>
      <c r="H7142" s="10">
        <v>20</v>
      </c>
      <c r="I7142" s="1">
        <v>20</v>
      </c>
      <c r="J7142" s="1">
        <v>31.111111111111001</v>
      </c>
      <c r="K7142" s="1">
        <v>24.444444444443999</v>
      </c>
      <c r="L7142" s="1">
        <v>4.4444444444439997</v>
      </c>
      <c r="M7142" s="2" t="s">
        <v>160</v>
      </c>
      <c r="N7142" s="1">
        <v>40</v>
      </c>
      <c r="O7142" s="1">
        <v>28.888888888888999</v>
      </c>
      <c r="P7142" s="1">
        <v>3.2666666666670001</v>
      </c>
      <c r="Q7142" s="8">
        <v>1.1755076272909999</v>
      </c>
    </row>
    <row r="7143" spans="4:17" ht="26" x14ac:dyDescent="0.2">
      <c r="D7143" s="59"/>
      <c r="E7143" s="5" t="s">
        <v>42</v>
      </c>
      <c r="F7143" s="51" t="s">
        <v>623</v>
      </c>
      <c r="G7143" s="4">
        <v>275</v>
      </c>
      <c r="H7143" s="10">
        <v>17.454545454544999</v>
      </c>
      <c r="I7143" s="1">
        <v>27.272727272727</v>
      </c>
      <c r="J7143" s="1">
        <v>37.454545454544999</v>
      </c>
      <c r="K7143" s="1">
        <v>15.636363636364001</v>
      </c>
      <c r="L7143" s="1">
        <v>2.181818181818</v>
      </c>
      <c r="M7143" s="2" t="s">
        <v>160</v>
      </c>
      <c r="N7143" s="1">
        <v>44.727272727272997</v>
      </c>
      <c r="O7143" s="1">
        <v>17.818181818182001</v>
      </c>
      <c r="P7143" s="1">
        <v>3.4218181818179998</v>
      </c>
      <c r="Q7143" s="8">
        <v>1.0199990892170001</v>
      </c>
    </row>
    <row r="7144" spans="4:17" ht="26" x14ac:dyDescent="0.2">
      <c r="D7144" s="59"/>
      <c r="E7144" s="5" t="s">
        <v>43</v>
      </c>
      <c r="F7144" s="51" t="s">
        <v>623</v>
      </c>
      <c r="G7144" s="4">
        <v>245</v>
      </c>
      <c r="H7144" s="10">
        <v>23.673469387754999</v>
      </c>
      <c r="I7144" s="1">
        <v>36.326530612245001</v>
      </c>
      <c r="J7144" s="1">
        <v>29.795918367346999</v>
      </c>
      <c r="K7144" s="1">
        <v>8.9795918367350005</v>
      </c>
      <c r="L7144" s="1">
        <v>1.2244897959179999</v>
      </c>
      <c r="M7144" s="2" t="s">
        <v>160</v>
      </c>
      <c r="N7144" s="1">
        <v>60</v>
      </c>
      <c r="O7144" s="1">
        <v>10.204081632653001</v>
      </c>
      <c r="P7144" s="1">
        <v>3.7224489795919999</v>
      </c>
      <c r="Q7144" s="8">
        <v>0.96480383339599995</v>
      </c>
    </row>
    <row r="7145" spans="4:17" ht="26" x14ac:dyDescent="0.2">
      <c r="D7145" s="59"/>
      <c r="E7145" s="5" t="s">
        <v>44</v>
      </c>
      <c r="F7145" s="51" t="s">
        <v>623</v>
      </c>
      <c r="G7145" s="4">
        <v>167</v>
      </c>
      <c r="H7145" s="10">
        <v>25.748502994012</v>
      </c>
      <c r="I7145" s="1">
        <v>33.532934131737001</v>
      </c>
      <c r="J7145" s="1">
        <v>31.137724550898</v>
      </c>
      <c r="K7145" s="1">
        <v>7.7844311377249999</v>
      </c>
      <c r="L7145" s="1">
        <v>1.796407185629</v>
      </c>
      <c r="M7145" s="2" t="s">
        <v>160</v>
      </c>
      <c r="N7145" s="1">
        <v>59.281437125749001</v>
      </c>
      <c r="O7145" s="1">
        <v>9.5808383233529995</v>
      </c>
      <c r="P7145" s="1">
        <v>3.736526946108</v>
      </c>
      <c r="Q7145" s="8">
        <v>0.98911907267599997</v>
      </c>
    </row>
    <row r="7146" spans="4:17" ht="26" x14ac:dyDescent="0.2">
      <c r="D7146" s="59"/>
      <c r="E7146" s="5" t="s">
        <v>45</v>
      </c>
      <c r="F7146" s="51" t="s">
        <v>623</v>
      </c>
      <c r="G7146" s="4">
        <v>90</v>
      </c>
      <c r="H7146" s="10">
        <v>34.444444444444002</v>
      </c>
      <c r="I7146" s="1">
        <v>23.333333333333002</v>
      </c>
      <c r="J7146" s="1">
        <v>34.444444444444002</v>
      </c>
      <c r="K7146" s="1">
        <v>4.4444444444439997</v>
      </c>
      <c r="L7146" s="1">
        <v>3.333333333333</v>
      </c>
      <c r="M7146" s="2" t="s">
        <v>160</v>
      </c>
      <c r="N7146" s="1">
        <v>57.777777777777999</v>
      </c>
      <c r="O7146" s="1">
        <v>7.7777777777779997</v>
      </c>
      <c r="P7146" s="1">
        <v>3.8111111111109999</v>
      </c>
      <c r="Q7146" s="8">
        <v>1.0694369456749999</v>
      </c>
    </row>
    <row r="7147" spans="4:17" ht="26" x14ac:dyDescent="0.2">
      <c r="D7147" s="59"/>
      <c r="E7147" s="5" t="s">
        <v>46</v>
      </c>
      <c r="F7147" s="51" t="s">
        <v>624</v>
      </c>
      <c r="G7147" s="4">
        <v>46</v>
      </c>
      <c r="H7147" s="10">
        <v>32.608695652173999</v>
      </c>
      <c r="I7147" s="1">
        <v>32.608695652173999</v>
      </c>
      <c r="J7147" s="1">
        <v>28.260869565217</v>
      </c>
      <c r="K7147" s="1">
        <v>6.5217391304349999</v>
      </c>
      <c r="L7147" s="2" t="s">
        <v>160</v>
      </c>
      <c r="M7147" s="2" t="s">
        <v>160</v>
      </c>
      <c r="N7147" s="1">
        <v>65.217391304347998</v>
      </c>
      <c r="O7147" s="1">
        <v>6.5217391304349999</v>
      </c>
      <c r="P7147" s="1">
        <v>3.9130434782610002</v>
      </c>
      <c r="Q7147" s="8">
        <v>0.93870092164100005</v>
      </c>
    </row>
    <row r="7148" spans="4:17" ht="26" x14ac:dyDescent="0.2">
      <c r="D7148" s="59"/>
      <c r="E7148" s="5" t="s">
        <v>47</v>
      </c>
      <c r="F7148" s="51" t="s">
        <v>623</v>
      </c>
      <c r="G7148" s="4">
        <v>68</v>
      </c>
      <c r="H7148" s="10">
        <v>47.058823529412003</v>
      </c>
      <c r="I7148" s="1">
        <v>29.411764705882</v>
      </c>
      <c r="J7148" s="1">
        <v>17.647058823529001</v>
      </c>
      <c r="K7148" s="1">
        <v>5.8823529411760003</v>
      </c>
      <c r="L7148" s="2" t="s">
        <v>160</v>
      </c>
      <c r="M7148" s="2" t="s">
        <v>160</v>
      </c>
      <c r="N7148" s="1">
        <v>76.470588235294002</v>
      </c>
      <c r="O7148" s="1">
        <v>5.8823529411760003</v>
      </c>
      <c r="P7148" s="1">
        <v>4.1764705882350004</v>
      </c>
      <c r="Q7148" s="8">
        <v>0.92947066416299995</v>
      </c>
    </row>
    <row r="7149" spans="4:17" x14ac:dyDescent="0.2">
      <c r="D7149" s="59"/>
      <c r="E7149" s="5" t="s">
        <v>48</v>
      </c>
      <c r="F7149" s="51" t="s">
        <v>624</v>
      </c>
      <c r="G7149" s="4">
        <v>4</v>
      </c>
      <c r="H7149" s="17" t="s">
        <v>160</v>
      </c>
      <c r="I7149" s="1">
        <v>25</v>
      </c>
      <c r="J7149" s="1">
        <v>75</v>
      </c>
      <c r="K7149" s="2" t="s">
        <v>160</v>
      </c>
      <c r="L7149" s="2" t="s">
        <v>160</v>
      </c>
      <c r="M7149" s="2" t="s">
        <v>160</v>
      </c>
      <c r="N7149" s="1">
        <v>25</v>
      </c>
      <c r="O7149" s="2" t="s">
        <v>160</v>
      </c>
      <c r="P7149" s="1">
        <v>3.25</v>
      </c>
      <c r="Q7149" s="8">
        <v>0.5</v>
      </c>
    </row>
    <row r="7150" spans="4:17" x14ac:dyDescent="0.2">
      <c r="D7150" s="59"/>
      <c r="E7150" s="5" t="s">
        <v>23</v>
      </c>
      <c r="F7150" s="51" t="s">
        <v>623</v>
      </c>
      <c r="G7150" s="4">
        <v>99</v>
      </c>
      <c r="H7150" s="10">
        <v>29.292929292928999</v>
      </c>
      <c r="I7150" s="1">
        <v>25.252525252525</v>
      </c>
      <c r="J7150" s="1">
        <v>32.323232323231998</v>
      </c>
      <c r="K7150" s="1">
        <v>8.0808080808079996</v>
      </c>
      <c r="L7150" s="1">
        <v>3.0303030303030001</v>
      </c>
      <c r="M7150" s="1">
        <v>2.0202020202019999</v>
      </c>
      <c r="N7150" s="1">
        <v>54.545454545455001</v>
      </c>
      <c r="O7150" s="1">
        <v>11.111111111111001</v>
      </c>
      <c r="P7150" s="1">
        <v>3.7113402061860001</v>
      </c>
      <c r="Q7150" s="8">
        <v>1.079725687449</v>
      </c>
    </row>
    <row r="7151" spans="4:17" x14ac:dyDescent="0.2">
      <c r="D7151" s="58" t="s">
        <v>49</v>
      </c>
      <c r="E7151" s="7" t="s">
        <v>50</v>
      </c>
      <c r="F7151" s="50" t="s">
        <v>624</v>
      </c>
      <c r="G7151" s="6">
        <v>39</v>
      </c>
      <c r="H7151" s="14">
        <v>7.6923076923079998</v>
      </c>
      <c r="I7151" s="3">
        <v>17.948717948717999</v>
      </c>
      <c r="J7151" s="3">
        <v>35.897435897435997</v>
      </c>
      <c r="K7151" s="3">
        <v>30.769230769231001</v>
      </c>
      <c r="L7151" s="3">
        <v>7.6923076923079998</v>
      </c>
      <c r="M7151" s="9" t="s">
        <v>160</v>
      </c>
      <c r="N7151" s="3">
        <v>25.641025641026001</v>
      </c>
      <c r="O7151" s="3">
        <v>38.461538461537998</v>
      </c>
      <c r="P7151" s="3">
        <v>2.8717948717950001</v>
      </c>
      <c r="Q7151" s="13">
        <v>1.055798205886</v>
      </c>
    </row>
    <row r="7152" spans="4:17" x14ac:dyDescent="0.2">
      <c r="D7152" s="59"/>
      <c r="E7152" s="5" t="s">
        <v>51</v>
      </c>
      <c r="F7152" s="51" t="s">
        <v>623</v>
      </c>
      <c r="G7152" s="4">
        <v>185</v>
      </c>
      <c r="H7152" s="10">
        <v>15.135135135135</v>
      </c>
      <c r="I7152" s="1">
        <v>24.324324324323999</v>
      </c>
      <c r="J7152" s="1">
        <v>41.081081081081003</v>
      </c>
      <c r="K7152" s="1">
        <v>16.216216216216001</v>
      </c>
      <c r="L7152" s="1">
        <v>3.2432432432430001</v>
      </c>
      <c r="M7152" s="2" t="s">
        <v>160</v>
      </c>
      <c r="N7152" s="1">
        <v>39.459459459458998</v>
      </c>
      <c r="O7152" s="1">
        <v>19.459459459459001</v>
      </c>
      <c r="P7152" s="1">
        <v>3.318918918919</v>
      </c>
      <c r="Q7152" s="8">
        <v>1.021996617304</v>
      </c>
    </row>
    <row r="7153" spans="4:17" x14ac:dyDescent="0.2">
      <c r="D7153" s="59"/>
      <c r="E7153" s="5" t="s">
        <v>52</v>
      </c>
      <c r="F7153" s="51" t="s">
        <v>623</v>
      </c>
      <c r="G7153" s="4">
        <v>324</v>
      </c>
      <c r="H7153" s="10">
        <v>17.592592592593</v>
      </c>
      <c r="I7153" s="1">
        <v>36.419753086420002</v>
      </c>
      <c r="J7153" s="1">
        <v>33.024691358025002</v>
      </c>
      <c r="K7153" s="1">
        <v>10.185185185185</v>
      </c>
      <c r="L7153" s="1">
        <v>2.1604938271599998</v>
      </c>
      <c r="M7153" s="1">
        <v>0.61728395061700003</v>
      </c>
      <c r="N7153" s="1">
        <v>54.012345679012</v>
      </c>
      <c r="O7153" s="1">
        <v>12.345679012346</v>
      </c>
      <c r="P7153" s="1">
        <v>3.574534161491</v>
      </c>
      <c r="Q7153" s="8">
        <v>0.96788168370799998</v>
      </c>
    </row>
    <row r="7154" spans="4:17" x14ac:dyDescent="0.2">
      <c r="D7154" s="59"/>
      <c r="E7154" s="5" t="s">
        <v>53</v>
      </c>
      <c r="F7154" s="51" t="s">
        <v>623</v>
      </c>
      <c r="G7154" s="4">
        <v>491</v>
      </c>
      <c r="H7154" s="10">
        <v>35.845213849286999</v>
      </c>
      <c r="I7154" s="1">
        <v>29.124236252546002</v>
      </c>
      <c r="J7154" s="1">
        <v>27.494908350305</v>
      </c>
      <c r="K7154" s="1">
        <v>6.5173116089610001</v>
      </c>
      <c r="L7154" s="1">
        <v>1.0183299389</v>
      </c>
      <c r="M7154" s="2" t="s">
        <v>160</v>
      </c>
      <c r="N7154" s="1">
        <v>64.969450101833004</v>
      </c>
      <c r="O7154" s="1">
        <v>7.5356415478620002</v>
      </c>
      <c r="P7154" s="1">
        <v>3.9226069246440001</v>
      </c>
      <c r="Q7154" s="8">
        <v>0.99083459269200003</v>
      </c>
    </row>
    <row r="7155" spans="4:17" x14ac:dyDescent="0.2">
      <c r="D7155" s="59"/>
      <c r="E7155" s="5" t="s">
        <v>23</v>
      </c>
      <c r="F7155" s="51" t="s">
        <v>624</v>
      </c>
      <c r="G7155" s="4">
        <v>4</v>
      </c>
      <c r="H7155" s="10">
        <v>25</v>
      </c>
      <c r="I7155" s="1">
        <v>25</v>
      </c>
      <c r="J7155" s="1">
        <v>25</v>
      </c>
      <c r="K7155" s="1">
        <v>25</v>
      </c>
      <c r="L7155" s="2" t="s">
        <v>160</v>
      </c>
      <c r="M7155" s="2" t="s">
        <v>160</v>
      </c>
      <c r="N7155" s="1">
        <v>50</v>
      </c>
      <c r="O7155" s="1">
        <v>25</v>
      </c>
      <c r="P7155" s="1">
        <v>3.5</v>
      </c>
      <c r="Q7155" s="8">
        <v>1.2909944487360001</v>
      </c>
    </row>
    <row r="7156" spans="4:17" x14ac:dyDescent="0.2">
      <c r="D7156" s="59"/>
      <c r="E7156" s="5" t="s">
        <v>54</v>
      </c>
      <c r="F7156" s="51" t="s">
        <v>623</v>
      </c>
      <c r="G7156" s="4">
        <v>224</v>
      </c>
      <c r="H7156" s="10">
        <v>13.839285714286</v>
      </c>
      <c r="I7156" s="1">
        <v>23.214285714286</v>
      </c>
      <c r="J7156" s="1">
        <v>40.178571428570997</v>
      </c>
      <c r="K7156" s="1">
        <v>18.75</v>
      </c>
      <c r="L7156" s="1">
        <v>4.0178571428570002</v>
      </c>
      <c r="M7156" s="2" t="s">
        <v>160</v>
      </c>
      <c r="N7156" s="1">
        <v>37.053571428570997</v>
      </c>
      <c r="O7156" s="1">
        <v>22.767857142857</v>
      </c>
      <c r="P7156" s="1">
        <v>3.2410714285709998</v>
      </c>
      <c r="Q7156" s="8">
        <v>1.0395371142559999</v>
      </c>
    </row>
    <row r="7157" spans="4:17" x14ac:dyDescent="0.2">
      <c r="D7157" s="59"/>
      <c r="E7157" s="5" t="s">
        <v>55</v>
      </c>
      <c r="F7157" s="51" t="s">
        <v>623</v>
      </c>
      <c r="G7157" s="4">
        <v>815</v>
      </c>
      <c r="H7157" s="10">
        <v>28.588957055215001</v>
      </c>
      <c r="I7157" s="1">
        <v>32.024539877301002</v>
      </c>
      <c r="J7157" s="1">
        <v>29.693251533742</v>
      </c>
      <c r="K7157" s="1">
        <v>7.9754601226990003</v>
      </c>
      <c r="L7157" s="1">
        <v>1.472392638037</v>
      </c>
      <c r="M7157" s="1">
        <v>0.24539877300599999</v>
      </c>
      <c r="N7157" s="1">
        <v>60.613496932514998</v>
      </c>
      <c r="O7157" s="1">
        <v>9.4478527607359997</v>
      </c>
      <c r="P7157" s="1">
        <v>3.7847478474780001</v>
      </c>
      <c r="Q7157" s="8">
        <v>0.99588492798600003</v>
      </c>
    </row>
    <row r="7158" spans="4:17" ht="26" x14ac:dyDescent="0.2">
      <c r="D7158" s="58" t="s">
        <v>56</v>
      </c>
      <c r="E7158" s="7" t="s">
        <v>57</v>
      </c>
      <c r="F7158" s="50" t="s">
        <v>624</v>
      </c>
      <c r="G7158" s="6">
        <v>8</v>
      </c>
      <c r="H7158" s="14">
        <v>12.5</v>
      </c>
      <c r="I7158" s="3">
        <v>25</v>
      </c>
      <c r="J7158" s="3">
        <v>50</v>
      </c>
      <c r="K7158" s="3">
        <v>12.5</v>
      </c>
      <c r="L7158" s="9" t="s">
        <v>160</v>
      </c>
      <c r="M7158" s="9" t="s">
        <v>160</v>
      </c>
      <c r="N7158" s="3">
        <v>37.5</v>
      </c>
      <c r="O7158" s="3">
        <v>12.5</v>
      </c>
      <c r="P7158" s="3">
        <v>3.375</v>
      </c>
      <c r="Q7158" s="13">
        <v>0.91612538131300003</v>
      </c>
    </row>
    <row r="7159" spans="4:17" ht="26" x14ac:dyDescent="0.2">
      <c r="D7159" s="59"/>
      <c r="E7159" s="5" t="s">
        <v>58</v>
      </c>
      <c r="F7159" s="51" t="s">
        <v>623</v>
      </c>
      <c r="G7159" s="4">
        <v>61</v>
      </c>
      <c r="H7159" s="10">
        <v>31.147540983607001</v>
      </c>
      <c r="I7159" s="1">
        <v>34.426229508196997</v>
      </c>
      <c r="J7159" s="1">
        <v>26.229508196721</v>
      </c>
      <c r="K7159" s="1">
        <v>6.5573770491800003</v>
      </c>
      <c r="L7159" s="1">
        <v>1.6393442622950001</v>
      </c>
      <c r="M7159" s="2" t="s">
        <v>160</v>
      </c>
      <c r="N7159" s="1">
        <v>65.573770491803003</v>
      </c>
      <c r="O7159" s="1">
        <v>8.1967213114750006</v>
      </c>
      <c r="P7159" s="1">
        <v>3.8688524590159998</v>
      </c>
      <c r="Q7159" s="8">
        <v>0.99121827122100004</v>
      </c>
    </row>
    <row r="7160" spans="4:17" x14ac:dyDescent="0.2">
      <c r="D7160" s="59"/>
      <c r="E7160" s="5" t="s">
        <v>59</v>
      </c>
      <c r="F7160" s="51" t="s">
        <v>624</v>
      </c>
      <c r="G7160" s="4">
        <v>18</v>
      </c>
      <c r="H7160" s="10">
        <v>55.555555555555998</v>
      </c>
      <c r="I7160" s="1">
        <v>27.777777777777999</v>
      </c>
      <c r="J7160" s="1">
        <v>16.666666666666998</v>
      </c>
      <c r="K7160" s="2" t="s">
        <v>160</v>
      </c>
      <c r="L7160" s="2" t="s">
        <v>160</v>
      </c>
      <c r="M7160" s="2" t="s">
        <v>160</v>
      </c>
      <c r="N7160" s="1">
        <v>83.333333333333002</v>
      </c>
      <c r="O7160" s="2" t="s">
        <v>160</v>
      </c>
      <c r="P7160" s="1">
        <v>4.3888888888890003</v>
      </c>
      <c r="Q7160" s="8">
        <v>0.77754431603499996</v>
      </c>
    </row>
    <row r="7161" spans="4:17" x14ac:dyDescent="0.2">
      <c r="D7161" s="59"/>
      <c r="E7161" s="5" t="s">
        <v>60</v>
      </c>
      <c r="F7161" s="51" t="s">
        <v>623</v>
      </c>
      <c r="G7161" s="4">
        <v>147</v>
      </c>
      <c r="H7161" s="10">
        <v>29.251700680271998</v>
      </c>
      <c r="I7161" s="1">
        <v>29.931972789115999</v>
      </c>
      <c r="J7161" s="1">
        <v>30.612244897958998</v>
      </c>
      <c r="K7161" s="1">
        <v>9.5238095238099998</v>
      </c>
      <c r="L7161" s="1">
        <v>0.68027210884400002</v>
      </c>
      <c r="M7161" s="2" t="s">
        <v>160</v>
      </c>
      <c r="N7161" s="1">
        <v>59.183673469387998</v>
      </c>
      <c r="O7161" s="1">
        <v>10.204081632653001</v>
      </c>
      <c r="P7161" s="1">
        <v>3.7755102040819999</v>
      </c>
      <c r="Q7161" s="8">
        <v>0.99860120228100002</v>
      </c>
    </row>
    <row r="7162" spans="4:17" ht="26" x14ac:dyDescent="0.2">
      <c r="D7162" s="59"/>
      <c r="E7162" s="5" t="s">
        <v>61</v>
      </c>
      <c r="F7162" s="51" t="s">
        <v>623</v>
      </c>
      <c r="G7162" s="4">
        <v>85</v>
      </c>
      <c r="H7162" s="10">
        <v>28.235294117647001</v>
      </c>
      <c r="I7162" s="1">
        <v>20</v>
      </c>
      <c r="J7162" s="1">
        <v>35.294117647058997</v>
      </c>
      <c r="K7162" s="1">
        <v>12.941176470587999</v>
      </c>
      <c r="L7162" s="1">
        <v>3.5294117647059999</v>
      </c>
      <c r="M7162" s="2" t="s">
        <v>160</v>
      </c>
      <c r="N7162" s="1">
        <v>48.235294117647001</v>
      </c>
      <c r="O7162" s="1">
        <v>16.470588235293999</v>
      </c>
      <c r="P7162" s="1">
        <v>3.564705882353</v>
      </c>
      <c r="Q7162" s="8">
        <v>1.1385774209149999</v>
      </c>
    </row>
    <row r="7163" spans="4:17" x14ac:dyDescent="0.2">
      <c r="D7163" s="59"/>
      <c r="E7163" s="5" t="s">
        <v>62</v>
      </c>
      <c r="F7163" s="51" t="s">
        <v>623</v>
      </c>
      <c r="G7163" s="4">
        <v>722</v>
      </c>
      <c r="H7163" s="10">
        <v>23.268698060942</v>
      </c>
      <c r="I7163" s="1">
        <v>31.024930747921999</v>
      </c>
      <c r="J7163" s="1">
        <v>32.409972299168999</v>
      </c>
      <c r="K7163" s="1">
        <v>10.803324099723</v>
      </c>
      <c r="L7163" s="1">
        <v>2.2160664819939999</v>
      </c>
      <c r="M7163" s="1">
        <v>0.27700831024900002</v>
      </c>
      <c r="N7163" s="1">
        <v>54.293628808864</v>
      </c>
      <c r="O7163" s="1">
        <v>13.019390581716999</v>
      </c>
      <c r="P7163" s="1">
        <v>3.625</v>
      </c>
      <c r="Q7163" s="8">
        <v>1.0259159210440001</v>
      </c>
    </row>
    <row r="7164" spans="4:17" x14ac:dyDescent="0.2">
      <c r="D7164" s="59"/>
      <c r="E7164" s="5" t="s">
        <v>23</v>
      </c>
      <c r="F7164" s="51" t="s">
        <v>624</v>
      </c>
      <c r="G7164" s="4">
        <v>2</v>
      </c>
      <c r="H7164" s="17" t="s">
        <v>160</v>
      </c>
      <c r="I7164" s="1">
        <v>50</v>
      </c>
      <c r="J7164" s="1">
        <v>50</v>
      </c>
      <c r="K7164" s="2" t="s">
        <v>160</v>
      </c>
      <c r="L7164" s="2" t="s">
        <v>160</v>
      </c>
      <c r="M7164" s="2" t="s">
        <v>160</v>
      </c>
      <c r="N7164" s="1">
        <v>50</v>
      </c>
      <c r="O7164" s="2" t="s">
        <v>160</v>
      </c>
      <c r="P7164" s="1">
        <v>3.5</v>
      </c>
      <c r="Q7164" s="8">
        <v>0.70710678118699999</v>
      </c>
    </row>
    <row r="7165" spans="4:17" ht="26" x14ac:dyDescent="0.2">
      <c r="D7165" s="59"/>
      <c r="E7165" s="5" t="s">
        <v>63</v>
      </c>
      <c r="F7165" s="51" t="s">
        <v>623</v>
      </c>
      <c r="G7165" s="4">
        <v>319</v>
      </c>
      <c r="H7165" s="10">
        <v>30.407523510971998</v>
      </c>
      <c r="I7165" s="1">
        <v>27.899686520376001</v>
      </c>
      <c r="J7165" s="1">
        <v>30.721003134796</v>
      </c>
      <c r="K7165" s="1">
        <v>9.4043887147340008</v>
      </c>
      <c r="L7165" s="1">
        <v>1.5673981191220001</v>
      </c>
      <c r="M7165" s="2" t="s">
        <v>160</v>
      </c>
      <c r="N7165" s="1">
        <v>58.307210031347999</v>
      </c>
      <c r="O7165" s="1">
        <v>10.971786833855999</v>
      </c>
      <c r="P7165" s="1">
        <v>3.761755485893</v>
      </c>
      <c r="Q7165" s="8">
        <v>1.036887906777</v>
      </c>
    </row>
    <row r="7166" spans="4:17" ht="26" x14ac:dyDescent="0.2">
      <c r="D7166" s="58" t="s">
        <v>64</v>
      </c>
      <c r="E7166" s="7" t="s">
        <v>57</v>
      </c>
      <c r="F7166" s="50" t="s">
        <v>624</v>
      </c>
      <c r="G7166" s="6">
        <v>21</v>
      </c>
      <c r="H7166" s="14">
        <v>19.047619047619001</v>
      </c>
      <c r="I7166" s="3">
        <v>23.809523809523998</v>
      </c>
      <c r="J7166" s="3">
        <v>42.857142857143003</v>
      </c>
      <c r="K7166" s="3">
        <v>14.285714285714</v>
      </c>
      <c r="L7166" s="9" t="s">
        <v>160</v>
      </c>
      <c r="M7166" s="9" t="s">
        <v>160</v>
      </c>
      <c r="N7166" s="3">
        <v>42.857142857143003</v>
      </c>
      <c r="O7166" s="3">
        <v>14.285714285714</v>
      </c>
      <c r="P7166" s="3">
        <v>3.4761904761900002</v>
      </c>
      <c r="Q7166" s="13">
        <v>0.98076743517800002</v>
      </c>
    </row>
    <row r="7167" spans="4:17" ht="26" x14ac:dyDescent="0.2">
      <c r="D7167" s="59"/>
      <c r="E7167" s="5" t="s">
        <v>58</v>
      </c>
      <c r="F7167" s="51" t="s">
        <v>623</v>
      </c>
      <c r="G7167" s="4">
        <v>103</v>
      </c>
      <c r="H7167" s="10">
        <v>29.126213592233</v>
      </c>
      <c r="I7167" s="1">
        <v>33.009708737864003</v>
      </c>
      <c r="J7167" s="1">
        <v>27.184466019416998</v>
      </c>
      <c r="K7167" s="1">
        <v>7.7669902912620001</v>
      </c>
      <c r="L7167" s="1">
        <v>1.9417475728160001</v>
      </c>
      <c r="M7167" s="1">
        <v>0.97087378640800004</v>
      </c>
      <c r="N7167" s="1">
        <v>62.135922330097003</v>
      </c>
      <c r="O7167" s="1">
        <v>9.7087378640779995</v>
      </c>
      <c r="P7167" s="1">
        <v>3.803921568627</v>
      </c>
      <c r="Q7167" s="8">
        <v>1.0151253708479999</v>
      </c>
    </row>
    <row r="7168" spans="4:17" x14ac:dyDescent="0.2">
      <c r="D7168" s="59"/>
      <c r="E7168" s="5" t="s">
        <v>59</v>
      </c>
      <c r="F7168" s="51" t="s">
        <v>624</v>
      </c>
      <c r="G7168" s="4">
        <v>43</v>
      </c>
      <c r="H7168" s="10">
        <v>44.186046511628</v>
      </c>
      <c r="I7168" s="1">
        <v>25.581395348836999</v>
      </c>
      <c r="J7168" s="1">
        <v>20.930232558139998</v>
      </c>
      <c r="K7168" s="1">
        <v>9.3023255813949994</v>
      </c>
      <c r="L7168" s="2" t="s">
        <v>160</v>
      </c>
      <c r="M7168" s="2" t="s">
        <v>160</v>
      </c>
      <c r="N7168" s="1">
        <v>69.767441860464999</v>
      </c>
      <c r="O7168" s="1">
        <v>9.3023255813949994</v>
      </c>
      <c r="P7168" s="1">
        <v>4.0465116279069999</v>
      </c>
      <c r="Q7168" s="8">
        <v>1.0224501005890001</v>
      </c>
    </row>
    <row r="7169" spans="4:17" x14ac:dyDescent="0.2">
      <c r="D7169" s="59"/>
      <c r="E7169" s="5" t="s">
        <v>60</v>
      </c>
      <c r="F7169" s="51" t="s">
        <v>623</v>
      </c>
      <c r="G7169" s="4">
        <v>697</v>
      </c>
      <c r="H7169" s="10">
        <v>24.820659971306</v>
      </c>
      <c r="I7169" s="1">
        <v>30.416068866570999</v>
      </c>
      <c r="J7169" s="1">
        <v>32.998565279769998</v>
      </c>
      <c r="K7169" s="1">
        <v>9.8995695839309992</v>
      </c>
      <c r="L7169" s="1">
        <v>1.8651362984219999</v>
      </c>
      <c r="M7169" s="2" t="s">
        <v>160</v>
      </c>
      <c r="N7169" s="1">
        <v>55.236728837877003</v>
      </c>
      <c r="O7169" s="1">
        <v>11.764705882353001</v>
      </c>
      <c r="P7169" s="1">
        <v>3.6642754662839998</v>
      </c>
      <c r="Q7169" s="8">
        <v>1.0152858008179999</v>
      </c>
    </row>
    <row r="7170" spans="4:17" ht="26" x14ac:dyDescent="0.2">
      <c r="D7170" s="59"/>
      <c r="E7170" s="5" t="s">
        <v>61</v>
      </c>
      <c r="F7170" s="51" t="s">
        <v>623</v>
      </c>
      <c r="G7170" s="4">
        <v>160</v>
      </c>
      <c r="H7170" s="10">
        <v>22.5</v>
      </c>
      <c r="I7170" s="1">
        <v>31.875</v>
      </c>
      <c r="J7170" s="1">
        <v>30.625</v>
      </c>
      <c r="K7170" s="1">
        <v>11.875</v>
      </c>
      <c r="L7170" s="1">
        <v>3.125</v>
      </c>
      <c r="M7170" s="2" t="s">
        <v>160</v>
      </c>
      <c r="N7170" s="1">
        <v>54.375</v>
      </c>
      <c r="O7170" s="1">
        <v>15</v>
      </c>
      <c r="P7170" s="1">
        <v>3.5874999999999999</v>
      </c>
      <c r="Q7170" s="8">
        <v>1.060363649501</v>
      </c>
    </row>
    <row r="7171" spans="4:17" ht="26" x14ac:dyDescent="0.2">
      <c r="D7171" s="59"/>
      <c r="E7171" s="5" t="s">
        <v>65</v>
      </c>
      <c r="F7171" s="51" t="s">
        <v>624</v>
      </c>
      <c r="G7171" s="4">
        <v>16</v>
      </c>
      <c r="H7171" s="10">
        <v>18.75</v>
      </c>
      <c r="I7171" s="2" t="s">
        <v>160</v>
      </c>
      <c r="J7171" s="1">
        <v>50</v>
      </c>
      <c r="K7171" s="1">
        <v>31.25</v>
      </c>
      <c r="L7171" s="2" t="s">
        <v>160</v>
      </c>
      <c r="M7171" s="2" t="s">
        <v>160</v>
      </c>
      <c r="N7171" s="1">
        <v>18.75</v>
      </c>
      <c r="O7171" s="1">
        <v>31.25</v>
      </c>
      <c r="P7171" s="1">
        <v>3.0625</v>
      </c>
      <c r="Q7171" s="8">
        <v>1.062622541953</v>
      </c>
    </row>
    <row r="7172" spans="4:17" x14ac:dyDescent="0.2">
      <c r="D7172" s="59"/>
      <c r="E7172" s="5" t="s">
        <v>23</v>
      </c>
      <c r="F7172" s="51" t="s">
        <v>624</v>
      </c>
      <c r="G7172" s="4">
        <v>3</v>
      </c>
      <c r="H7172" s="17" t="s">
        <v>160</v>
      </c>
      <c r="I7172" s="1">
        <v>33.333333333333002</v>
      </c>
      <c r="J7172" s="2" t="s">
        <v>160</v>
      </c>
      <c r="K7172" s="2" t="s">
        <v>160</v>
      </c>
      <c r="L7172" s="1">
        <v>33.333333333333002</v>
      </c>
      <c r="M7172" s="1">
        <v>33.333333333333002</v>
      </c>
      <c r="N7172" s="1">
        <v>33.333333333333002</v>
      </c>
      <c r="O7172" s="1">
        <v>33.333333333333002</v>
      </c>
      <c r="P7172" s="1">
        <v>2.5</v>
      </c>
      <c r="Q7172" s="8">
        <v>2.1213203435599999</v>
      </c>
    </row>
    <row r="7173" spans="4:17" ht="26" x14ac:dyDescent="0.2">
      <c r="D7173" s="59"/>
      <c r="E7173" s="5" t="s">
        <v>66</v>
      </c>
      <c r="F7173" s="51" t="s">
        <v>623</v>
      </c>
      <c r="G7173" s="4">
        <v>1024</v>
      </c>
      <c r="H7173" s="10">
        <v>25.5859375</v>
      </c>
      <c r="I7173" s="1">
        <v>30.56640625</v>
      </c>
      <c r="J7173" s="1">
        <v>31.73828125</v>
      </c>
      <c r="K7173" s="1">
        <v>10.05859375</v>
      </c>
      <c r="L7173" s="1">
        <v>1.953125</v>
      </c>
      <c r="M7173" s="1">
        <v>9.765625E-2</v>
      </c>
      <c r="N7173" s="1">
        <v>56.15234375</v>
      </c>
      <c r="O7173" s="1">
        <v>12.01171875</v>
      </c>
      <c r="P7173" s="1">
        <v>3.678396871945</v>
      </c>
      <c r="Q7173" s="8">
        <v>1.024739273255</v>
      </c>
    </row>
    <row r="7174" spans="4:17" x14ac:dyDescent="0.2">
      <c r="D7174" s="58" t="s">
        <v>67</v>
      </c>
      <c r="E7174" s="7" t="s">
        <v>68</v>
      </c>
      <c r="F7174" s="50" t="s">
        <v>623</v>
      </c>
      <c r="G7174" s="6">
        <v>483</v>
      </c>
      <c r="H7174" s="14">
        <v>31.262939958592</v>
      </c>
      <c r="I7174" s="3">
        <v>31.677018633540001</v>
      </c>
      <c r="J7174" s="3">
        <v>28.364389233954</v>
      </c>
      <c r="K7174" s="3">
        <v>7.0393374741199999</v>
      </c>
      <c r="L7174" s="3">
        <v>1.6563146997930001</v>
      </c>
      <c r="M7174" s="9" t="s">
        <v>160</v>
      </c>
      <c r="N7174" s="3">
        <v>62.939958592133003</v>
      </c>
      <c r="O7174" s="3">
        <v>8.6956521739130004</v>
      </c>
      <c r="P7174" s="3">
        <v>3.8385093167700002</v>
      </c>
      <c r="Q7174" s="13">
        <v>1.0014550893950001</v>
      </c>
    </row>
    <row r="7175" spans="4:17" x14ac:dyDescent="0.2">
      <c r="D7175" s="59"/>
      <c r="E7175" s="5" t="s">
        <v>69</v>
      </c>
      <c r="F7175" s="51" t="s">
        <v>623</v>
      </c>
      <c r="G7175" s="4">
        <v>168</v>
      </c>
      <c r="H7175" s="10">
        <v>39.880952380952003</v>
      </c>
      <c r="I7175" s="1">
        <v>26.785714285714</v>
      </c>
      <c r="J7175" s="1">
        <v>29.166666666666998</v>
      </c>
      <c r="K7175" s="1">
        <v>4.166666666667</v>
      </c>
      <c r="L7175" s="2" t="s">
        <v>160</v>
      </c>
      <c r="M7175" s="2" t="s">
        <v>160</v>
      </c>
      <c r="N7175" s="1">
        <v>66.666666666666998</v>
      </c>
      <c r="O7175" s="1">
        <v>4.166666666667</v>
      </c>
      <c r="P7175" s="1">
        <v>4.0238095238099998</v>
      </c>
      <c r="Q7175" s="8">
        <v>0.92828075554</v>
      </c>
    </row>
    <row r="7176" spans="4:17" ht="26" x14ac:dyDescent="0.2">
      <c r="D7176" s="59"/>
      <c r="E7176" s="5" t="s">
        <v>70</v>
      </c>
      <c r="F7176" s="51" t="s">
        <v>623</v>
      </c>
      <c r="G7176" s="4">
        <v>470</v>
      </c>
      <c r="H7176" s="10">
        <v>28.297872340426</v>
      </c>
      <c r="I7176" s="1">
        <v>33.191489361701997</v>
      </c>
      <c r="J7176" s="1">
        <v>27.872340425531998</v>
      </c>
      <c r="K7176" s="1">
        <v>8.5106382978719992</v>
      </c>
      <c r="L7176" s="1">
        <v>1.914893617021</v>
      </c>
      <c r="M7176" s="1">
        <v>0.212765957447</v>
      </c>
      <c r="N7176" s="1">
        <v>61.489361702128001</v>
      </c>
      <c r="O7176" s="1">
        <v>10.425531914894</v>
      </c>
      <c r="P7176" s="1">
        <v>3.776119402985</v>
      </c>
      <c r="Q7176" s="8">
        <v>1.0143126775969999</v>
      </c>
    </row>
    <row r="7177" spans="4:17" ht="26" x14ac:dyDescent="0.2">
      <c r="D7177" s="59"/>
      <c r="E7177" s="5" t="s">
        <v>71</v>
      </c>
      <c r="F7177" s="51" t="s">
        <v>623</v>
      </c>
      <c r="G7177" s="4">
        <v>67</v>
      </c>
      <c r="H7177" s="10">
        <v>38.805970149254001</v>
      </c>
      <c r="I7177" s="1">
        <v>22.388059701492999</v>
      </c>
      <c r="J7177" s="1">
        <v>29.850746268657002</v>
      </c>
      <c r="K7177" s="1">
        <v>7.4626865671639999</v>
      </c>
      <c r="L7177" s="1">
        <v>1.492537313433</v>
      </c>
      <c r="M7177" s="2" t="s">
        <v>160</v>
      </c>
      <c r="N7177" s="1">
        <v>61.194029850745999</v>
      </c>
      <c r="O7177" s="1">
        <v>8.9552238805969999</v>
      </c>
      <c r="P7177" s="1">
        <v>3.8955223880599998</v>
      </c>
      <c r="Q7177" s="8">
        <v>1.0607934188720001</v>
      </c>
    </row>
    <row r="7178" spans="4:17" x14ac:dyDescent="0.2">
      <c r="D7178" s="59"/>
      <c r="E7178" s="5" t="s">
        <v>72</v>
      </c>
      <c r="F7178" s="51" t="s">
        <v>623</v>
      </c>
      <c r="G7178" s="4">
        <v>314</v>
      </c>
      <c r="H7178" s="10">
        <v>30.573248407643</v>
      </c>
      <c r="I7178" s="1">
        <v>31.210191082803</v>
      </c>
      <c r="J7178" s="1">
        <v>27.070063694268001</v>
      </c>
      <c r="K7178" s="1">
        <v>9.2356687898090009</v>
      </c>
      <c r="L7178" s="1">
        <v>1.9108280254779999</v>
      </c>
      <c r="M7178" s="2" t="s">
        <v>160</v>
      </c>
      <c r="N7178" s="1">
        <v>61.783439490446</v>
      </c>
      <c r="O7178" s="1">
        <v>11.146496815287</v>
      </c>
      <c r="P7178" s="1">
        <v>3.7929936305730001</v>
      </c>
      <c r="Q7178" s="8">
        <v>1.0384686839899999</v>
      </c>
    </row>
    <row r="7179" spans="4:17" x14ac:dyDescent="0.2">
      <c r="D7179" s="59"/>
      <c r="E7179" s="5" t="s">
        <v>73</v>
      </c>
      <c r="F7179" s="51" t="s">
        <v>623</v>
      </c>
      <c r="G7179" s="4">
        <v>187</v>
      </c>
      <c r="H7179" s="10">
        <v>33.689839572193002</v>
      </c>
      <c r="I7179" s="1">
        <v>30.481283422459999</v>
      </c>
      <c r="J7179" s="1">
        <v>24.598930481282999</v>
      </c>
      <c r="K7179" s="1">
        <v>10.160427807487</v>
      </c>
      <c r="L7179" s="1">
        <v>1.069518716578</v>
      </c>
      <c r="M7179" s="2" t="s">
        <v>160</v>
      </c>
      <c r="N7179" s="1">
        <v>64.171122994651995</v>
      </c>
      <c r="O7179" s="1">
        <v>11.229946524063999</v>
      </c>
      <c r="P7179" s="1">
        <v>3.855614973262</v>
      </c>
      <c r="Q7179" s="8">
        <v>1.034620090989</v>
      </c>
    </row>
    <row r="7180" spans="4:17" ht="26" x14ac:dyDescent="0.2">
      <c r="D7180" s="59"/>
      <c r="E7180" s="5" t="s">
        <v>74</v>
      </c>
      <c r="F7180" s="51" t="s">
        <v>623</v>
      </c>
      <c r="G7180" s="4">
        <v>472</v>
      </c>
      <c r="H7180" s="10">
        <v>20.762711864406999</v>
      </c>
      <c r="I7180" s="1">
        <v>27.754237288136</v>
      </c>
      <c r="J7180" s="1">
        <v>36.440677966102001</v>
      </c>
      <c r="K7180" s="1">
        <v>12.5</v>
      </c>
      <c r="L7180" s="1">
        <v>2.3305084745759999</v>
      </c>
      <c r="M7180" s="1">
        <v>0.21186440677999999</v>
      </c>
      <c r="N7180" s="1">
        <v>48.516949152541997</v>
      </c>
      <c r="O7180" s="1">
        <v>14.830508474576</v>
      </c>
      <c r="P7180" s="1">
        <v>3.5222929936309999</v>
      </c>
      <c r="Q7180" s="8">
        <v>1.028855926856</v>
      </c>
    </row>
    <row r="7181" spans="4:17" x14ac:dyDescent="0.2">
      <c r="D7181" s="59"/>
      <c r="E7181" s="5" t="s">
        <v>36</v>
      </c>
      <c r="F7181" s="51" t="s">
        <v>624</v>
      </c>
      <c r="G7181" s="4">
        <v>28</v>
      </c>
      <c r="H7181" s="10">
        <v>25</v>
      </c>
      <c r="I7181" s="1">
        <v>25</v>
      </c>
      <c r="J7181" s="1">
        <v>32.142857142856997</v>
      </c>
      <c r="K7181" s="1">
        <v>10.714285714286</v>
      </c>
      <c r="L7181" s="1">
        <v>3.5714285714290002</v>
      </c>
      <c r="M7181" s="1">
        <v>3.5714285714290002</v>
      </c>
      <c r="N7181" s="1">
        <v>50</v>
      </c>
      <c r="O7181" s="1">
        <v>14.285714285714</v>
      </c>
      <c r="P7181" s="1">
        <v>3.5925925925929998</v>
      </c>
      <c r="Q7181" s="8">
        <v>1.11835247159</v>
      </c>
    </row>
    <row r="7182" spans="4:17" x14ac:dyDescent="0.2">
      <c r="D7182" s="59"/>
      <c r="E7182" s="5" t="s">
        <v>23</v>
      </c>
      <c r="F7182" s="51" t="s">
        <v>624</v>
      </c>
      <c r="G7182" s="4">
        <v>6</v>
      </c>
      <c r="H7182" s="10">
        <v>16.666666666666998</v>
      </c>
      <c r="I7182" s="1">
        <v>16.666666666666998</v>
      </c>
      <c r="J7182" s="1">
        <v>33.333333333333002</v>
      </c>
      <c r="K7182" s="1">
        <v>16.666666666666998</v>
      </c>
      <c r="L7182" s="1">
        <v>16.666666666666998</v>
      </c>
      <c r="M7182" s="2" t="s">
        <v>160</v>
      </c>
      <c r="N7182" s="1">
        <v>33.333333333333002</v>
      </c>
      <c r="O7182" s="1">
        <v>33.333333333333002</v>
      </c>
      <c r="P7182" s="1">
        <v>3</v>
      </c>
      <c r="Q7182" s="8">
        <v>1.4142135623730001</v>
      </c>
    </row>
    <row r="7183" spans="4:17" ht="26" x14ac:dyDescent="0.2">
      <c r="D7183" s="58" t="s">
        <v>75</v>
      </c>
      <c r="E7183" s="7" t="s">
        <v>76</v>
      </c>
      <c r="F7183" s="50" t="s">
        <v>624</v>
      </c>
      <c r="G7183" s="6">
        <v>32</v>
      </c>
      <c r="H7183" s="14">
        <v>28.125</v>
      </c>
      <c r="I7183" s="3">
        <v>34.375</v>
      </c>
      <c r="J7183" s="3">
        <v>28.125</v>
      </c>
      <c r="K7183" s="3">
        <v>9.375</v>
      </c>
      <c r="L7183" s="9" t="s">
        <v>160</v>
      </c>
      <c r="M7183" s="9" t="s">
        <v>160</v>
      </c>
      <c r="N7183" s="3">
        <v>62.5</v>
      </c>
      <c r="O7183" s="3">
        <v>9.375</v>
      </c>
      <c r="P7183" s="3">
        <v>3.8125</v>
      </c>
      <c r="Q7183" s="13">
        <v>0.96511740886999997</v>
      </c>
    </row>
    <row r="7184" spans="4:17" x14ac:dyDescent="0.2">
      <c r="D7184" s="59"/>
      <c r="E7184" s="5" t="s">
        <v>77</v>
      </c>
      <c r="F7184" s="51" t="s">
        <v>623</v>
      </c>
      <c r="G7184" s="4">
        <v>60</v>
      </c>
      <c r="H7184" s="10">
        <v>38.333333333333002</v>
      </c>
      <c r="I7184" s="1">
        <v>26.666666666666998</v>
      </c>
      <c r="J7184" s="1">
        <v>23.333333333333002</v>
      </c>
      <c r="K7184" s="1">
        <v>8.333333333333</v>
      </c>
      <c r="L7184" s="1">
        <v>3.333333333333</v>
      </c>
      <c r="M7184" s="2" t="s">
        <v>160</v>
      </c>
      <c r="N7184" s="1">
        <v>65</v>
      </c>
      <c r="O7184" s="1">
        <v>11.666666666667</v>
      </c>
      <c r="P7184" s="1">
        <v>3.8833333333329998</v>
      </c>
      <c r="Q7184" s="8">
        <v>1.1213137976359999</v>
      </c>
    </row>
    <row r="7185" spans="4:17" x14ac:dyDescent="0.2">
      <c r="D7185" s="59"/>
      <c r="E7185" s="5" t="s">
        <v>78</v>
      </c>
      <c r="F7185" s="51" t="s">
        <v>623</v>
      </c>
      <c r="G7185" s="4">
        <v>82</v>
      </c>
      <c r="H7185" s="10">
        <v>40.243902439023998</v>
      </c>
      <c r="I7185" s="1">
        <v>29.268292682927001</v>
      </c>
      <c r="J7185" s="1">
        <v>18.292682926828999</v>
      </c>
      <c r="K7185" s="1">
        <v>10.975609756098001</v>
      </c>
      <c r="L7185" s="1">
        <v>1.219512195122</v>
      </c>
      <c r="M7185" s="2" t="s">
        <v>160</v>
      </c>
      <c r="N7185" s="1">
        <v>69.512195121950995</v>
      </c>
      <c r="O7185" s="1">
        <v>12.195121951220001</v>
      </c>
      <c r="P7185" s="1">
        <v>3.9634146341459999</v>
      </c>
      <c r="Q7185" s="8">
        <v>1.07088427694</v>
      </c>
    </row>
    <row r="7186" spans="4:17" ht="26" x14ac:dyDescent="0.2">
      <c r="D7186" s="59"/>
      <c r="E7186" s="5" t="s">
        <v>79</v>
      </c>
      <c r="F7186" s="51" t="s">
        <v>624</v>
      </c>
      <c r="G7186" s="4">
        <v>11</v>
      </c>
      <c r="H7186" s="10">
        <v>45.454545454544999</v>
      </c>
      <c r="I7186" s="1">
        <v>27.272727272727</v>
      </c>
      <c r="J7186" s="1">
        <v>18.181818181817999</v>
      </c>
      <c r="K7186" s="1">
        <v>9.0909090909089993</v>
      </c>
      <c r="L7186" s="2" t="s">
        <v>160</v>
      </c>
      <c r="M7186" s="2" t="s">
        <v>160</v>
      </c>
      <c r="N7186" s="1">
        <v>72.727272727273004</v>
      </c>
      <c r="O7186" s="1">
        <v>9.0909090909089993</v>
      </c>
      <c r="P7186" s="1">
        <v>4.0909090909090002</v>
      </c>
      <c r="Q7186" s="8">
        <v>1.044465935734</v>
      </c>
    </row>
    <row r="7187" spans="4:17" ht="26" x14ac:dyDescent="0.2">
      <c r="D7187" s="59"/>
      <c r="E7187" s="5" t="s">
        <v>80</v>
      </c>
      <c r="F7187" s="51" t="s">
        <v>624</v>
      </c>
      <c r="G7187" s="4">
        <v>35</v>
      </c>
      <c r="H7187" s="10">
        <v>37.142857142856997</v>
      </c>
      <c r="I7187" s="1">
        <v>31.428571428571001</v>
      </c>
      <c r="J7187" s="1">
        <v>25.714285714286</v>
      </c>
      <c r="K7187" s="1">
        <v>2.8571428571430002</v>
      </c>
      <c r="L7187" s="1">
        <v>2.8571428571430002</v>
      </c>
      <c r="M7187" s="2" t="s">
        <v>160</v>
      </c>
      <c r="N7187" s="1">
        <v>68.571428571428996</v>
      </c>
      <c r="O7187" s="1">
        <v>5.7142857142860004</v>
      </c>
      <c r="P7187" s="1">
        <v>3.9714285714290001</v>
      </c>
      <c r="Q7187" s="8">
        <v>1.0141851056740001</v>
      </c>
    </row>
    <row r="7188" spans="4:17" ht="26" x14ac:dyDescent="0.2">
      <c r="D7188" s="59"/>
      <c r="E7188" s="5" t="s">
        <v>81</v>
      </c>
      <c r="F7188" s="51" t="s">
        <v>624</v>
      </c>
      <c r="G7188" s="4">
        <v>48</v>
      </c>
      <c r="H7188" s="10">
        <v>45.833333333333002</v>
      </c>
      <c r="I7188" s="1">
        <v>25</v>
      </c>
      <c r="J7188" s="1">
        <v>27.083333333333002</v>
      </c>
      <c r="K7188" s="1">
        <v>2.083333333333</v>
      </c>
      <c r="L7188" s="2" t="s">
        <v>160</v>
      </c>
      <c r="M7188" s="2" t="s">
        <v>160</v>
      </c>
      <c r="N7188" s="1">
        <v>70.833333333333002</v>
      </c>
      <c r="O7188" s="1">
        <v>2.083333333333</v>
      </c>
      <c r="P7188" s="1">
        <v>4.145833333333</v>
      </c>
      <c r="Q7188" s="8">
        <v>0.89892567873399998</v>
      </c>
    </row>
    <row r="7189" spans="4:17" ht="26" x14ac:dyDescent="0.2">
      <c r="D7189" s="59"/>
      <c r="E7189" s="5" t="s">
        <v>82</v>
      </c>
      <c r="F7189" s="51" t="s">
        <v>624</v>
      </c>
      <c r="G7189" s="4">
        <v>39</v>
      </c>
      <c r="H7189" s="10">
        <v>20.512820512821001</v>
      </c>
      <c r="I7189" s="1">
        <v>30.769230769231001</v>
      </c>
      <c r="J7189" s="1">
        <v>38.461538461537998</v>
      </c>
      <c r="K7189" s="1">
        <v>10.25641025641</v>
      </c>
      <c r="L7189" s="2" t="s">
        <v>160</v>
      </c>
      <c r="M7189" s="2" t="s">
        <v>160</v>
      </c>
      <c r="N7189" s="1">
        <v>51.282051282051</v>
      </c>
      <c r="O7189" s="1">
        <v>10.25641025641</v>
      </c>
      <c r="P7189" s="1">
        <v>3.615384615385</v>
      </c>
      <c r="Q7189" s="8">
        <v>0.93514380023900001</v>
      </c>
    </row>
    <row r="7190" spans="4:17" ht="26" x14ac:dyDescent="0.2">
      <c r="D7190" s="59"/>
      <c r="E7190" s="5" t="s">
        <v>83</v>
      </c>
      <c r="F7190" s="51" t="s">
        <v>624</v>
      </c>
      <c r="G7190" s="4">
        <v>12</v>
      </c>
      <c r="H7190" s="10">
        <v>33.333333333333002</v>
      </c>
      <c r="I7190" s="1">
        <v>33.333333333333002</v>
      </c>
      <c r="J7190" s="1">
        <v>16.666666666666998</v>
      </c>
      <c r="K7190" s="1">
        <v>16.666666666666998</v>
      </c>
      <c r="L7190" s="2" t="s">
        <v>160</v>
      </c>
      <c r="M7190" s="2" t="s">
        <v>160</v>
      </c>
      <c r="N7190" s="1">
        <v>66.666666666666998</v>
      </c>
      <c r="O7190" s="1">
        <v>16.666666666666998</v>
      </c>
      <c r="P7190" s="1">
        <v>3.833333333333</v>
      </c>
      <c r="Q7190" s="8">
        <v>1.114640858045</v>
      </c>
    </row>
    <row r="7191" spans="4:17" x14ac:dyDescent="0.2">
      <c r="D7191" s="59"/>
      <c r="E7191" s="5" t="s">
        <v>84</v>
      </c>
      <c r="F7191" s="51" t="s">
        <v>624</v>
      </c>
      <c r="G7191" s="4">
        <v>15</v>
      </c>
      <c r="H7191" s="10">
        <v>26.666666666666998</v>
      </c>
      <c r="I7191" s="1">
        <v>40</v>
      </c>
      <c r="J7191" s="1">
        <v>26.666666666666998</v>
      </c>
      <c r="K7191" s="1">
        <v>6.666666666667</v>
      </c>
      <c r="L7191" s="2" t="s">
        <v>160</v>
      </c>
      <c r="M7191" s="2" t="s">
        <v>160</v>
      </c>
      <c r="N7191" s="1">
        <v>66.666666666666998</v>
      </c>
      <c r="O7191" s="1">
        <v>6.666666666667</v>
      </c>
      <c r="P7191" s="1">
        <v>3.8666666666670002</v>
      </c>
      <c r="Q7191" s="8">
        <v>0.91547541643399999</v>
      </c>
    </row>
    <row r="7192" spans="4:17" x14ac:dyDescent="0.2">
      <c r="D7192" s="59"/>
      <c r="E7192" s="5" t="s">
        <v>85</v>
      </c>
      <c r="F7192" s="51" t="s">
        <v>624</v>
      </c>
      <c r="G7192" s="4">
        <v>5</v>
      </c>
      <c r="H7192" s="10">
        <v>20</v>
      </c>
      <c r="I7192" s="1">
        <v>20</v>
      </c>
      <c r="J7192" s="1">
        <v>40</v>
      </c>
      <c r="K7192" s="1">
        <v>20</v>
      </c>
      <c r="L7192" s="2" t="s">
        <v>160</v>
      </c>
      <c r="M7192" s="2" t="s">
        <v>160</v>
      </c>
      <c r="N7192" s="1">
        <v>40</v>
      </c>
      <c r="O7192" s="1">
        <v>20</v>
      </c>
      <c r="P7192" s="1">
        <v>3.4</v>
      </c>
      <c r="Q7192" s="8">
        <v>1.1401754250989999</v>
      </c>
    </row>
    <row r="7193" spans="4:17" x14ac:dyDescent="0.2">
      <c r="D7193" s="59"/>
      <c r="E7193" s="5" t="s">
        <v>86</v>
      </c>
      <c r="F7193" s="51" t="s">
        <v>623</v>
      </c>
      <c r="G7193" s="4">
        <v>87</v>
      </c>
      <c r="H7193" s="10">
        <v>37.931034482759003</v>
      </c>
      <c r="I7193" s="1">
        <v>31.034482758620999</v>
      </c>
      <c r="J7193" s="1">
        <v>25.287356321838999</v>
      </c>
      <c r="K7193" s="1">
        <v>4.5977011494250002</v>
      </c>
      <c r="L7193" s="1">
        <v>1.149425287356</v>
      </c>
      <c r="M7193" s="2" t="s">
        <v>160</v>
      </c>
      <c r="N7193" s="1">
        <v>68.965517241379004</v>
      </c>
      <c r="O7193" s="1">
        <v>5.7471264367819996</v>
      </c>
      <c r="P7193" s="1">
        <v>4</v>
      </c>
      <c r="Q7193" s="8">
        <v>0.96448564434100004</v>
      </c>
    </row>
    <row r="7194" spans="4:17" ht="26" x14ac:dyDescent="0.2">
      <c r="D7194" s="59"/>
      <c r="E7194" s="5" t="s">
        <v>87</v>
      </c>
      <c r="F7194" s="51" t="s">
        <v>623</v>
      </c>
      <c r="G7194" s="4">
        <v>118</v>
      </c>
      <c r="H7194" s="10">
        <v>27.966101694915</v>
      </c>
      <c r="I7194" s="1">
        <v>38.983050847458003</v>
      </c>
      <c r="J7194" s="1">
        <v>22.881355932203</v>
      </c>
      <c r="K7194" s="1">
        <v>9.3220338983049995</v>
      </c>
      <c r="L7194" s="1">
        <v>0.84745762711899997</v>
      </c>
      <c r="M7194" s="2" t="s">
        <v>160</v>
      </c>
      <c r="N7194" s="1">
        <v>66.949152542373</v>
      </c>
      <c r="O7194" s="1">
        <v>10.169491525424</v>
      </c>
      <c r="P7194" s="1">
        <v>3.8389830508470002</v>
      </c>
      <c r="Q7194" s="8">
        <v>0.96936263299100001</v>
      </c>
    </row>
    <row r="7195" spans="4:17" x14ac:dyDescent="0.2">
      <c r="D7195" s="59"/>
      <c r="E7195" s="5" t="s">
        <v>36</v>
      </c>
      <c r="F7195" s="51" t="s">
        <v>624</v>
      </c>
      <c r="G7195" s="4">
        <v>47</v>
      </c>
      <c r="H7195" s="10">
        <v>31.914893617021001</v>
      </c>
      <c r="I7195" s="1">
        <v>14.893617021277</v>
      </c>
      <c r="J7195" s="1">
        <v>40.425531914894002</v>
      </c>
      <c r="K7195" s="1">
        <v>10.638297872340001</v>
      </c>
      <c r="L7195" s="2" t="s">
        <v>160</v>
      </c>
      <c r="M7195" s="1">
        <v>2.1276595744679998</v>
      </c>
      <c r="N7195" s="1">
        <v>46.808510638298003</v>
      </c>
      <c r="O7195" s="1">
        <v>10.638297872340001</v>
      </c>
      <c r="P7195" s="1">
        <v>3.6956521739129999</v>
      </c>
      <c r="Q7195" s="8">
        <v>1.051339150637</v>
      </c>
    </row>
    <row r="7196" spans="4:17" ht="26" x14ac:dyDescent="0.2">
      <c r="D7196" s="59"/>
      <c r="E7196" s="5" t="s">
        <v>88</v>
      </c>
      <c r="F7196" s="51" t="s">
        <v>623</v>
      </c>
      <c r="G7196" s="4">
        <v>255</v>
      </c>
      <c r="H7196" s="10">
        <v>23.921568627450998</v>
      </c>
      <c r="I7196" s="1">
        <v>32.156862745098003</v>
      </c>
      <c r="J7196" s="1">
        <v>31.372549019608002</v>
      </c>
      <c r="K7196" s="1">
        <v>10.196078431373</v>
      </c>
      <c r="L7196" s="1">
        <v>2.352941176471</v>
      </c>
      <c r="M7196" s="2" t="s">
        <v>160</v>
      </c>
      <c r="N7196" s="1">
        <v>56.078431372548998</v>
      </c>
      <c r="O7196" s="1">
        <v>12.549019607843</v>
      </c>
      <c r="P7196" s="1">
        <v>3.6509803921569999</v>
      </c>
      <c r="Q7196" s="8">
        <v>1.027069171133</v>
      </c>
    </row>
    <row r="7197" spans="4:17" x14ac:dyDescent="0.2">
      <c r="D7197" s="59"/>
      <c r="E7197" s="5" t="s">
        <v>89</v>
      </c>
      <c r="F7197" s="51" t="s">
        <v>623</v>
      </c>
      <c r="G7197" s="4">
        <v>434</v>
      </c>
      <c r="H7197" s="10">
        <v>20.276497695852999</v>
      </c>
      <c r="I7197" s="1">
        <v>28.110599078341</v>
      </c>
      <c r="J7197" s="1">
        <v>35.944700460828997</v>
      </c>
      <c r="K7197" s="1">
        <v>12.672811059908</v>
      </c>
      <c r="L7197" s="1">
        <v>2.7649769585250001</v>
      </c>
      <c r="M7197" s="1">
        <v>0.23041474654399999</v>
      </c>
      <c r="N7197" s="1">
        <v>48.387096774193999</v>
      </c>
      <c r="O7197" s="1">
        <v>15.437788018433</v>
      </c>
      <c r="P7197" s="1">
        <v>3.5057736720550001</v>
      </c>
      <c r="Q7197" s="8">
        <v>1.0388690942329999</v>
      </c>
    </row>
    <row r="7198" spans="4:17" x14ac:dyDescent="0.2">
      <c r="D7198" s="59"/>
      <c r="E7198" s="5" t="s">
        <v>23</v>
      </c>
      <c r="F7198" s="51" t="s">
        <v>624</v>
      </c>
      <c r="G7198" s="4">
        <v>9</v>
      </c>
      <c r="H7198" s="10">
        <v>33.333333333333002</v>
      </c>
      <c r="I7198" s="1">
        <v>22.222222222222001</v>
      </c>
      <c r="J7198" s="1">
        <v>33.333333333333002</v>
      </c>
      <c r="K7198" s="1">
        <v>11.111111111111001</v>
      </c>
      <c r="L7198" s="2" t="s">
        <v>160</v>
      </c>
      <c r="M7198" s="2" t="s">
        <v>160</v>
      </c>
      <c r="N7198" s="1">
        <v>55.555555555555998</v>
      </c>
      <c r="O7198" s="1">
        <v>11.111111111111001</v>
      </c>
      <c r="P7198" s="1">
        <v>3.7777777777780002</v>
      </c>
      <c r="Q7198" s="8">
        <v>1.0929064207170001</v>
      </c>
    </row>
    <row r="7199" spans="4:17" ht="26" x14ac:dyDescent="0.2">
      <c r="D7199" s="59"/>
      <c r="E7199" s="5" t="s">
        <v>90</v>
      </c>
      <c r="F7199" s="51" t="s">
        <v>623</v>
      </c>
      <c r="G7199" s="4">
        <v>345</v>
      </c>
      <c r="H7199" s="10">
        <v>32.753623188406003</v>
      </c>
      <c r="I7199" s="1">
        <v>31.304347826087</v>
      </c>
      <c r="J7199" s="1">
        <v>27.246376811594001</v>
      </c>
      <c r="K7199" s="1">
        <v>7.536231884058</v>
      </c>
      <c r="L7199" s="1">
        <v>0.86956521739100001</v>
      </c>
      <c r="M7199" s="1">
        <v>0.289855072464</v>
      </c>
      <c r="N7199" s="1">
        <v>64.057971014493006</v>
      </c>
      <c r="O7199" s="1">
        <v>8.4057971014490001</v>
      </c>
      <c r="P7199" s="1">
        <v>3.8779069767440002</v>
      </c>
      <c r="Q7199" s="8">
        <v>0.98512566427399995</v>
      </c>
    </row>
    <row r="7200" spans="4:17" ht="26" x14ac:dyDescent="0.2">
      <c r="D7200" s="58" t="s">
        <v>91</v>
      </c>
      <c r="E7200" s="7" t="s">
        <v>92</v>
      </c>
      <c r="F7200" s="50" t="s">
        <v>623</v>
      </c>
      <c r="G7200" s="6">
        <v>70</v>
      </c>
      <c r="H7200" s="14">
        <v>30</v>
      </c>
      <c r="I7200" s="3">
        <v>24.285714285714</v>
      </c>
      <c r="J7200" s="3">
        <v>38.571428571429003</v>
      </c>
      <c r="K7200" s="3">
        <v>4.2857142857139996</v>
      </c>
      <c r="L7200" s="3">
        <v>2.8571428571430002</v>
      </c>
      <c r="M7200" s="9" t="s">
        <v>160</v>
      </c>
      <c r="N7200" s="3">
        <v>54.285714285714</v>
      </c>
      <c r="O7200" s="3">
        <v>7.1428571428570002</v>
      </c>
      <c r="P7200" s="3">
        <v>3.7428571428569999</v>
      </c>
      <c r="Q7200" s="13">
        <v>1.031190592115</v>
      </c>
    </row>
    <row r="7201" spans="4:17" ht="39" x14ac:dyDescent="0.2">
      <c r="D7201" s="59"/>
      <c r="E7201" s="5" t="s">
        <v>93</v>
      </c>
      <c r="F7201" s="51" t="s">
        <v>623</v>
      </c>
      <c r="G7201" s="4">
        <v>430</v>
      </c>
      <c r="H7201" s="10">
        <v>33.720930232557997</v>
      </c>
      <c r="I7201" s="1">
        <v>30.697674418605001</v>
      </c>
      <c r="J7201" s="1">
        <v>26.744186046511999</v>
      </c>
      <c r="K7201" s="1">
        <v>6.7441860465119996</v>
      </c>
      <c r="L7201" s="1">
        <v>1.627906976744</v>
      </c>
      <c r="M7201" s="1">
        <v>0.46511627907000003</v>
      </c>
      <c r="N7201" s="1">
        <v>64.418604651162994</v>
      </c>
      <c r="O7201" s="1">
        <v>8.3720930232559994</v>
      </c>
      <c r="P7201" s="1">
        <v>3.8855140186920001</v>
      </c>
      <c r="Q7201" s="8">
        <v>1.0074548669479999</v>
      </c>
    </row>
    <row r="7202" spans="4:17" ht="39" x14ac:dyDescent="0.2">
      <c r="D7202" s="59"/>
      <c r="E7202" s="5" t="s">
        <v>94</v>
      </c>
      <c r="F7202" s="51" t="s">
        <v>623</v>
      </c>
      <c r="G7202" s="4">
        <v>824</v>
      </c>
      <c r="H7202" s="10">
        <v>27.669902912621001</v>
      </c>
      <c r="I7202" s="1">
        <v>31.189320388350001</v>
      </c>
      <c r="J7202" s="1">
        <v>30.461165048544</v>
      </c>
      <c r="K7202" s="1">
        <v>8.7378640776700003</v>
      </c>
      <c r="L7202" s="1">
        <v>1.8203883495149999</v>
      </c>
      <c r="M7202" s="1">
        <v>0.121359223301</v>
      </c>
      <c r="N7202" s="1">
        <v>58.859223300971003</v>
      </c>
      <c r="O7202" s="1">
        <v>10.558252427184</v>
      </c>
      <c r="P7202" s="1">
        <v>3.7424058323209999</v>
      </c>
      <c r="Q7202" s="8">
        <v>1.015326608636</v>
      </c>
    </row>
    <row r="7203" spans="4:17" ht="39" x14ac:dyDescent="0.2">
      <c r="D7203" s="59"/>
      <c r="E7203" s="5" t="s">
        <v>95</v>
      </c>
      <c r="F7203" s="51" t="s">
        <v>623</v>
      </c>
      <c r="G7203" s="4">
        <v>593</v>
      </c>
      <c r="H7203" s="10">
        <v>31.534569983137001</v>
      </c>
      <c r="I7203" s="1">
        <v>30.691399662732</v>
      </c>
      <c r="J7203" s="1">
        <v>28.330522765599</v>
      </c>
      <c r="K7203" s="1">
        <v>7.5885328836420003</v>
      </c>
      <c r="L7203" s="1">
        <v>1.517706576728</v>
      </c>
      <c r="M7203" s="1">
        <v>0.33726812816200002</v>
      </c>
      <c r="N7203" s="1">
        <v>62.225969645867998</v>
      </c>
      <c r="O7203" s="1">
        <v>9.1062394603710004</v>
      </c>
      <c r="P7203" s="1">
        <v>3.8341793570220002</v>
      </c>
      <c r="Q7203" s="8">
        <v>1.0082284992799999</v>
      </c>
    </row>
    <row r="7204" spans="4:17" ht="39" x14ac:dyDescent="0.2">
      <c r="D7204" s="59"/>
      <c r="E7204" s="5" t="s">
        <v>96</v>
      </c>
      <c r="F7204" s="51" t="s">
        <v>623</v>
      </c>
      <c r="G7204" s="4">
        <v>261</v>
      </c>
      <c r="H7204" s="10">
        <v>29.885057471263998</v>
      </c>
      <c r="I7204" s="1">
        <v>34.099616858238001</v>
      </c>
      <c r="J7204" s="1">
        <v>23.754789272031001</v>
      </c>
      <c r="K7204" s="1">
        <v>10.727969348659</v>
      </c>
      <c r="L7204" s="1">
        <v>1.532567049808</v>
      </c>
      <c r="M7204" s="2" t="s">
        <v>160</v>
      </c>
      <c r="N7204" s="1">
        <v>63.984674329501999</v>
      </c>
      <c r="O7204" s="1">
        <v>12.260536398467</v>
      </c>
      <c r="P7204" s="1">
        <v>3.8007662835249998</v>
      </c>
      <c r="Q7204" s="8">
        <v>1.0333661327899999</v>
      </c>
    </row>
    <row r="7205" spans="4:17" ht="39" x14ac:dyDescent="0.2">
      <c r="D7205" s="59"/>
      <c r="E7205" s="5" t="s">
        <v>97</v>
      </c>
      <c r="F7205" s="51" t="s">
        <v>623</v>
      </c>
      <c r="G7205" s="4">
        <v>63</v>
      </c>
      <c r="H7205" s="10">
        <v>46.031746031746003</v>
      </c>
      <c r="I7205" s="1">
        <v>23.809523809523998</v>
      </c>
      <c r="J7205" s="1">
        <v>23.809523809523998</v>
      </c>
      <c r="K7205" s="1">
        <v>3.1746031746029999</v>
      </c>
      <c r="L7205" s="1">
        <v>3.1746031746029999</v>
      </c>
      <c r="M7205" s="2" t="s">
        <v>160</v>
      </c>
      <c r="N7205" s="1">
        <v>69.841269841270005</v>
      </c>
      <c r="O7205" s="1">
        <v>6.3492063492059998</v>
      </c>
      <c r="P7205" s="1">
        <v>4.0634920634920002</v>
      </c>
      <c r="Q7205" s="8">
        <v>1.0606299995299999</v>
      </c>
    </row>
    <row r="7206" spans="4:17" ht="39" x14ac:dyDescent="0.2">
      <c r="D7206" s="59"/>
      <c r="E7206" s="5" t="s">
        <v>98</v>
      </c>
      <c r="F7206" s="51" t="s">
        <v>623</v>
      </c>
      <c r="G7206" s="4">
        <v>345</v>
      </c>
      <c r="H7206" s="10">
        <v>34.782608695652002</v>
      </c>
      <c r="I7206" s="1">
        <v>28.985507246377001</v>
      </c>
      <c r="J7206" s="1">
        <v>25.797101449275001</v>
      </c>
      <c r="K7206" s="1">
        <v>8.1159420289859998</v>
      </c>
      <c r="L7206" s="1">
        <v>2.3188405797099998</v>
      </c>
      <c r="M7206" s="2" t="s">
        <v>160</v>
      </c>
      <c r="N7206" s="1">
        <v>63.768115942028999</v>
      </c>
      <c r="O7206" s="1">
        <v>10.434782608696</v>
      </c>
      <c r="P7206" s="1">
        <v>3.8579710144930002</v>
      </c>
      <c r="Q7206" s="8">
        <v>1.059344602823</v>
      </c>
    </row>
    <row r="7207" spans="4:17" ht="39" x14ac:dyDescent="0.2">
      <c r="D7207" s="59"/>
      <c r="E7207" s="5" t="s">
        <v>99</v>
      </c>
      <c r="F7207" s="51" t="s">
        <v>623</v>
      </c>
      <c r="G7207" s="4">
        <v>202</v>
      </c>
      <c r="H7207" s="10">
        <v>34.653465346535</v>
      </c>
      <c r="I7207" s="1">
        <v>27.722772277228</v>
      </c>
      <c r="J7207" s="1">
        <v>28.217821782178</v>
      </c>
      <c r="K7207" s="1">
        <v>6.9306930693069999</v>
      </c>
      <c r="L7207" s="1">
        <v>1.9801980198019999</v>
      </c>
      <c r="M7207" s="1">
        <v>0.49504950495</v>
      </c>
      <c r="N7207" s="1">
        <v>62.376237623762002</v>
      </c>
      <c r="O7207" s="1">
        <v>8.9108910891090005</v>
      </c>
      <c r="P7207" s="1">
        <v>3.8656716417910002</v>
      </c>
      <c r="Q7207" s="8">
        <v>1.0377213843999999</v>
      </c>
    </row>
    <row r="7208" spans="4:17" x14ac:dyDescent="0.2">
      <c r="D7208" s="59"/>
      <c r="E7208" s="5" t="s">
        <v>100</v>
      </c>
      <c r="F7208" s="51" t="s">
        <v>623</v>
      </c>
      <c r="G7208" s="4">
        <v>143</v>
      </c>
      <c r="H7208" s="10">
        <v>15.384615384615</v>
      </c>
      <c r="I7208" s="1">
        <v>23.076923076922998</v>
      </c>
      <c r="J7208" s="1">
        <v>37.762237762238001</v>
      </c>
      <c r="K7208" s="1">
        <v>20.979020979021001</v>
      </c>
      <c r="L7208" s="1">
        <v>2.797202797203</v>
      </c>
      <c r="M7208" s="2" t="s">
        <v>160</v>
      </c>
      <c r="N7208" s="1">
        <v>38.461538461537998</v>
      </c>
      <c r="O7208" s="1">
        <v>23.776223776224001</v>
      </c>
      <c r="P7208" s="1">
        <v>3.2727272727269998</v>
      </c>
      <c r="Q7208" s="8">
        <v>1.0493580746140001</v>
      </c>
    </row>
    <row r="7209" spans="4:17" x14ac:dyDescent="0.2">
      <c r="D7209" s="59"/>
      <c r="E7209" s="5" t="s">
        <v>23</v>
      </c>
      <c r="F7209" s="51" t="s">
        <v>624</v>
      </c>
      <c r="G7209" s="4">
        <v>5</v>
      </c>
      <c r="H7209" s="10">
        <v>20</v>
      </c>
      <c r="I7209" s="2" t="s">
        <v>160</v>
      </c>
      <c r="J7209" s="1">
        <v>80</v>
      </c>
      <c r="K7209" s="2" t="s">
        <v>160</v>
      </c>
      <c r="L7209" s="2" t="s">
        <v>160</v>
      </c>
      <c r="M7209" s="2" t="s">
        <v>160</v>
      </c>
      <c r="N7209" s="1">
        <v>20</v>
      </c>
      <c r="O7209" s="2" t="s">
        <v>160</v>
      </c>
      <c r="P7209" s="1">
        <v>3.4</v>
      </c>
      <c r="Q7209" s="8">
        <v>0.89442719100000001</v>
      </c>
    </row>
    <row r="7210" spans="4:17" ht="26" x14ac:dyDescent="0.2">
      <c r="D7210" s="59"/>
      <c r="E7210" s="5" t="s">
        <v>101</v>
      </c>
      <c r="F7210" s="51" t="s">
        <v>623</v>
      </c>
      <c r="G7210" s="4">
        <v>883</v>
      </c>
      <c r="H7210" s="10">
        <v>27.066817667043999</v>
      </c>
      <c r="I7210" s="1">
        <v>31.483578708947</v>
      </c>
      <c r="J7210" s="1">
        <v>30.690826727067002</v>
      </c>
      <c r="K7210" s="1">
        <v>8.7202718006800009</v>
      </c>
      <c r="L7210" s="1">
        <v>1.8120045300109999</v>
      </c>
      <c r="M7210" s="1">
        <v>0.22650056625100001</v>
      </c>
      <c r="N7210" s="1">
        <v>58.550396375990999</v>
      </c>
      <c r="O7210" s="1">
        <v>10.532276330690999</v>
      </c>
      <c r="P7210" s="1">
        <v>3.734392735528</v>
      </c>
      <c r="Q7210" s="8">
        <v>1.011214335315</v>
      </c>
    </row>
    <row r="7211" spans="4:17" ht="26" x14ac:dyDescent="0.2">
      <c r="D7211" s="59"/>
      <c r="E7211" s="5" t="s">
        <v>102</v>
      </c>
      <c r="F7211" s="51" t="s">
        <v>623</v>
      </c>
      <c r="G7211" s="4">
        <v>453</v>
      </c>
      <c r="H7211" s="10">
        <v>31.125827814569998</v>
      </c>
      <c r="I7211" s="1">
        <v>32.008830022075003</v>
      </c>
      <c r="J7211" s="1">
        <v>26.269315673289</v>
      </c>
      <c r="K7211" s="1">
        <v>8.1677704194260006</v>
      </c>
      <c r="L7211" s="1">
        <v>2.4282560706399998</v>
      </c>
      <c r="M7211" s="2" t="s">
        <v>160</v>
      </c>
      <c r="N7211" s="1">
        <v>63.134657836644998</v>
      </c>
      <c r="O7211" s="1">
        <v>10.596026490066</v>
      </c>
      <c r="P7211" s="1">
        <v>3.8123620309050001</v>
      </c>
      <c r="Q7211" s="8">
        <v>1.042302986018</v>
      </c>
    </row>
    <row r="7212" spans="4:17" x14ac:dyDescent="0.2">
      <c r="D7212" s="58" t="s">
        <v>103</v>
      </c>
      <c r="E7212" s="7" t="s">
        <v>104</v>
      </c>
      <c r="F7212" s="50" t="s">
        <v>623</v>
      </c>
      <c r="G7212" s="6">
        <v>265</v>
      </c>
      <c r="H7212" s="14">
        <v>100</v>
      </c>
      <c r="I7212" s="9" t="s">
        <v>160</v>
      </c>
      <c r="J7212" s="9" t="s">
        <v>160</v>
      </c>
      <c r="K7212" s="9" t="s">
        <v>160</v>
      </c>
      <c r="L7212" s="9" t="s">
        <v>160</v>
      </c>
      <c r="M7212" s="9" t="s">
        <v>160</v>
      </c>
      <c r="N7212" s="3">
        <v>100</v>
      </c>
      <c r="O7212" s="9" t="s">
        <v>160</v>
      </c>
      <c r="P7212" s="3">
        <v>5</v>
      </c>
      <c r="Q7212" s="13">
        <v>0</v>
      </c>
    </row>
    <row r="7213" spans="4:17" x14ac:dyDescent="0.2">
      <c r="D7213" s="59"/>
      <c r="E7213" s="5" t="s">
        <v>105</v>
      </c>
      <c r="F7213" s="51" t="s">
        <v>623</v>
      </c>
      <c r="G7213" s="4">
        <v>314</v>
      </c>
      <c r="H7213" s="17" t="s">
        <v>160</v>
      </c>
      <c r="I7213" s="1">
        <v>100</v>
      </c>
      <c r="J7213" s="2" t="s">
        <v>160</v>
      </c>
      <c r="K7213" s="2" t="s">
        <v>160</v>
      </c>
      <c r="L7213" s="2" t="s">
        <v>160</v>
      </c>
      <c r="M7213" s="2" t="s">
        <v>160</v>
      </c>
      <c r="N7213" s="1">
        <v>100</v>
      </c>
      <c r="O7213" s="2" t="s">
        <v>160</v>
      </c>
      <c r="P7213" s="1">
        <v>4</v>
      </c>
      <c r="Q7213" s="8">
        <v>0</v>
      </c>
    </row>
    <row r="7214" spans="4:17" x14ac:dyDescent="0.2">
      <c r="D7214" s="59"/>
      <c r="E7214" s="5" t="s">
        <v>106</v>
      </c>
      <c r="F7214" s="51" t="s">
        <v>623</v>
      </c>
      <c r="G7214" s="4">
        <v>333</v>
      </c>
      <c r="H7214" s="17" t="s">
        <v>160</v>
      </c>
      <c r="I7214" s="2" t="s">
        <v>160</v>
      </c>
      <c r="J7214" s="1">
        <v>100</v>
      </c>
      <c r="K7214" s="2" t="s">
        <v>160</v>
      </c>
      <c r="L7214" s="2" t="s">
        <v>160</v>
      </c>
      <c r="M7214" s="2" t="s">
        <v>160</v>
      </c>
      <c r="N7214" s="2" t="s">
        <v>160</v>
      </c>
      <c r="O7214" s="2" t="s">
        <v>160</v>
      </c>
      <c r="P7214" s="1">
        <v>3</v>
      </c>
      <c r="Q7214" s="8">
        <v>0</v>
      </c>
    </row>
    <row r="7215" spans="4:17" x14ac:dyDescent="0.2">
      <c r="D7215" s="59"/>
      <c r="E7215" s="5" t="s">
        <v>107</v>
      </c>
      <c r="F7215" s="51" t="s">
        <v>623</v>
      </c>
      <c r="G7215" s="4">
        <v>108</v>
      </c>
      <c r="H7215" s="17" t="s">
        <v>160</v>
      </c>
      <c r="I7215" s="2" t="s">
        <v>160</v>
      </c>
      <c r="J7215" s="2" t="s">
        <v>160</v>
      </c>
      <c r="K7215" s="1">
        <v>100</v>
      </c>
      <c r="L7215" s="2" t="s">
        <v>160</v>
      </c>
      <c r="M7215" s="2" t="s">
        <v>160</v>
      </c>
      <c r="N7215" s="2" t="s">
        <v>160</v>
      </c>
      <c r="O7215" s="1">
        <v>100</v>
      </c>
      <c r="P7215" s="1">
        <v>2</v>
      </c>
      <c r="Q7215" s="8">
        <v>0</v>
      </c>
    </row>
    <row r="7216" spans="4:17" x14ac:dyDescent="0.2">
      <c r="D7216" s="59"/>
      <c r="E7216" s="5" t="s">
        <v>108</v>
      </c>
      <c r="F7216" s="51" t="s">
        <v>624</v>
      </c>
      <c r="G7216" s="4">
        <v>21</v>
      </c>
      <c r="H7216" s="17" t="s">
        <v>160</v>
      </c>
      <c r="I7216" s="2" t="s">
        <v>160</v>
      </c>
      <c r="J7216" s="2" t="s">
        <v>160</v>
      </c>
      <c r="K7216" s="2" t="s">
        <v>160</v>
      </c>
      <c r="L7216" s="1">
        <v>100</v>
      </c>
      <c r="M7216" s="2" t="s">
        <v>160</v>
      </c>
      <c r="N7216" s="2" t="s">
        <v>160</v>
      </c>
      <c r="O7216" s="1">
        <v>100</v>
      </c>
      <c r="P7216" s="1">
        <v>1</v>
      </c>
      <c r="Q7216" s="8">
        <v>0</v>
      </c>
    </row>
    <row r="7217" spans="4:17" x14ac:dyDescent="0.2">
      <c r="D7217" s="59"/>
      <c r="E7217" s="5" t="s">
        <v>23</v>
      </c>
      <c r="F7217" s="51" t="s">
        <v>624</v>
      </c>
      <c r="G7217" s="4">
        <v>2</v>
      </c>
      <c r="H7217" s="17" t="s">
        <v>160</v>
      </c>
      <c r="I7217" s="2" t="s">
        <v>160</v>
      </c>
      <c r="J7217" s="2" t="s">
        <v>160</v>
      </c>
      <c r="K7217" s="2" t="s">
        <v>160</v>
      </c>
      <c r="L7217" s="2" t="s">
        <v>160</v>
      </c>
      <c r="M7217" s="1">
        <v>100</v>
      </c>
      <c r="N7217" s="2" t="s">
        <v>160</v>
      </c>
      <c r="O7217" s="2" t="s">
        <v>160</v>
      </c>
      <c r="P7217" s="1">
        <v>0</v>
      </c>
      <c r="Q7217" s="8">
        <v>0</v>
      </c>
    </row>
    <row r="7218" spans="4:17" x14ac:dyDescent="0.2">
      <c r="D7218" s="59"/>
      <c r="E7218" s="5" t="s">
        <v>109</v>
      </c>
      <c r="F7218" s="51" t="s">
        <v>623</v>
      </c>
      <c r="G7218" s="4">
        <v>579</v>
      </c>
      <c r="H7218" s="10">
        <v>45.768566493954999</v>
      </c>
      <c r="I7218" s="1">
        <v>54.231433506045001</v>
      </c>
      <c r="J7218" s="2" t="s">
        <v>160</v>
      </c>
      <c r="K7218" s="2" t="s">
        <v>160</v>
      </c>
      <c r="L7218" s="2" t="s">
        <v>160</v>
      </c>
      <c r="M7218" s="2" t="s">
        <v>160</v>
      </c>
      <c r="N7218" s="1">
        <v>100</v>
      </c>
      <c r="O7218" s="2" t="s">
        <v>160</v>
      </c>
      <c r="P7218" s="1">
        <v>4.4576856649399996</v>
      </c>
      <c r="Q7218" s="8">
        <v>0.49863706765900001</v>
      </c>
    </row>
    <row r="7219" spans="4:17" x14ac:dyDescent="0.2">
      <c r="D7219" s="59"/>
      <c r="E7219" s="5" t="s">
        <v>110</v>
      </c>
      <c r="F7219" s="51" t="s">
        <v>623</v>
      </c>
      <c r="G7219" s="4">
        <v>129</v>
      </c>
      <c r="H7219" s="17" t="s">
        <v>160</v>
      </c>
      <c r="I7219" s="2" t="s">
        <v>160</v>
      </c>
      <c r="J7219" s="2" t="s">
        <v>160</v>
      </c>
      <c r="K7219" s="1">
        <v>83.720930232558004</v>
      </c>
      <c r="L7219" s="1">
        <v>16.279069767442</v>
      </c>
      <c r="M7219" s="2" t="s">
        <v>160</v>
      </c>
      <c r="N7219" s="2" t="s">
        <v>160</v>
      </c>
      <c r="O7219" s="1">
        <v>100</v>
      </c>
      <c r="P7219" s="1">
        <v>1.8372093023260001</v>
      </c>
      <c r="Q7219" s="8">
        <v>0.370613884201</v>
      </c>
    </row>
    <row r="7220" spans="4:17" x14ac:dyDescent="0.2">
      <c r="D7220" s="58" t="s">
        <v>111</v>
      </c>
      <c r="E7220" s="7" t="s">
        <v>112</v>
      </c>
      <c r="F7220" s="50" t="s">
        <v>623</v>
      </c>
      <c r="G7220" s="6">
        <v>192</v>
      </c>
      <c r="H7220" s="14">
        <v>32.291666666666998</v>
      </c>
      <c r="I7220" s="3">
        <v>28.645833333333002</v>
      </c>
      <c r="J7220" s="3">
        <v>30.729166666666998</v>
      </c>
      <c r="K7220" s="3">
        <v>7.291666666667</v>
      </c>
      <c r="L7220" s="3">
        <v>1.041666666667</v>
      </c>
      <c r="M7220" s="9" t="s">
        <v>160</v>
      </c>
      <c r="N7220" s="3">
        <v>60.9375</v>
      </c>
      <c r="O7220" s="3">
        <v>8.333333333333</v>
      </c>
      <c r="P7220" s="3">
        <v>3.838541666667</v>
      </c>
      <c r="Q7220" s="13">
        <v>0.99736509320599998</v>
      </c>
    </row>
    <row r="7221" spans="4:17" ht="26" x14ac:dyDescent="0.2">
      <c r="D7221" s="59"/>
      <c r="E7221" s="5" t="s">
        <v>113</v>
      </c>
      <c r="F7221" s="51" t="s">
        <v>623</v>
      </c>
      <c r="G7221" s="4">
        <v>149</v>
      </c>
      <c r="H7221" s="10">
        <v>43.624161073826002</v>
      </c>
      <c r="I7221" s="1">
        <v>28.187919463086999</v>
      </c>
      <c r="J7221" s="1">
        <v>23.489932885906001</v>
      </c>
      <c r="K7221" s="1">
        <v>4.6979865771810001</v>
      </c>
      <c r="L7221" s="2" t="s">
        <v>160</v>
      </c>
      <c r="M7221" s="2" t="s">
        <v>160</v>
      </c>
      <c r="N7221" s="1">
        <v>71.812080536913001</v>
      </c>
      <c r="O7221" s="1">
        <v>4.6979865771810001</v>
      </c>
      <c r="P7221" s="1">
        <v>4.1073825503360002</v>
      </c>
      <c r="Q7221" s="8">
        <v>0.92371853965600004</v>
      </c>
    </row>
    <row r="7222" spans="4:17" x14ac:dyDescent="0.2">
      <c r="D7222" s="59"/>
      <c r="E7222" s="5" t="s">
        <v>114</v>
      </c>
      <c r="F7222" s="51" t="s">
        <v>623</v>
      </c>
      <c r="G7222" s="4">
        <v>530</v>
      </c>
      <c r="H7222" s="10">
        <v>31.698113207546999</v>
      </c>
      <c r="I7222" s="1">
        <v>31.886792452830001</v>
      </c>
      <c r="J7222" s="1">
        <v>28.490566037735999</v>
      </c>
      <c r="K7222" s="1">
        <v>6.9811320754719999</v>
      </c>
      <c r="L7222" s="1">
        <v>0.56603773584899997</v>
      </c>
      <c r="M7222" s="1">
        <v>0.37735849056600002</v>
      </c>
      <c r="N7222" s="1">
        <v>63.584905660376997</v>
      </c>
      <c r="O7222" s="1">
        <v>7.547169811321</v>
      </c>
      <c r="P7222" s="1">
        <v>3.875</v>
      </c>
      <c r="Q7222" s="8">
        <v>0.96006601607300002</v>
      </c>
    </row>
    <row r="7223" spans="4:17" x14ac:dyDescent="0.2">
      <c r="D7223" s="59"/>
      <c r="E7223" s="5" t="s">
        <v>115</v>
      </c>
      <c r="F7223" s="51" t="s">
        <v>623</v>
      </c>
      <c r="G7223" s="4">
        <v>225</v>
      </c>
      <c r="H7223" s="10">
        <v>41.777777777777999</v>
      </c>
      <c r="I7223" s="1">
        <v>26.222222222222001</v>
      </c>
      <c r="J7223" s="1">
        <v>26.222222222222001</v>
      </c>
      <c r="K7223" s="1">
        <v>4.8888888888890003</v>
      </c>
      <c r="L7223" s="1">
        <v>0.444444444444</v>
      </c>
      <c r="M7223" s="1">
        <v>0.444444444444</v>
      </c>
      <c r="N7223" s="1">
        <v>68</v>
      </c>
      <c r="O7223" s="1">
        <v>5.333333333333</v>
      </c>
      <c r="P7223" s="1">
        <v>4.0446428571429998</v>
      </c>
      <c r="Q7223" s="8">
        <v>0.96008587860600003</v>
      </c>
    </row>
    <row r="7224" spans="4:17" x14ac:dyDescent="0.2">
      <c r="D7224" s="59"/>
      <c r="E7224" s="5" t="s">
        <v>116</v>
      </c>
      <c r="F7224" s="51" t="s">
        <v>623</v>
      </c>
      <c r="G7224" s="4">
        <v>467</v>
      </c>
      <c r="H7224" s="10">
        <v>32.119914346895001</v>
      </c>
      <c r="I7224" s="1">
        <v>31.263383297644999</v>
      </c>
      <c r="J7224" s="1">
        <v>30.406852248393999</v>
      </c>
      <c r="K7224" s="1">
        <v>4.4967880085649998</v>
      </c>
      <c r="L7224" s="1">
        <v>1.4989293361880001</v>
      </c>
      <c r="M7224" s="1">
        <v>0.21413276231299999</v>
      </c>
      <c r="N7224" s="1">
        <v>63.383297644540001</v>
      </c>
      <c r="O7224" s="1">
        <v>5.9957173447540004</v>
      </c>
      <c r="P7224" s="1">
        <v>3.8819742489269999</v>
      </c>
      <c r="Q7224" s="8">
        <v>0.96443039480899995</v>
      </c>
    </row>
    <row r="7225" spans="4:17" ht="26" x14ac:dyDescent="0.2">
      <c r="D7225" s="59"/>
      <c r="E7225" s="5" t="s">
        <v>117</v>
      </c>
      <c r="F7225" s="51" t="s">
        <v>623</v>
      </c>
      <c r="G7225" s="4">
        <v>732</v>
      </c>
      <c r="H7225" s="10">
        <v>28.278688524589999</v>
      </c>
      <c r="I7225" s="1">
        <v>31.693989071038001</v>
      </c>
      <c r="J7225" s="1">
        <v>30.054644808742999</v>
      </c>
      <c r="K7225" s="1">
        <v>8.1967213114750006</v>
      </c>
      <c r="L7225" s="1">
        <v>1.6393442622950001</v>
      </c>
      <c r="M7225" s="1">
        <v>0.136612021858</v>
      </c>
      <c r="N7225" s="1">
        <v>59.972677595627999</v>
      </c>
      <c r="O7225" s="1">
        <v>9.83606557377</v>
      </c>
      <c r="P7225" s="1">
        <v>3.7688098495209998</v>
      </c>
      <c r="Q7225" s="8">
        <v>1.0040526541399999</v>
      </c>
    </row>
    <row r="7226" spans="4:17" ht="26" x14ac:dyDescent="0.2">
      <c r="D7226" s="59"/>
      <c r="E7226" s="5" t="s">
        <v>118</v>
      </c>
      <c r="F7226" s="51" t="s">
        <v>623</v>
      </c>
      <c r="G7226" s="4">
        <v>662</v>
      </c>
      <c r="H7226" s="10">
        <v>31.268882175226999</v>
      </c>
      <c r="I7226" s="1">
        <v>30.664652567975999</v>
      </c>
      <c r="J7226" s="1">
        <v>29.154078549849</v>
      </c>
      <c r="K7226" s="1">
        <v>7.8549848942600002</v>
      </c>
      <c r="L7226" s="1">
        <v>0.90634441087600004</v>
      </c>
      <c r="M7226" s="1">
        <v>0.15105740181300001</v>
      </c>
      <c r="N7226" s="1">
        <v>61.933534743202003</v>
      </c>
      <c r="O7226" s="1">
        <v>8.7613293051359999</v>
      </c>
      <c r="P7226" s="1">
        <v>3.8366111951590001</v>
      </c>
      <c r="Q7226" s="8">
        <v>0.98807588430600002</v>
      </c>
    </row>
    <row r="7227" spans="4:17" ht="26" x14ac:dyDescent="0.2">
      <c r="D7227" s="59"/>
      <c r="E7227" s="5" t="s">
        <v>119</v>
      </c>
      <c r="F7227" s="51" t="s">
        <v>623</v>
      </c>
      <c r="G7227" s="4">
        <v>471</v>
      </c>
      <c r="H7227" s="10">
        <v>28.237791932059</v>
      </c>
      <c r="I7227" s="1">
        <v>32.059447983014998</v>
      </c>
      <c r="J7227" s="1">
        <v>29.087048832272</v>
      </c>
      <c r="K7227" s="1">
        <v>8.7048832271759995</v>
      </c>
      <c r="L7227" s="1">
        <v>1.698513800425</v>
      </c>
      <c r="M7227" s="1">
        <v>0.21231422505299999</v>
      </c>
      <c r="N7227" s="1">
        <v>60.297239915074002</v>
      </c>
      <c r="O7227" s="1">
        <v>10.403397027601001</v>
      </c>
      <c r="P7227" s="1">
        <v>3.7659574468089998</v>
      </c>
      <c r="Q7227" s="8">
        <v>1.011928133956</v>
      </c>
    </row>
    <row r="7228" spans="4:17" ht="26" x14ac:dyDescent="0.2">
      <c r="D7228" s="59"/>
      <c r="E7228" s="5" t="s">
        <v>120</v>
      </c>
      <c r="F7228" s="51" t="s">
        <v>623</v>
      </c>
      <c r="G7228" s="4">
        <v>165</v>
      </c>
      <c r="H7228" s="10">
        <v>40</v>
      </c>
      <c r="I7228" s="1">
        <v>27.878787878788</v>
      </c>
      <c r="J7228" s="1">
        <v>26.060606060605998</v>
      </c>
      <c r="K7228" s="1">
        <v>5.4545454545450003</v>
      </c>
      <c r="L7228" s="2" t="s">
        <v>160</v>
      </c>
      <c r="M7228" s="1">
        <v>0.60606060606099998</v>
      </c>
      <c r="N7228" s="1">
        <v>67.878787878788003</v>
      </c>
      <c r="O7228" s="1">
        <v>5.4545454545450003</v>
      </c>
      <c r="P7228" s="1">
        <v>4.0304878048779997</v>
      </c>
      <c r="Q7228" s="8">
        <v>0.94267456919600001</v>
      </c>
    </row>
    <row r="7229" spans="4:17" x14ac:dyDescent="0.2">
      <c r="D7229" s="59"/>
      <c r="E7229" s="5" t="s">
        <v>121</v>
      </c>
      <c r="F7229" s="51" t="s">
        <v>623</v>
      </c>
      <c r="G7229" s="4">
        <v>553</v>
      </c>
      <c r="H7229" s="10">
        <v>30.198915009042</v>
      </c>
      <c r="I7229" s="1">
        <v>33.996383363471999</v>
      </c>
      <c r="J7229" s="1">
        <v>29.475587703435998</v>
      </c>
      <c r="K7229" s="1">
        <v>5.2441229656420001</v>
      </c>
      <c r="L7229" s="1">
        <v>0.90415913200700004</v>
      </c>
      <c r="M7229" s="1">
        <v>0.18083182640100001</v>
      </c>
      <c r="N7229" s="1">
        <v>64.195298372514003</v>
      </c>
      <c r="O7229" s="1">
        <v>6.148282097649</v>
      </c>
      <c r="P7229" s="1">
        <v>3.875</v>
      </c>
      <c r="Q7229" s="8">
        <v>0.93565683907499997</v>
      </c>
    </row>
    <row r="7230" spans="4:17" x14ac:dyDescent="0.2">
      <c r="D7230" s="59"/>
      <c r="E7230" s="5" t="s">
        <v>122</v>
      </c>
      <c r="F7230" s="51" t="s">
        <v>623</v>
      </c>
      <c r="G7230" s="4">
        <v>471</v>
      </c>
      <c r="H7230" s="10">
        <v>30.148619957537001</v>
      </c>
      <c r="I7230" s="1">
        <v>30.573248407643</v>
      </c>
      <c r="J7230" s="1">
        <v>28.662420382166001</v>
      </c>
      <c r="K7230" s="1">
        <v>8.9171974522290007</v>
      </c>
      <c r="L7230" s="1">
        <v>1.2738853503180001</v>
      </c>
      <c r="M7230" s="1">
        <v>0.42462845010599998</v>
      </c>
      <c r="N7230" s="1">
        <v>60.721868365180001</v>
      </c>
      <c r="O7230" s="1">
        <v>10.191082802547999</v>
      </c>
      <c r="P7230" s="1">
        <v>3.7974413646060001</v>
      </c>
      <c r="Q7230" s="8">
        <v>1.0124829107319999</v>
      </c>
    </row>
    <row r="7231" spans="4:17" x14ac:dyDescent="0.2">
      <c r="D7231" s="59"/>
      <c r="E7231" s="5" t="s">
        <v>123</v>
      </c>
      <c r="F7231" s="51" t="s">
        <v>623</v>
      </c>
      <c r="G7231" s="4">
        <v>275</v>
      </c>
      <c r="H7231" s="10">
        <v>34.545454545455001</v>
      </c>
      <c r="I7231" s="1">
        <v>32.363636363635997</v>
      </c>
      <c r="J7231" s="1">
        <v>25.090909090909001</v>
      </c>
      <c r="K7231" s="1">
        <v>6.9090909090909998</v>
      </c>
      <c r="L7231" s="1">
        <v>1.090909090909</v>
      </c>
      <c r="M7231" s="2" t="s">
        <v>160</v>
      </c>
      <c r="N7231" s="1">
        <v>66.909090909091006</v>
      </c>
      <c r="O7231" s="1">
        <v>8</v>
      </c>
      <c r="P7231" s="1">
        <v>3.9236363636360001</v>
      </c>
      <c r="Q7231" s="8">
        <v>0.98417471380099997</v>
      </c>
    </row>
    <row r="7232" spans="4:17" x14ac:dyDescent="0.2">
      <c r="D7232" s="59"/>
      <c r="E7232" s="5" t="s">
        <v>124</v>
      </c>
      <c r="F7232" s="51" t="s">
        <v>623</v>
      </c>
      <c r="G7232" s="4">
        <v>647</v>
      </c>
      <c r="H7232" s="10">
        <v>31.530139103555001</v>
      </c>
      <c r="I7232" s="1">
        <v>31.221020092736001</v>
      </c>
      <c r="J7232" s="1">
        <v>28.748068006181999</v>
      </c>
      <c r="K7232" s="1">
        <v>6.8006182380220004</v>
      </c>
      <c r="L7232" s="1">
        <v>1.545595054096</v>
      </c>
      <c r="M7232" s="1">
        <v>0.15455950540999999</v>
      </c>
      <c r="N7232" s="1">
        <v>62.751159196290999</v>
      </c>
      <c r="O7232" s="1">
        <v>8.3462132921169996</v>
      </c>
      <c r="P7232" s="1">
        <v>3.8452012383900001</v>
      </c>
      <c r="Q7232" s="8">
        <v>0.99652117667600004</v>
      </c>
    </row>
    <row r="7233" spans="4:17" x14ac:dyDescent="0.2">
      <c r="D7233" s="59"/>
      <c r="E7233" s="5" t="s">
        <v>125</v>
      </c>
      <c r="F7233" s="51" t="s">
        <v>623</v>
      </c>
      <c r="G7233" s="4">
        <v>249</v>
      </c>
      <c r="H7233" s="10">
        <v>37.751004016064002</v>
      </c>
      <c r="I7233" s="1">
        <v>29.317269076304999</v>
      </c>
      <c r="J7233" s="1">
        <v>24.899598393573999</v>
      </c>
      <c r="K7233" s="1">
        <v>6.8273092369480004</v>
      </c>
      <c r="L7233" s="1">
        <v>1.204819277108</v>
      </c>
      <c r="M7233" s="2" t="s">
        <v>160</v>
      </c>
      <c r="N7233" s="1">
        <v>67.068273092368997</v>
      </c>
      <c r="O7233" s="1">
        <v>8.0321285140559997</v>
      </c>
      <c r="P7233" s="1">
        <v>3.9558232931730002</v>
      </c>
      <c r="Q7233" s="8">
        <v>1.005055880779</v>
      </c>
    </row>
    <row r="7234" spans="4:17" x14ac:dyDescent="0.2">
      <c r="D7234" s="59"/>
      <c r="E7234" s="5" t="s">
        <v>126</v>
      </c>
      <c r="F7234" s="51" t="s">
        <v>623</v>
      </c>
      <c r="G7234" s="4">
        <v>279</v>
      </c>
      <c r="H7234" s="10">
        <v>34.050179211470002</v>
      </c>
      <c r="I7234" s="1">
        <v>29.032258064516</v>
      </c>
      <c r="J7234" s="1">
        <v>29.032258064516</v>
      </c>
      <c r="K7234" s="1">
        <v>6.4516129032259997</v>
      </c>
      <c r="L7234" s="1">
        <v>1.0752688172039999</v>
      </c>
      <c r="M7234" s="1">
        <v>0.35842293906799999</v>
      </c>
      <c r="N7234" s="1">
        <v>63.082437275986003</v>
      </c>
      <c r="O7234" s="1">
        <v>7.5268817204299996</v>
      </c>
      <c r="P7234" s="1">
        <v>3.8884892086330001</v>
      </c>
      <c r="Q7234" s="8">
        <v>0.99010112430300001</v>
      </c>
    </row>
    <row r="7235" spans="4:17" ht="26" x14ac:dyDescent="0.2">
      <c r="D7235" s="59"/>
      <c r="E7235" s="5" t="s">
        <v>127</v>
      </c>
      <c r="F7235" s="51" t="s">
        <v>623</v>
      </c>
      <c r="G7235" s="4">
        <v>195</v>
      </c>
      <c r="H7235" s="10">
        <v>26.666666666666998</v>
      </c>
      <c r="I7235" s="1">
        <v>28.717948717949</v>
      </c>
      <c r="J7235" s="1">
        <v>32.820512820513002</v>
      </c>
      <c r="K7235" s="1">
        <v>9.2307692307690008</v>
      </c>
      <c r="L7235" s="1">
        <v>2.564102564103</v>
      </c>
      <c r="M7235" s="2" t="s">
        <v>160</v>
      </c>
      <c r="N7235" s="1">
        <v>55.384615384615003</v>
      </c>
      <c r="O7235" s="1">
        <v>11.794871794872</v>
      </c>
      <c r="P7235" s="1">
        <v>3.6769230769229999</v>
      </c>
      <c r="Q7235" s="8">
        <v>1.0469547244670001</v>
      </c>
    </row>
    <row r="7236" spans="4:17" x14ac:dyDescent="0.2">
      <c r="D7236" s="59"/>
      <c r="E7236" s="5" t="s">
        <v>36</v>
      </c>
      <c r="F7236" s="51" t="s">
        <v>624</v>
      </c>
      <c r="G7236" s="4">
        <v>24</v>
      </c>
      <c r="H7236" s="10">
        <v>8.333333333333</v>
      </c>
      <c r="I7236" s="1">
        <v>25</v>
      </c>
      <c r="J7236" s="1">
        <v>25</v>
      </c>
      <c r="K7236" s="1">
        <v>37.5</v>
      </c>
      <c r="L7236" s="1">
        <v>4.166666666667</v>
      </c>
      <c r="M7236" s="2" t="s">
        <v>160</v>
      </c>
      <c r="N7236" s="1">
        <v>33.333333333333002</v>
      </c>
      <c r="O7236" s="1">
        <v>41.666666666666998</v>
      </c>
      <c r="P7236" s="1">
        <v>2.958333333333</v>
      </c>
      <c r="Q7236" s="8">
        <v>1.0826363421180001</v>
      </c>
    </row>
    <row r="7237" spans="4:17" x14ac:dyDescent="0.2">
      <c r="D7237" s="59"/>
      <c r="E7237" s="5" t="s">
        <v>128</v>
      </c>
      <c r="F7237" s="51" t="s">
        <v>624</v>
      </c>
      <c r="G7237" s="4">
        <v>14</v>
      </c>
      <c r="H7237" s="17" t="s">
        <v>160</v>
      </c>
      <c r="I7237" s="2" t="s">
        <v>160</v>
      </c>
      <c r="J7237" s="1">
        <v>85.714285714286007</v>
      </c>
      <c r="K7237" s="1">
        <v>7.1428571428570002</v>
      </c>
      <c r="L7237" s="1">
        <v>7.1428571428570002</v>
      </c>
      <c r="M7237" s="2" t="s">
        <v>160</v>
      </c>
      <c r="N7237" s="2" t="s">
        <v>160</v>
      </c>
      <c r="O7237" s="1">
        <v>14.285714285714</v>
      </c>
      <c r="P7237" s="1">
        <v>2.785714285714</v>
      </c>
      <c r="Q7237" s="8">
        <v>0.57893422352199997</v>
      </c>
    </row>
    <row r="7238" spans="4:17" x14ac:dyDescent="0.2">
      <c r="D7238" s="59"/>
      <c r="E7238" s="5" t="s">
        <v>23</v>
      </c>
      <c r="F7238" s="51" t="s">
        <v>624</v>
      </c>
      <c r="G7238" s="4">
        <v>4</v>
      </c>
      <c r="H7238" s="17" t="s">
        <v>160</v>
      </c>
      <c r="I7238" s="2" t="s">
        <v>160</v>
      </c>
      <c r="J7238" s="1">
        <v>100</v>
      </c>
      <c r="K7238" s="2" t="s">
        <v>160</v>
      </c>
      <c r="L7238" s="2" t="s">
        <v>160</v>
      </c>
      <c r="M7238" s="2" t="s">
        <v>160</v>
      </c>
      <c r="N7238" s="2" t="s">
        <v>160</v>
      </c>
      <c r="O7238" s="2" t="s">
        <v>160</v>
      </c>
      <c r="P7238" s="1">
        <v>3</v>
      </c>
      <c r="Q7238" s="8">
        <v>0</v>
      </c>
    </row>
    <row r="7239" spans="4:17" x14ac:dyDescent="0.2">
      <c r="D7239" s="58" t="s">
        <v>129</v>
      </c>
      <c r="E7239" s="7" t="s">
        <v>130</v>
      </c>
      <c r="F7239" s="50" t="s">
        <v>623</v>
      </c>
      <c r="G7239" s="6">
        <v>544</v>
      </c>
      <c r="H7239" s="14">
        <v>43.933823529412003</v>
      </c>
      <c r="I7239" s="3">
        <v>30.882352941175998</v>
      </c>
      <c r="J7239" s="3">
        <v>22.058823529411999</v>
      </c>
      <c r="K7239" s="3">
        <v>2.3897058823530002</v>
      </c>
      <c r="L7239" s="3">
        <v>0.55147058823499995</v>
      </c>
      <c r="M7239" s="3">
        <v>0.183823529412</v>
      </c>
      <c r="N7239" s="3">
        <v>74.816176470588005</v>
      </c>
      <c r="O7239" s="3">
        <v>2.9411764705880001</v>
      </c>
      <c r="P7239" s="3">
        <v>4.1546961325970004</v>
      </c>
      <c r="Q7239" s="13">
        <v>0.88551851183399999</v>
      </c>
    </row>
    <row r="7240" spans="4:17" x14ac:dyDescent="0.2">
      <c r="D7240" s="59"/>
      <c r="E7240" s="5" t="s">
        <v>131</v>
      </c>
      <c r="F7240" s="51" t="s">
        <v>623</v>
      </c>
      <c r="G7240" s="4">
        <v>411</v>
      </c>
      <c r="H7240" s="10">
        <v>6.3260340632599998</v>
      </c>
      <c r="I7240" s="1">
        <v>33.576642335766003</v>
      </c>
      <c r="J7240" s="1">
        <v>45.012165450121998</v>
      </c>
      <c r="K7240" s="1">
        <v>14.355231143552</v>
      </c>
      <c r="L7240" s="1">
        <v>0.48661800486599999</v>
      </c>
      <c r="M7240" s="1">
        <v>0.24330900243299999</v>
      </c>
      <c r="N7240" s="1">
        <v>39.902676399027001</v>
      </c>
      <c r="O7240" s="1">
        <v>14.841849148418</v>
      </c>
      <c r="P7240" s="1">
        <v>3.3097560975609999</v>
      </c>
      <c r="Q7240" s="8">
        <v>0.81198385992400002</v>
      </c>
    </row>
    <row r="7241" spans="4:17" x14ac:dyDescent="0.2">
      <c r="D7241" s="59"/>
      <c r="E7241" s="5" t="s">
        <v>132</v>
      </c>
      <c r="F7241" s="51" t="s">
        <v>623</v>
      </c>
      <c r="G7241" s="4">
        <v>65</v>
      </c>
      <c r="H7241" s="17" t="s">
        <v>160</v>
      </c>
      <c r="I7241" s="1">
        <v>12.307692307691999</v>
      </c>
      <c r="J7241" s="1">
        <v>35.384615384615003</v>
      </c>
      <c r="K7241" s="1">
        <v>46.153846153845997</v>
      </c>
      <c r="L7241" s="1">
        <v>6.1538461538459996</v>
      </c>
      <c r="M7241" s="2" t="s">
        <v>160</v>
      </c>
      <c r="N7241" s="1">
        <v>12.307692307691999</v>
      </c>
      <c r="O7241" s="1">
        <v>52.307692307692001</v>
      </c>
      <c r="P7241" s="1">
        <v>2.5384615384620002</v>
      </c>
      <c r="Q7241" s="8">
        <v>0.79208828179299995</v>
      </c>
    </row>
    <row r="7242" spans="4:17" x14ac:dyDescent="0.2">
      <c r="D7242" s="59"/>
      <c r="E7242" s="5" t="s">
        <v>133</v>
      </c>
      <c r="F7242" s="51" t="s">
        <v>624</v>
      </c>
      <c r="G7242" s="4">
        <v>21</v>
      </c>
      <c r="H7242" s="17" t="s">
        <v>160</v>
      </c>
      <c r="I7242" s="2" t="s">
        <v>160</v>
      </c>
      <c r="J7242" s="1">
        <v>19.047619047619001</v>
      </c>
      <c r="K7242" s="1">
        <v>28.571428571428999</v>
      </c>
      <c r="L7242" s="1">
        <v>52.380952380952003</v>
      </c>
      <c r="M7242" s="2" t="s">
        <v>160</v>
      </c>
      <c r="N7242" s="2" t="s">
        <v>160</v>
      </c>
      <c r="O7242" s="1">
        <v>80.952380952381006</v>
      </c>
      <c r="P7242" s="1">
        <v>1.666666666667</v>
      </c>
      <c r="Q7242" s="8">
        <v>0.79582242575399997</v>
      </c>
    </row>
    <row r="7243" spans="4:17" x14ac:dyDescent="0.2">
      <c r="D7243" s="59"/>
      <c r="E7243" s="5" t="s">
        <v>23</v>
      </c>
      <c r="F7243" s="51" t="s">
        <v>624</v>
      </c>
      <c r="G7243" s="4">
        <v>2</v>
      </c>
      <c r="H7243" s="17" t="s">
        <v>160</v>
      </c>
      <c r="I7243" s="2" t="s">
        <v>160</v>
      </c>
      <c r="J7243" s="1">
        <v>50</v>
      </c>
      <c r="K7243" s="2" t="s">
        <v>160</v>
      </c>
      <c r="L7243" s="1">
        <v>50</v>
      </c>
      <c r="M7243" s="2" t="s">
        <v>160</v>
      </c>
      <c r="N7243" s="2" t="s">
        <v>160</v>
      </c>
      <c r="O7243" s="1">
        <v>50</v>
      </c>
      <c r="P7243" s="1">
        <v>2</v>
      </c>
      <c r="Q7243" s="8">
        <v>1.4142135623730001</v>
      </c>
    </row>
    <row r="7244" spans="4:17" x14ac:dyDescent="0.2">
      <c r="D7244" s="59"/>
      <c r="E7244" s="5" t="s">
        <v>134</v>
      </c>
      <c r="F7244" s="51" t="s">
        <v>623</v>
      </c>
      <c r="G7244" s="4">
        <v>955</v>
      </c>
      <c r="H7244" s="10">
        <v>27.748691099476002</v>
      </c>
      <c r="I7244" s="1">
        <v>32.041884816753999</v>
      </c>
      <c r="J7244" s="1">
        <v>31.937172774869001</v>
      </c>
      <c r="K7244" s="1">
        <v>7.5392670157069999</v>
      </c>
      <c r="L7244" s="1">
        <v>0.52356020942399994</v>
      </c>
      <c r="M7244" s="1">
        <v>0.20942408376999999</v>
      </c>
      <c r="N7244" s="1">
        <v>59.790575916229997</v>
      </c>
      <c r="O7244" s="1">
        <v>8.0628272251310005</v>
      </c>
      <c r="P7244" s="1">
        <v>3.7911857292760001</v>
      </c>
      <c r="Q7244" s="8">
        <v>0.95125191732600001</v>
      </c>
    </row>
    <row r="7245" spans="4:17" x14ac:dyDescent="0.2">
      <c r="D7245" s="59"/>
      <c r="E7245" s="5" t="s">
        <v>135</v>
      </c>
      <c r="F7245" s="51" t="s">
        <v>623</v>
      </c>
      <c r="G7245" s="4">
        <v>86</v>
      </c>
      <c r="H7245" s="17" t="s">
        <v>160</v>
      </c>
      <c r="I7245" s="1">
        <v>9.3023255813949994</v>
      </c>
      <c r="J7245" s="1">
        <v>31.395348837208999</v>
      </c>
      <c r="K7245" s="1">
        <v>41.860465116279002</v>
      </c>
      <c r="L7245" s="1">
        <v>17.441860465116001</v>
      </c>
      <c r="M7245" s="2" t="s">
        <v>160</v>
      </c>
      <c r="N7245" s="1">
        <v>9.3023255813949994</v>
      </c>
      <c r="O7245" s="1">
        <v>59.302325581395003</v>
      </c>
      <c r="P7245" s="1">
        <v>2.3255813953489999</v>
      </c>
      <c r="Q7245" s="8">
        <v>0.87369210440300005</v>
      </c>
    </row>
    <row r="7246" spans="4:17" x14ac:dyDescent="0.2">
      <c r="D7246" s="58" t="s">
        <v>136</v>
      </c>
      <c r="E7246" s="7" t="s">
        <v>137</v>
      </c>
      <c r="F7246" s="50" t="s">
        <v>623</v>
      </c>
      <c r="G7246" s="6">
        <v>421</v>
      </c>
      <c r="H7246" s="14">
        <v>20.427553444181001</v>
      </c>
      <c r="I7246" s="3">
        <v>30.166270783847999</v>
      </c>
      <c r="J7246" s="3">
        <v>35.629453681709997</v>
      </c>
      <c r="K7246" s="3">
        <v>10.451306413301999</v>
      </c>
      <c r="L7246" s="3">
        <v>3.0878859857480001</v>
      </c>
      <c r="M7246" s="3">
        <v>0.23752969121100001</v>
      </c>
      <c r="N7246" s="3">
        <v>50.593824228029</v>
      </c>
      <c r="O7246" s="3">
        <v>13.53919239905</v>
      </c>
      <c r="P7246" s="3">
        <v>3.545238095238</v>
      </c>
      <c r="Q7246" s="13">
        <v>1.027242847044</v>
      </c>
    </row>
    <row r="7247" spans="4:17" x14ac:dyDescent="0.2">
      <c r="D7247" s="59"/>
      <c r="E7247" s="5" t="s">
        <v>138</v>
      </c>
      <c r="F7247" s="51" t="s">
        <v>623</v>
      </c>
      <c r="G7247" s="4">
        <v>362</v>
      </c>
      <c r="H7247" s="10">
        <v>31.491712707182</v>
      </c>
      <c r="I7247" s="1">
        <v>32.872928176796002</v>
      </c>
      <c r="J7247" s="1">
        <v>26.795580110496999</v>
      </c>
      <c r="K7247" s="1">
        <v>8.2872928176799991</v>
      </c>
      <c r="L7247" s="1">
        <v>0.55248618784500003</v>
      </c>
      <c r="M7247" s="2" t="s">
        <v>160</v>
      </c>
      <c r="N7247" s="1">
        <v>64.364640883977998</v>
      </c>
      <c r="O7247" s="1">
        <v>8.8397790055249992</v>
      </c>
      <c r="P7247" s="1">
        <v>3.8646408839780002</v>
      </c>
      <c r="Q7247" s="8">
        <v>0.97385119949999999</v>
      </c>
    </row>
    <row r="7248" spans="4:17" x14ac:dyDescent="0.2">
      <c r="D7248" s="59"/>
      <c r="E7248" s="5" t="s">
        <v>139</v>
      </c>
      <c r="F7248" s="51" t="s">
        <v>623</v>
      </c>
      <c r="G7248" s="4">
        <v>175</v>
      </c>
      <c r="H7248" s="10">
        <v>32</v>
      </c>
      <c r="I7248" s="1">
        <v>26.857142857143</v>
      </c>
      <c r="J7248" s="1">
        <v>29.714285714286</v>
      </c>
      <c r="K7248" s="1">
        <v>9.1428571428570002</v>
      </c>
      <c r="L7248" s="1">
        <v>1.714285714286</v>
      </c>
      <c r="M7248" s="1">
        <v>0.57142857142900005</v>
      </c>
      <c r="N7248" s="1">
        <v>58.857142857143003</v>
      </c>
      <c r="O7248" s="1">
        <v>10.857142857143</v>
      </c>
      <c r="P7248" s="1">
        <v>3.7873563218389998</v>
      </c>
      <c r="Q7248" s="8">
        <v>1.051099572642</v>
      </c>
    </row>
    <row r="7249" spans="4:17" x14ac:dyDescent="0.2">
      <c r="D7249" s="59"/>
      <c r="E7249" s="5" t="s">
        <v>128</v>
      </c>
      <c r="F7249" s="51" t="s">
        <v>623</v>
      </c>
      <c r="G7249" s="4">
        <v>60</v>
      </c>
      <c r="H7249" s="10">
        <v>11.666666666667</v>
      </c>
      <c r="I7249" s="1">
        <v>28.333333333333002</v>
      </c>
      <c r="J7249" s="1">
        <v>38.333333333333002</v>
      </c>
      <c r="K7249" s="1">
        <v>18.333333333333002</v>
      </c>
      <c r="L7249" s="1">
        <v>3.333333333333</v>
      </c>
      <c r="M7249" s="2" t="s">
        <v>160</v>
      </c>
      <c r="N7249" s="1">
        <v>40</v>
      </c>
      <c r="O7249" s="1">
        <v>21.666666666666998</v>
      </c>
      <c r="P7249" s="1">
        <v>3.2666666666670001</v>
      </c>
      <c r="Q7249" s="8">
        <v>1.0061954971730001</v>
      </c>
    </row>
    <row r="7250" spans="4:17" x14ac:dyDescent="0.2">
      <c r="D7250" s="59"/>
      <c r="E7250" s="5" t="s">
        <v>23</v>
      </c>
      <c r="F7250" s="51" t="s">
        <v>624</v>
      </c>
      <c r="G7250" s="4">
        <v>25</v>
      </c>
      <c r="H7250" s="10">
        <v>8</v>
      </c>
      <c r="I7250" s="1">
        <v>16</v>
      </c>
      <c r="J7250" s="1">
        <v>44</v>
      </c>
      <c r="K7250" s="1">
        <v>28</v>
      </c>
      <c r="L7250" s="1">
        <v>4</v>
      </c>
      <c r="M7250" s="2" t="s">
        <v>160</v>
      </c>
      <c r="N7250" s="1">
        <v>24</v>
      </c>
      <c r="O7250" s="1">
        <v>32</v>
      </c>
      <c r="P7250" s="1">
        <v>2.96</v>
      </c>
      <c r="Q7250" s="8">
        <v>0.97809338340800001</v>
      </c>
    </row>
    <row r="7251" spans="4:17" ht="26" x14ac:dyDescent="0.2">
      <c r="D7251" s="58" t="s">
        <v>140</v>
      </c>
      <c r="E7251" s="7" t="s">
        <v>141</v>
      </c>
      <c r="F7251" s="50" t="s">
        <v>624</v>
      </c>
      <c r="G7251" s="6">
        <v>12</v>
      </c>
      <c r="H7251" s="14">
        <v>8.333333333333</v>
      </c>
      <c r="I7251" s="3">
        <v>25</v>
      </c>
      <c r="J7251" s="3">
        <v>50</v>
      </c>
      <c r="K7251" s="3">
        <v>16.666666666666998</v>
      </c>
      <c r="L7251" s="9" t="s">
        <v>160</v>
      </c>
      <c r="M7251" s="9" t="s">
        <v>160</v>
      </c>
      <c r="N7251" s="3">
        <v>33.333333333333002</v>
      </c>
      <c r="O7251" s="3">
        <v>16.666666666666998</v>
      </c>
      <c r="P7251" s="3">
        <v>3.25</v>
      </c>
      <c r="Q7251" s="13">
        <v>0.86602540378399995</v>
      </c>
    </row>
    <row r="7252" spans="4:17" ht="26" x14ac:dyDescent="0.2">
      <c r="D7252" s="59"/>
      <c r="E7252" s="5" t="s">
        <v>142</v>
      </c>
      <c r="F7252" s="51" t="s">
        <v>623</v>
      </c>
      <c r="G7252" s="4">
        <v>87</v>
      </c>
      <c r="H7252" s="10">
        <v>22.988505747125998</v>
      </c>
      <c r="I7252" s="1">
        <v>35.632183908046002</v>
      </c>
      <c r="J7252" s="1">
        <v>28.735632183907999</v>
      </c>
      <c r="K7252" s="1">
        <v>9.1954022988510005</v>
      </c>
      <c r="L7252" s="1">
        <v>3.4482758620689999</v>
      </c>
      <c r="M7252" s="2" t="s">
        <v>160</v>
      </c>
      <c r="N7252" s="1">
        <v>58.620689655172001</v>
      </c>
      <c r="O7252" s="1">
        <v>12.64367816092</v>
      </c>
      <c r="P7252" s="1">
        <v>3.6551724137930002</v>
      </c>
      <c r="Q7252" s="8">
        <v>1.0435581597200001</v>
      </c>
    </row>
    <row r="7253" spans="4:17" ht="26" x14ac:dyDescent="0.2">
      <c r="D7253" s="59"/>
      <c r="E7253" s="5" t="s">
        <v>143</v>
      </c>
      <c r="F7253" s="51" t="s">
        <v>623</v>
      </c>
      <c r="G7253" s="4">
        <v>67</v>
      </c>
      <c r="H7253" s="10">
        <v>28.358208955224001</v>
      </c>
      <c r="I7253" s="1">
        <v>22.388059701492999</v>
      </c>
      <c r="J7253" s="1">
        <v>38.805970149254001</v>
      </c>
      <c r="K7253" s="1">
        <v>7.4626865671639999</v>
      </c>
      <c r="L7253" s="1">
        <v>2.985074626866</v>
      </c>
      <c r="M7253" s="2" t="s">
        <v>160</v>
      </c>
      <c r="N7253" s="1">
        <v>50.746268656715998</v>
      </c>
      <c r="O7253" s="1">
        <v>10.447761194030001</v>
      </c>
      <c r="P7253" s="1">
        <v>3.6567164179099998</v>
      </c>
      <c r="Q7253" s="8">
        <v>1.0667458134359999</v>
      </c>
    </row>
    <row r="7254" spans="4:17" ht="26" x14ac:dyDescent="0.2">
      <c r="D7254" s="59"/>
      <c r="E7254" s="5" t="s">
        <v>144</v>
      </c>
      <c r="F7254" s="51" t="s">
        <v>623</v>
      </c>
      <c r="G7254" s="4">
        <v>78</v>
      </c>
      <c r="H7254" s="10">
        <v>42.307692307692001</v>
      </c>
      <c r="I7254" s="1">
        <v>28.205128205127998</v>
      </c>
      <c r="J7254" s="1">
        <v>20.512820512821001</v>
      </c>
      <c r="K7254" s="1">
        <v>7.6923076923079998</v>
      </c>
      <c r="L7254" s="1">
        <v>1.2820512820509999</v>
      </c>
      <c r="M7254" s="2" t="s">
        <v>160</v>
      </c>
      <c r="N7254" s="1">
        <v>70.512820512820994</v>
      </c>
      <c r="O7254" s="1">
        <v>8.9743589743589993</v>
      </c>
      <c r="P7254" s="1">
        <v>4.0256410256409998</v>
      </c>
      <c r="Q7254" s="8">
        <v>1.0316341717240001</v>
      </c>
    </row>
    <row r="7255" spans="4:17" ht="26" x14ac:dyDescent="0.2">
      <c r="D7255" s="59"/>
      <c r="E7255" s="5" t="s">
        <v>145</v>
      </c>
      <c r="F7255" s="51" t="s">
        <v>623</v>
      </c>
      <c r="G7255" s="4">
        <v>735</v>
      </c>
      <c r="H7255" s="10">
        <v>25.850340136054001</v>
      </c>
      <c r="I7255" s="1">
        <v>31.700680272109</v>
      </c>
      <c r="J7255" s="1">
        <v>31.020408163265</v>
      </c>
      <c r="K7255" s="1">
        <v>9.5238095238099998</v>
      </c>
      <c r="L7255" s="1">
        <v>1.9047619047619999</v>
      </c>
      <c r="M7255" s="2" t="s">
        <v>160</v>
      </c>
      <c r="N7255" s="1">
        <v>57.551020408162998</v>
      </c>
      <c r="O7255" s="1">
        <v>11.428571428571001</v>
      </c>
      <c r="P7255" s="1">
        <v>3.700680272109</v>
      </c>
      <c r="Q7255" s="8">
        <v>1.0163175901049999</v>
      </c>
    </row>
    <row r="7256" spans="4:17" ht="26" x14ac:dyDescent="0.2">
      <c r="D7256" s="59"/>
      <c r="E7256" s="5" t="s">
        <v>146</v>
      </c>
      <c r="F7256" s="51" t="s">
        <v>623</v>
      </c>
      <c r="G7256" s="4">
        <v>751</v>
      </c>
      <c r="H7256" s="10">
        <v>25.832223701730999</v>
      </c>
      <c r="I7256" s="1">
        <v>30.758988015979</v>
      </c>
      <c r="J7256" s="1">
        <v>30.758988015979</v>
      </c>
      <c r="K7256" s="1">
        <v>10.252996005326001</v>
      </c>
      <c r="L7256" s="1">
        <v>2.2636484687079999</v>
      </c>
      <c r="M7256" s="1">
        <v>0.133155792277</v>
      </c>
      <c r="N7256" s="1">
        <v>56.591211717710003</v>
      </c>
      <c r="O7256" s="1">
        <v>12.516644474034999</v>
      </c>
      <c r="P7256" s="1">
        <v>3.6773333333329998</v>
      </c>
      <c r="Q7256" s="8">
        <v>1.0385845010929999</v>
      </c>
    </row>
    <row r="7257" spans="4:17" ht="26" x14ac:dyDescent="0.2">
      <c r="D7257" s="59"/>
      <c r="E7257" s="5" t="s">
        <v>147</v>
      </c>
      <c r="F7257" s="51" t="s">
        <v>623</v>
      </c>
      <c r="G7257" s="4">
        <v>587</v>
      </c>
      <c r="H7257" s="10">
        <v>25.553662691652001</v>
      </c>
      <c r="I7257" s="1">
        <v>29.982964224871999</v>
      </c>
      <c r="J7257" s="1">
        <v>30.834752981261001</v>
      </c>
      <c r="K7257" s="1">
        <v>11.413969335605</v>
      </c>
      <c r="L7257" s="1">
        <v>2.0442930153319998</v>
      </c>
      <c r="M7257" s="1">
        <v>0.17035775127800001</v>
      </c>
      <c r="N7257" s="1">
        <v>55.536626916525002</v>
      </c>
      <c r="O7257" s="1">
        <v>13.458262350937</v>
      </c>
      <c r="P7257" s="1">
        <v>3.6569965870310002</v>
      </c>
      <c r="Q7257" s="8">
        <v>1.0443632288789999</v>
      </c>
    </row>
    <row r="7258" spans="4:17" x14ac:dyDescent="0.2">
      <c r="D7258" s="59"/>
      <c r="E7258" s="5" t="s">
        <v>148</v>
      </c>
      <c r="F7258" s="51" t="s">
        <v>623</v>
      </c>
      <c r="G7258" s="4">
        <v>187</v>
      </c>
      <c r="H7258" s="10">
        <v>34.224598930481001</v>
      </c>
      <c r="I7258" s="1">
        <v>29.411764705882</v>
      </c>
      <c r="J7258" s="1">
        <v>31.550802139037</v>
      </c>
      <c r="K7258" s="1">
        <v>3.7433155080209999</v>
      </c>
      <c r="L7258" s="1">
        <v>1.069518716578</v>
      </c>
      <c r="M7258" s="2" t="s">
        <v>160</v>
      </c>
      <c r="N7258" s="1">
        <v>63.636363636364003</v>
      </c>
      <c r="O7258" s="1">
        <v>4.8128342245990003</v>
      </c>
      <c r="P7258" s="1">
        <v>3.9197860962569999</v>
      </c>
      <c r="Q7258" s="8">
        <v>0.94980697372300005</v>
      </c>
    </row>
    <row r="7259" spans="4:17" ht="26" x14ac:dyDescent="0.2">
      <c r="D7259" s="59"/>
      <c r="E7259" s="5" t="s">
        <v>149</v>
      </c>
      <c r="F7259" s="51" t="s">
        <v>623</v>
      </c>
      <c r="G7259" s="4">
        <v>75</v>
      </c>
      <c r="H7259" s="10">
        <v>16</v>
      </c>
      <c r="I7259" s="1">
        <v>26.666666666666998</v>
      </c>
      <c r="J7259" s="1">
        <v>29.333333333333002</v>
      </c>
      <c r="K7259" s="1">
        <v>24</v>
      </c>
      <c r="L7259" s="1">
        <v>4</v>
      </c>
      <c r="M7259" s="2" t="s">
        <v>160</v>
      </c>
      <c r="N7259" s="1">
        <v>42.666666666666998</v>
      </c>
      <c r="O7259" s="1">
        <v>28</v>
      </c>
      <c r="P7259" s="1">
        <v>3.2666666666670001</v>
      </c>
      <c r="Q7259" s="8">
        <v>1.1190407732750001</v>
      </c>
    </row>
    <row r="7260" spans="4:17" ht="26" x14ac:dyDescent="0.2">
      <c r="D7260" s="59"/>
      <c r="E7260" s="5" t="s">
        <v>150</v>
      </c>
      <c r="F7260" s="51" t="s">
        <v>623</v>
      </c>
      <c r="G7260" s="4">
        <v>66</v>
      </c>
      <c r="H7260" s="10">
        <v>21.212121212121001</v>
      </c>
      <c r="I7260" s="1">
        <v>24.242424242424001</v>
      </c>
      <c r="J7260" s="1">
        <v>39.393939393939</v>
      </c>
      <c r="K7260" s="1">
        <v>10.606060606061</v>
      </c>
      <c r="L7260" s="1">
        <v>4.5454545454549997</v>
      </c>
      <c r="M7260" s="2" t="s">
        <v>160</v>
      </c>
      <c r="N7260" s="1">
        <v>45.454545454544999</v>
      </c>
      <c r="O7260" s="1">
        <v>15.151515151515</v>
      </c>
      <c r="P7260" s="1">
        <v>3.4696969696969999</v>
      </c>
      <c r="Q7260" s="8">
        <v>1.0844310379140001</v>
      </c>
    </row>
    <row r="7261" spans="4:17" ht="26" x14ac:dyDescent="0.2">
      <c r="D7261" s="59"/>
      <c r="E7261" s="5" t="s">
        <v>151</v>
      </c>
      <c r="F7261" s="51" t="s">
        <v>624</v>
      </c>
      <c r="G7261" s="4">
        <v>12</v>
      </c>
      <c r="H7261" s="17" t="s">
        <v>160</v>
      </c>
      <c r="I7261" s="1">
        <v>16.666666666666998</v>
      </c>
      <c r="J7261" s="1">
        <v>41.666666666666998</v>
      </c>
      <c r="K7261" s="1">
        <v>33.333333333333002</v>
      </c>
      <c r="L7261" s="1">
        <v>8.333333333333</v>
      </c>
      <c r="M7261" s="2" t="s">
        <v>160</v>
      </c>
      <c r="N7261" s="1">
        <v>16.666666666666998</v>
      </c>
      <c r="O7261" s="1">
        <v>41.666666666666998</v>
      </c>
      <c r="P7261" s="1">
        <v>2.666666666667</v>
      </c>
      <c r="Q7261" s="8">
        <v>0.88762536459899999</v>
      </c>
    </row>
    <row r="7262" spans="4:17" ht="26" x14ac:dyDescent="0.2">
      <c r="D7262" s="59"/>
      <c r="E7262" s="5" t="s">
        <v>152</v>
      </c>
      <c r="F7262" s="51" t="s">
        <v>623</v>
      </c>
      <c r="G7262" s="4">
        <v>443</v>
      </c>
      <c r="H7262" s="10">
        <v>30.022573363431</v>
      </c>
      <c r="I7262" s="1">
        <v>30.248306997743001</v>
      </c>
      <c r="J7262" s="1">
        <v>29.796839729119998</v>
      </c>
      <c r="K7262" s="1">
        <v>7.900677200903</v>
      </c>
      <c r="L7262" s="1">
        <v>2.0316027088039998</v>
      </c>
      <c r="M7262" s="2" t="s">
        <v>160</v>
      </c>
      <c r="N7262" s="1">
        <v>60.270880361174001</v>
      </c>
      <c r="O7262" s="1">
        <v>9.9322799097070007</v>
      </c>
      <c r="P7262" s="1">
        <v>3.7832957110610002</v>
      </c>
      <c r="Q7262" s="8">
        <v>1.0259047306789999</v>
      </c>
    </row>
    <row r="7263" spans="4:17" x14ac:dyDescent="0.2">
      <c r="D7263" s="59"/>
      <c r="E7263" s="5" t="s">
        <v>153</v>
      </c>
      <c r="F7263" s="51" t="s">
        <v>623</v>
      </c>
      <c r="G7263" s="4">
        <v>80</v>
      </c>
      <c r="H7263" s="10">
        <v>32.5</v>
      </c>
      <c r="I7263" s="1">
        <v>28.75</v>
      </c>
      <c r="J7263" s="1">
        <v>28.75</v>
      </c>
      <c r="K7263" s="1">
        <v>8.75</v>
      </c>
      <c r="L7263" s="1">
        <v>1.25</v>
      </c>
      <c r="M7263" s="2" t="s">
        <v>160</v>
      </c>
      <c r="N7263" s="1">
        <v>61.25</v>
      </c>
      <c r="O7263" s="1">
        <v>10</v>
      </c>
      <c r="P7263" s="1">
        <v>3.8250000000000002</v>
      </c>
      <c r="Q7263" s="8">
        <v>1.028394348832</v>
      </c>
    </row>
    <row r="7264" spans="4:17" ht="26" x14ac:dyDescent="0.2">
      <c r="D7264" s="59"/>
      <c r="E7264" s="5" t="s">
        <v>154</v>
      </c>
      <c r="F7264" s="51" t="s">
        <v>623</v>
      </c>
      <c r="G7264" s="4">
        <v>123</v>
      </c>
      <c r="H7264" s="10">
        <v>25.203252032519998</v>
      </c>
      <c r="I7264" s="1">
        <v>26.829268292683</v>
      </c>
      <c r="J7264" s="1">
        <v>37.398373983740001</v>
      </c>
      <c r="K7264" s="1">
        <v>9.7560975609760003</v>
      </c>
      <c r="L7264" s="1">
        <v>0.81300813008100004</v>
      </c>
      <c r="M7264" s="2" t="s">
        <v>160</v>
      </c>
      <c r="N7264" s="1">
        <v>52.032520325203002</v>
      </c>
      <c r="O7264" s="1">
        <v>10.569105691057</v>
      </c>
      <c r="P7264" s="1">
        <v>3.6585365853659999</v>
      </c>
      <c r="Q7264" s="8">
        <v>0.99035734809700005</v>
      </c>
    </row>
    <row r="7265" spans="2:27" x14ac:dyDescent="0.2">
      <c r="D7265" s="59"/>
      <c r="E7265" s="5" t="s">
        <v>23</v>
      </c>
      <c r="F7265" s="51" t="s">
        <v>624</v>
      </c>
      <c r="G7265" s="4">
        <v>10</v>
      </c>
      <c r="H7265" s="10">
        <v>10</v>
      </c>
      <c r="I7265" s="1">
        <v>30</v>
      </c>
      <c r="J7265" s="1">
        <v>30</v>
      </c>
      <c r="K7265" s="1">
        <v>10</v>
      </c>
      <c r="L7265" s="1">
        <v>10</v>
      </c>
      <c r="M7265" s="1">
        <v>10</v>
      </c>
      <c r="N7265" s="1">
        <v>40</v>
      </c>
      <c r="O7265" s="1">
        <v>20</v>
      </c>
      <c r="P7265" s="1">
        <v>3.2222222222219998</v>
      </c>
      <c r="Q7265" s="8">
        <v>1.201850425155</v>
      </c>
    </row>
    <row r="7266" spans="2:27" ht="26" x14ac:dyDescent="0.2">
      <c r="D7266" s="59"/>
      <c r="E7266" s="5" t="s">
        <v>155</v>
      </c>
      <c r="F7266" s="51" t="s">
        <v>623</v>
      </c>
      <c r="G7266" s="4">
        <v>910</v>
      </c>
      <c r="H7266" s="10">
        <v>25.604395604396</v>
      </c>
      <c r="I7266" s="1">
        <v>30.549450549450999</v>
      </c>
      <c r="J7266" s="1">
        <v>31.208791208790998</v>
      </c>
      <c r="K7266" s="1">
        <v>10.439560439559999</v>
      </c>
      <c r="L7266" s="1">
        <v>2.0879120879120001</v>
      </c>
      <c r="M7266" s="1">
        <v>0.10989010989</v>
      </c>
      <c r="N7266" s="1">
        <v>56.153846153845997</v>
      </c>
      <c r="O7266" s="1">
        <v>12.527472527473</v>
      </c>
      <c r="P7266" s="1">
        <v>3.6721672167219999</v>
      </c>
      <c r="Q7266" s="8">
        <v>1.03374017826</v>
      </c>
    </row>
    <row r="7267" spans="2:27" ht="26" x14ac:dyDescent="0.2">
      <c r="D7267" s="59"/>
      <c r="E7267" s="5" t="s">
        <v>156</v>
      </c>
      <c r="F7267" s="51" t="s">
        <v>623</v>
      </c>
      <c r="G7267" s="4">
        <v>98</v>
      </c>
      <c r="H7267" s="10">
        <v>21.428571428571001</v>
      </c>
      <c r="I7267" s="1">
        <v>33.673469387754999</v>
      </c>
      <c r="J7267" s="1">
        <v>31.632653061224001</v>
      </c>
      <c r="K7267" s="1">
        <v>10.204081632653001</v>
      </c>
      <c r="L7267" s="1">
        <v>3.0612244897959999</v>
      </c>
      <c r="M7267" s="2" t="s">
        <v>160</v>
      </c>
      <c r="N7267" s="1">
        <v>55.102040816326998</v>
      </c>
      <c r="O7267" s="1">
        <v>13.265306122448999</v>
      </c>
      <c r="P7267" s="1">
        <v>3.6020408163269999</v>
      </c>
      <c r="Q7267" s="8">
        <v>1.0328600659539999</v>
      </c>
    </row>
    <row r="7268" spans="2:27" ht="26" x14ac:dyDescent="0.2">
      <c r="D7268" s="59"/>
      <c r="E7268" s="5" t="s">
        <v>157</v>
      </c>
      <c r="F7268" s="51" t="s">
        <v>623</v>
      </c>
      <c r="G7268" s="4">
        <v>134</v>
      </c>
      <c r="H7268" s="10">
        <v>36.567164179103997</v>
      </c>
      <c r="I7268" s="1">
        <v>26.119402985074998</v>
      </c>
      <c r="J7268" s="1">
        <v>29.104477611939998</v>
      </c>
      <c r="K7268" s="1">
        <v>6.7164179104480004</v>
      </c>
      <c r="L7268" s="1">
        <v>1.492537313433</v>
      </c>
      <c r="M7268" s="2" t="s">
        <v>160</v>
      </c>
      <c r="N7268" s="1">
        <v>62.686567164179003</v>
      </c>
      <c r="O7268" s="1">
        <v>8.2089552238810004</v>
      </c>
      <c r="P7268" s="1">
        <v>3.8955223880599998</v>
      </c>
      <c r="Q7268" s="8">
        <v>1.0279452950279999</v>
      </c>
    </row>
    <row r="7269" spans="2:27" ht="26" x14ac:dyDescent="0.2">
      <c r="D7269" s="59"/>
      <c r="E7269" s="5" t="s">
        <v>158</v>
      </c>
      <c r="F7269" s="51" t="s">
        <v>623</v>
      </c>
      <c r="G7269" s="4">
        <v>812</v>
      </c>
      <c r="H7269" s="10">
        <v>25.492610837438001</v>
      </c>
      <c r="I7269" s="1">
        <v>30.418719211822999</v>
      </c>
      <c r="J7269" s="1">
        <v>30.911330049261</v>
      </c>
      <c r="K7269" s="1">
        <v>10.960591133005</v>
      </c>
      <c r="L7269" s="1">
        <v>2.0935960591130001</v>
      </c>
      <c r="M7269" s="1">
        <v>0.12315270936</v>
      </c>
      <c r="N7269" s="1">
        <v>55.911330049260997</v>
      </c>
      <c r="O7269" s="1">
        <v>13.054187192118</v>
      </c>
      <c r="P7269" s="1">
        <v>3.6633785450060001</v>
      </c>
      <c r="Q7269" s="8">
        <v>1.039410055127</v>
      </c>
    </row>
    <row r="7270" spans="2:27" ht="26" x14ac:dyDescent="0.2">
      <c r="D7270" s="60"/>
      <c r="E7270" s="30" t="s">
        <v>159</v>
      </c>
      <c r="F7270" s="52" t="s">
        <v>623</v>
      </c>
      <c r="G7270" s="21">
        <v>136</v>
      </c>
      <c r="H7270" s="36">
        <v>18.382352941175998</v>
      </c>
      <c r="I7270" s="18">
        <v>25</v>
      </c>
      <c r="J7270" s="18">
        <v>36.764705882352999</v>
      </c>
      <c r="K7270" s="18">
        <v>16.176470588234999</v>
      </c>
      <c r="L7270" s="18">
        <v>3.6764705882349999</v>
      </c>
      <c r="M7270" s="37" t="s">
        <v>160</v>
      </c>
      <c r="N7270" s="18">
        <v>43.382352941176002</v>
      </c>
      <c r="O7270" s="18">
        <v>19.852941176470999</v>
      </c>
      <c r="P7270" s="18">
        <v>3.3823529411759998</v>
      </c>
      <c r="Q7270" s="35">
        <v>1.07537296565</v>
      </c>
    </row>
    <row r="7271" spans="2:27" x14ac:dyDescent="0.2">
      <c r="D7271" s="45" t="s">
        <v>625</v>
      </c>
    </row>
    <row r="7272" spans="2:27" x14ac:dyDescent="0.2">
      <c r="B7272" s="24" t="str">
        <f xml:space="preserve"> HYPERLINK("#'目次'!B53", "[47]")</f>
        <v>[47]</v>
      </c>
      <c r="C7272" s="61" t="s">
        <v>564</v>
      </c>
      <c r="D7272" s="62"/>
      <c r="E7272" s="62"/>
      <c r="F7272" s="62"/>
      <c r="G7272" s="62"/>
      <c r="H7272" s="62"/>
      <c r="I7272" s="62"/>
      <c r="J7272" s="62"/>
      <c r="K7272" s="62"/>
      <c r="L7272" s="62"/>
      <c r="M7272" s="62"/>
      <c r="N7272" s="62"/>
      <c r="O7272" s="62"/>
      <c r="P7272" s="62"/>
      <c r="Q7272" s="62"/>
      <c r="R7272" s="62"/>
      <c r="S7272" s="62"/>
      <c r="T7272" s="62"/>
      <c r="U7272" s="62"/>
      <c r="V7272" s="62"/>
    </row>
    <row r="7275" spans="2:27" x14ac:dyDescent="0.2">
      <c r="C7275" s="61" t="s">
        <v>13</v>
      </c>
      <c r="D7275" s="62"/>
      <c r="E7275" s="62"/>
      <c r="F7275" s="62"/>
      <c r="G7275" s="62"/>
      <c r="H7275" s="62"/>
      <c r="I7275" s="62"/>
      <c r="J7275" s="62"/>
      <c r="K7275" s="62"/>
      <c r="L7275" s="62"/>
      <c r="M7275" s="62"/>
      <c r="N7275" s="62"/>
      <c r="O7275" s="62"/>
      <c r="P7275" s="62"/>
      <c r="Q7275" s="62"/>
      <c r="R7275" s="62"/>
      <c r="S7275" s="62"/>
      <c r="T7275" s="62"/>
      <c r="U7275" s="62"/>
      <c r="V7275" s="62"/>
    </row>
    <row r="7276" spans="2:27" ht="65" x14ac:dyDescent="0.2">
      <c r="D7276" s="63"/>
      <c r="E7276" s="64"/>
      <c r="F7276" s="64"/>
      <c r="G7276" s="27" t="s">
        <v>14</v>
      </c>
      <c r="H7276" s="26" t="s">
        <v>112</v>
      </c>
      <c r="I7276" s="11" t="s">
        <v>113</v>
      </c>
      <c r="J7276" s="11" t="s">
        <v>114</v>
      </c>
      <c r="K7276" s="11" t="s">
        <v>115</v>
      </c>
      <c r="L7276" s="11" t="s">
        <v>116</v>
      </c>
      <c r="M7276" s="11" t="s">
        <v>117</v>
      </c>
      <c r="N7276" s="11" t="s">
        <v>118</v>
      </c>
      <c r="O7276" s="11" t="s">
        <v>119</v>
      </c>
      <c r="P7276" s="11" t="s">
        <v>120</v>
      </c>
      <c r="Q7276" s="11" t="s">
        <v>121</v>
      </c>
      <c r="R7276" s="11" t="s">
        <v>122</v>
      </c>
      <c r="S7276" s="11" t="s">
        <v>123</v>
      </c>
      <c r="T7276" s="11" t="s">
        <v>124</v>
      </c>
      <c r="U7276" s="11" t="s">
        <v>125</v>
      </c>
      <c r="V7276" s="11" t="s">
        <v>126</v>
      </c>
      <c r="W7276" s="11" t="s">
        <v>127</v>
      </c>
      <c r="X7276" s="11" t="s">
        <v>36</v>
      </c>
      <c r="Y7276" s="11" t="s">
        <v>128</v>
      </c>
      <c r="Z7276" s="11" t="s">
        <v>23</v>
      </c>
      <c r="AA7276" s="20" t="s">
        <v>248</v>
      </c>
    </row>
    <row r="7277" spans="2:27" x14ac:dyDescent="0.2">
      <c r="D7277" s="65"/>
      <c r="E7277" s="66"/>
      <c r="F7277" s="66"/>
      <c r="G7277" s="22"/>
      <c r="H7277" s="31"/>
      <c r="I7277" s="12"/>
      <c r="J7277" s="12"/>
      <c r="K7277" s="12"/>
      <c r="L7277" s="12"/>
      <c r="M7277" s="12"/>
      <c r="N7277" s="12"/>
      <c r="O7277" s="12"/>
      <c r="P7277" s="12"/>
      <c r="Q7277" s="12"/>
      <c r="R7277" s="12"/>
      <c r="S7277" s="12"/>
      <c r="T7277" s="12"/>
      <c r="U7277" s="12"/>
      <c r="V7277" s="12"/>
      <c r="W7277" s="12"/>
      <c r="X7277" s="12"/>
      <c r="Y7277" s="12"/>
      <c r="Z7277" s="12"/>
      <c r="AA7277" s="29"/>
    </row>
    <row r="7278" spans="2:27" x14ac:dyDescent="0.2">
      <c r="D7278" s="23"/>
      <c r="E7278" s="28" t="s">
        <v>14</v>
      </c>
      <c r="F7278" s="49" t="s">
        <v>623</v>
      </c>
      <c r="G7278" s="25">
        <v>1043</v>
      </c>
      <c r="H7278" s="16">
        <v>18.408437200384</v>
      </c>
      <c r="I7278" s="16">
        <v>14.285714285714</v>
      </c>
      <c r="J7278" s="16">
        <v>50.814956855224999</v>
      </c>
      <c r="K7278" s="16">
        <v>21.572387344199001</v>
      </c>
      <c r="L7278" s="16">
        <v>44.774688398849001</v>
      </c>
      <c r="M7278" s="16">
        <v>70.182166826461994</v>
      </c>
      <c r="N7278" s="16">
        <v>63.470757430489002</v>
      </c>
      <c r="O7278" s="16">
        <v>45.158197507190998</v>
      </c>
      <c r="P7278" s="16">
        <v>15.81975071908</v>
      </c>
      <c r="Q7278" s="16">
        <v>53.020134228187999</v>
      </c>
      <c r="R7278" s="16">
        <v>45.158197507190998</v>
      </c>
      <c r="S7278" s="16">
        <v>26.366251198465999</v>
      </c>
      <c r="T7278" s="16">
        <v>62.032598274209001</v>
      </c>
      <c r="U7278" s="16">
        <v>23.873441994246999</v>
      </c>
      <c r="V7278" s="16">
        <v>26.749760306807001</v>
      </c>
      <c r="W7278" s="16">
        <v>18.69606903164</v>
      </c>
      <c r="X7278" s="16">
        <v>2.301054650048</v>
      </c>
      <c r="Y7278" s="16">
        <v>1.342281879195</v>
      </c>
      <c r="Z7278" s="16">
        <v>0.38350910834099999</v>
      </c>
      <c r="AA7278" s="34">
        <v>604.41035474592502</v>
      </c>
    </row>
    <row r="7279" spans="2:27" x14ac:dyDescent="0.2">
      <c r="D7279" s="58" t="s">
        <v>18</v>
      </c>
      <c r="E7279" s="7" t="s">
        <v>19</v>
      </c>
      <c r="F7279" s="50" t="s">
        <v>623</v>
      </c>
      <c r="G7279" s="6">
        <v>342</v>
      </c>
      <c r="H7279" s="14">
        <v>23.391812865496998</v>
      </c>
      <c r="I7279" s="3">
        <v>21.052631578947</v>
      </c>
      <c r="J7279" s="3">
        <v>57.017543859649003</v>
      </c>
      <c r="K7279" s="3">
        <v>34.795321637427001</v>
      </c>
      <c r="L7279" s="3">
        <v>48.538011695906</v>
      </c>
      <c r="M7279" s="3">
        <v>71.637426900584998</v>
      </c>
      <c r="N7279" s="3">
        <v>67.543859649122993</v>
      </c>
      <c r="O7279" s="3">
        <v>42.105263157895003</v>
      </c>
      <c r="P7279" s="3">
        <v>20.175438596490999</v>
      </c>
      <c r="Q7279" s="3">
        <v>65.789473684211004</v>
      </c>
      <c r="R7279" s="3">
        <v>49.707602339181001</v>
      </c>
      <c r="S7279" s="3">
        <v>33.040935672514998</v>
      </c>
      <c r="T7279" s="3">
        <v>66.959064327484995</v>
      </c>
      <c r="U7279" s="3">
        <v>28.947368421053</v>
      </c>
      <c r="V7279" s="3">
        <v>30.701754385965</v>
      </c>
      <c r="W7279" s="3">
        <v>17.251461988304001</v>
      </c>
      <c r="X7279" s="3">
        <v>2.3391812865500001</v>
      </c>
      <c r="Y7279" s="3">
        <v>0.58479532163699999</v>
      </c>
      <c r="Z7279" s="3">
        <v>0.29239766081899998</v>
      </c>
      <c r="AA7279" s="13">
        <v>681.87134502924005</v>
      </c>
    </row>
    <row r="7280" spans="2:27" ht="26" x14ac:dyDescent="0.2">
      <c r="D7280" s="59"/>
      <c r="E7280" s="5" t="s">
        <v>20</v>
      </c>
      <c r="F7280" s="51" t="s">
        <v>623</v>
      </c>
      <c r="G7280" s="4">
        <v>620</v>
      </c>
      <c r="H7280" s="10">
        <v>16.774193548387</v>
      </c>
      <c r="I7280" s="1">
        <v>11.774193548387</v>
      </c>
      <c r="J7280" s="1">
        <v>48.870967741934997</v>
      </c>
      <c r="K7280" s="1">
        <v>16.935483870968</v>
      </c>
      <c r="L7280" s="1">
        <v>44.354838709676997</v>
      </c>
      <c r="M7280" s="1">
        <v>70.322580645160997</v>
      </c>
      <c r="N7280" s="1">
        <v>62.096774193548001</v>
      </c>
      <c r="O7280" s="1">
        <v>46.774193548386997</v>
      </c>
      <c r="P7280" s="1">
        <v>14.838709677419001</v>
      </c>
      <c r="Q7280" s="1">
        <v>49.516129032258</v>
      </c>
      <c r="R7280" s="1">
        <v>45</v>
      </c>
      <c r="S7280" s="1">
        <v>24.032258064516</v>
      </c>
      <c r="T7280" s="1">
        <v>60.806451612902997</v>
      </c>
      <c r="U7280" s="1">
        <v>22.258064516129</v>
      </c>
      <c r="V7280" s="1">
        <v>26.451612903226</v>
      </c>
      <c r="W7280" s="1">
        <v>19.032258064516</v>
      </c>
      <c r="X7280" s="1">
        <v>2.0967741935480002</v>
      </c>
      <c r="Y7280" s="1">
        <v>1.4516129032259999</v>
      </c>
      <c r="Z7280" s="1">
        <v>0.16129032258100001</v>
      </c>
      <c r="AA7280" s="8">
        <v>583.54838709677404</v>
      </c>
    </row>
    <row r="7281" spans="4:27" ht="26" x14ac:dyDescent="0.2">
      <c r="D7281" s="59"/>
      <c r="E7281" s="5" t="s">
        <v>21</v>
      </c>
      <c r="F7281" s="51" t="s">
        <v>623</v>
      </c>
      <c r="G7281" s="4">
        <v>76</v>
      </c>
      <c r="H7281" s="10">
        <v>7.8947368421049999</v>
      </c>
      <c r="I7281" s="1">
        <v>5.2631578947369997</v>
      </c>
      <c r="J7281" s="1">
        <v>38.157894736842003</v>
      </c>
      <c r="K7281" s="1">
        <v>1.3157894736839999</v>
      </c>
      <c r="L7281" s="1">
        <v>31.578947368421002</v>
      </c>
      <c r="M7281" s="1">
        <v>64.473684210526002</v>
      </c>
      <c r="N7281" s="1">
        <v>57.894736842104997</v>
      </c>
      <c r="O7281" s="1">
        <v>46.052631578947</v>
      </c>
      <c r="P7281" s="1">
        <v>3.947368421053</v>
      </c>
      <c r="Q7281" s="1">
        <v>26.315789473683999</v>
      </c>
      <c r="R7281" s="1">
        <v>26.315789473683999</v>
      </c>
      <c r="S7281" s="1">
        <v>15.789473684211</v>
      </c>
      <c r="T7281" s="1">
        <v>51.315789473683999</v>
      </c>
      <c r="U7281" s="1">
        <v>15.789473684211</v>
      </c>
      <c r="V7281" s="1">
        <v>13.157894736842</v>
      </c>
      <c r="W7281" s="1">
        <v>21.052631578947</v>
      </c>
      <c r="X7281" s="1">
        <v>3.947368421053</v>
      </c>
      <c r="Y7281" s="1">
        <v>3.947368421053</v>
      </c>
      <c r="Z7281" s="1">
        <v>2.6315789473679998</v>
      </c>
      <c r="AA7281" s="8">
        <v>436.84210526315798</v>
      </c>
    </row>
    <row r="7282" spans="4:27" x14ac:dyDescent="0.2">
      <c r="D7282" s="59"/>
      <c r="E7282" s="5" t="s">
        <v>22</v>
      </c>
      <c r="F7282" s="51" t="s">
        <v>624</v>
      </c>
      <c r="G7282" s="4">
        <v>2</v>
      </c>
      <c r="H7282" s="17" t="s">
        <v>160</v>
      </c>
      <c r="I7282" s="2" t="s">
        <v>160</v>
      </c>
      <c r="J7282" s="1">
        <v>50</v>
      </c>
      <c r="K7282" s="2" t="s">
        <v>160</v>
      </c>
      <c r="L7282" s="1">
        <v>100</v>
      </c>
      <c r="M7282" s="1">
        <v>100</v>
      </c>
      <c r="N7282" s="1">
        <v>50</v>
      </c>
      <c r="O7282" s="2" t="s">
        <v>160</v>
      </c>
      <c r="P7282" s="2" t="s">
        <v>160</v>
      </c>
      <c r="Q7282" s="1">
        <v>50</v>
      </c>
      <c r="R7282" s="2" t="s">
        <v>160</v>
      </c>
      <c r="S7282" s="2" t="s">
        <v>160</v>
      </c>
      <c r="T7282" s="1">
        <v>50</v>
      </c>
      <c r="U7282" s="2" t="s">
        <v>160</v>
      </c>
      <c r="V7282" s="2" t="s">
        <v>160</v>
      </c>
      <c r="W7282" s="1">
        <v>50</v>
      </c>
      <c r="X7282" s="2" t="s">
        <v>160</v>
      </c>
      <c r="Y7282" s="2" t="s">
        <v>160</v>
      </c>
      <c r="Z7282" s="2" t="s">
        <v>160</v>
      </c>
      <c r="AA7282" s="8">
        <v>450</v>
      </c>
    </row>
    <row r="7283" spans="4:27" x14ac:dyDescent="0.2">
      <c r="D7283" s="59"/>
      <c r="E7283" s="5" t="s">
        <v>23</v>
      </c>
      <c r="F7283" s="51" t="s">
        <v>624</v>
      </c>
      <c r="G7283" s="4">
        <v>3</v>
      </c>
      <c r="H7283" s="10">
        <v>66.666666666666998</v>
      </c>
      <c r="I7283" s="2" t="s">
        <v>160</v>
      </c>
      <c r="J7283" s="1">
        <v>66.666666666666998</v>
      </c>
      <c r="K7283" s="2" t="s">
        <v>160</v>
      </c>
      <c r="L7283" s="2" t="s">
        <v>160</v>
      </c>
      <c r="M7283" s="2" t="s">
        <v>160</v>
      </c>
      <c r="N7283" s="1">
        <v>33.333333333333002</v>
      </c>
      <c r="O7283" s="1">
        <v>66.666666666666998</v>
      </c>
      <c r="P7283" s="1">
        <v>33.333333333333002</v>
      </c>
      <c r="Q7283" s="2" t="s">
        <v>160</v>
      </c>
      <c r="R7283" s="1">
        <v>66.666666666666998</v>
      </c>
      <c r="S7283" s="1">
        <v>33.333333333333002</v>
      </c>
      <c r="T7283" s="1">
        <v>33.333333333333002</v>
      </c>
      <c r="U7283" s="2" t="s">
        <v>160</v>
      </c>
      <c r="V7283" s="2" t="s">
        <v>160</v>
      </c>
      <c r="W7283" s="1">
        <v>33.333333333333002</v>
      </c>
      <c r="X7283" s="2" t="s">
        <v>160</v>
      </c>
      <c r="Y7283" s="2" t="s">
        <v>160</v>
      </c>
      <c r="Z7283" s="2" t="s">
        <v>160</v>
      </c>
      <c r="AA7283" s="8">
        <v>433.33333333333297</v>
      </c>
    </row>
    <row r="7284" spans="4:27" x14ac:dyDescent="0.2">
      <c r="D7284" s="58" t="s">
        <v>24</v>
      </c>
      <c r="E7284" s="7" t="s">
        <v>25</v>
      </c>
      <c r="F7284" s="50" t="s">
        <v>623</v>
      </c>
      <c r="G7284" s="6">
        <v>765</v>
      </c>
      <c r="H7284" s="14">
        <v>19.084967320261001</v>
      </c>
      <c r="I7284" s="3">
        <v>16.078431372549002</v>
      </c>
      <c r="J7284" s="3">
        <v>53.333333333333002</v>
      </c>
      <c r="K7284" s="3">
        <v>22.875816993463999</v>
      </c>
      <c r="L7284" s="3">
        <v>44.836601307190001</v>
      </c>
      <c r="M7284" s="3">
        <v>71.895424836600995</v>
      </c>
      <c r="N7284" s="3">
        <v>68.366013071894997</v>
      </c>
      <c r="O7284" s="3">
        <v>49.150326797386001</v>
      </c>
      <c r="P7284" s="3">
        <v>16.209150326797001</v>
      </c>
      <c r="Q7284" s="3">
        <v>55.163398692809999</v>
      </c>
      <c r="R7284" s="3">
        <v>47.581699346405003</v>
      </c>
      <c r="S7284" s="3">
        <v>28.496732026143999</v>
      </c>
      <c r="T7284" s="3">
        <v>65.751633986927999</v>
      </c>
      <c r="U7284" s="3">
        <v>26.535947712418</v>
      </c>
      <c r="V7284" s="3">
        <v>28.627450980391998</v>
      </c>
      <c r="W7284" s="3">
        <v>20.130718954248</v>
      </c>
      <c r="X7284" s="3">
        <v>1.6993464052289999</v>
      </c>
      <c r="Y7284" s="3">
        <v>0.78431372549</v>
      </c>
      <c r="Z7284" s="3">
        <v>0.392156862745</v>
      </c>
      <c r="AA7284" s="13">
        <v>636.993464052288</v>
      </c>
    </row>
    <row r="7285" spans="4:27" x14ac:dyDescent="0.2">
      <c r="D7285" s="59"/>
      <c r="E7285" s="5" t="s">
        <v>26</v>
      </c>
      <c r="F7285" s="51" t="s">
        <v>623</v>
      </c>
      <c r="G7285" s="4">
        <v>796</v>
      </c>
      <c r="H7285" s="10">
        <v>18.341708542713999</v>
      </c>
      <c r="I7285" s="1">
        <v>15.829145728643001</v>
      </c>
      <c r="J7285" s="1">
        <v>52.889447236180999</v>
      </c>
      <c r="K7285" s="1">
        <v>23.492462311558</v>
      </c>
      <c r="L7285" s="1">
        <v>47.864321608040001</v>
      </c>
      <c r="M7285" s="1">
        <v>73.869346733667996</v>
      </c>
      <c r="N7285" s="1">
        <v>67.713567839196003</v>
      </c>
      <c r="O7285" s="1">
        <v>47.361809045226003</v>
      </c>
      <c r="P7285" s="1">
        <v>17.713567839195999</v>
      </c>
      <c r="Q7285" s="1">
        <v>55.150753768843998</v>
      </c>
      <c r="R7285" s="1">
        <v>48.366834170853998</v>
      </c>
      <c r="S7285" s="1">
        <v>28.266331658291001</v>
      </c>
      <c r="T7285" s="1">
        <v>65.703517587939999</v>
      </c>
      <c r="U7285" s="1">
        <v>27.261306532662999</v>
      </c>
      <c r="V7285" s="1">
        <v>30.276381909548</v>
      </c>
      <c r="W7285" s="1">
        <v>18.844221105528</v>
      </c>
      <c r="X7285" s="1">
        <v>1.8844221105529999</v>
      </c>
      <c r="Y7285" s="1">
        <v>0.87939698492499996</v>
      </c>
      <c r="Z7285" s="1">
        <v>0.50251256281400003</v>
      </c>
      <c r="AA7285" s="8">
        <v>642.21105527638201</v>
      </c>
    </row>
    <row r="7286" spans="4:27" ht="26" x14ac:dyDescent="0.2">
      <c r="D7286" s="59"/>
      <c r="E7286" s="5" t="s">
        <v>27</v>
      </c>
      <c r="F7286" s="51" t="s">
        <v>623</v>
      </c>
      <c r="G7286" s="4">
        <v>683</v>
      </c>
      <c r="H7286" s="10">
        <v>19.472913616397999</v>
      </c>
      <c r="I7286" s="1">
        <v>15.959004392387</v>
      </c>
      <c r="J7286" s="1">
        <v>55.490483162517997</v>
      </c>
      <c r="K7286" s="1">
        <v>25.475841874084999</v>
      </c>
      <c r="L7286" s="1">
        <v>48.462664714494998</v>
      </c>
      <c r="M7286" s="1">
        <v>76.427525622255004</v>
      </c>
      <c r="N7286" s="1">
        <v>69.399707174230997</v>
      </c>
      <c r="O7286" s="1">
        <v>47.877013177160002</v>
      </c>
      <c r="P7286" s="1">
        <v>17.276720351390999</v>
      </c>
      <c r="Q7286" s="1">
        <v>56.808199121523003</v>
      </c>
      <c r="R7286" s="1">
        <v>49.926793557833001</v>
      </c>
      <c r="S7286" s="1">
        <v>27.525622254758002</v>
      </c>
      <c r="T7286" s="1">
        <v>66.910688140556005</v>
      </c>
      <c r="U7286" s="1">
        <v>27.379209370424999</v>
      </c>
      <c r="V7286" s="1">
        <v>30.453879941435002</v>
      </c>
      <c r="W7286" s="1">
        <v>18.594436310395</v>
      </c>
      <c r="X7286" s="1">
        <v>2.0497803806729999</v>
      </c>
      <c r="Y7286" s="1">
        <v>0.43923865300100001</v>
      </c>
      <c r="Z7286" s="1">
        <v>0.43923865300100001</v>
      </c>
      <c r="AA7286" s="8">
        <v>656.36896046852098</v>
      </c>
    </row>
    <row r="7287" spans="4:27" x14ac:dyDescent="0.2">
      <c r="D7287" s="59"/>
      <c r="E7287" s="5" t="s">
        <v>28</v>
      </c>
      <c r="F7287" s="51" t="s">
        <v>623</v>
      </c>
      <c r="G7287" s="4">
        <v>438</v>
      </c>
      <c r="H7287" s="10">
        <v>18.721461187214999</v>
      </c>
      <c r="I7287" s="1">
        <v>18.949771689498</v>
      </c>
      <c r="J7287" s="1">
        <v>54.794520547944998</v>
      </c>
      <c r="K7287" s="1">
        <v>26.027397260274</v>
      </c>
      <c r="L7287" s="1">
        <v>44.748858447488999</v>
      </c>
      <c r="M7287" s="1">
        <v>77.853881278539006</v>
      </c>
      <c r="N7287" s="1">
        <v>71.917808219177999</v>
      </c>
      <c r="O7287" s="1">
        <v>54.109589041096001</v>
      </c>
      <c r="P7287" s="1">
        <v>19.863013698629999</v>
      </c>
      <c r="Q7287" s="1">
        <v>57.077625570776</v>
      </c>
      <c r="R7287" s="1">
        <v>52.968036529679999</v>
      </c>
      <c r="S7287" s="1">
        <v>31.963470319635</v>
      </c>
      <c r="T7287" s="1">
        <v>71.004566210045994</v>
      </c>
      <c r="U7287" s="1">
        <v>32.648401826483997</v>
      </c>
      <c r="V7287" s="1">
        <v>36.757990867579998</v>
      </c>
      <c r="W7287" s="1">
        <v>20.319634703196002</v>
      </c>
      <c r="X7287" s="1">
        <v>2.2831050228310001</v>
      </c>
      <c r="Y7287" s="1">
        <v>0.45662100456600002</v>
      </c>
      <c r="Z7287" s="1">
        <v>0.22831050228300001</v>
      </c>
      <c r="AA7287" s="8">
        <v>692.694063926941</v>
      </c>
    </row>
    <row r="7288" spans="4:27" ht="26" x14ac:dyDescent="0.2">
      <c r="D7288" s="59"/>
      <c r="E7288" s="5" t="s">
        <v>29</v>
      </c>
      <c r="F7288" s="51" t="s">
        <v>623</v>
      </c>
      <c r="G7288" s="4">
        <v>680</v>
      </c>
      <c r="H7288" s="10">
        <v>18.235294117647001</v>
      </c>
      <c r="I7288" s="1">
        <v>15.882352941176</v>
      </c>
      <c r="J7288" s="1">
        <v>55.735294117647001</v>
      </c>
      <c r="K7288" s="1">
        <v>23.382352941175998</v>
      </c>
      <c r="L7288" s="1">
        <v>49.852941176470999</v>
      </c>
      <c r="M7288" s="1">
        <v>74.264705882352999</v>
      </c>
      <c r="N7288" s="1">
        <v>67.941176470588005</v>
      </c>
      <c r="O7288" s="1">
        <v>47.352941176470999</v>
      </c>
      <c r="P7288" s="1">
        <v>17.941176470588001</v>
      </c>
      <c r="Q7288" s="1">
        <v>56.617647058823998</v>
      </c>
      <c r="R7288" s="1">
        <v>47.941176470587997</v>
      </c>
      <c r="S7288" s="1">
        <v>28.088235294118</v>
      </c>
      <c r="T7288" s="1">
        <v>66.764705882352999</v>
      </c>
      <c r="U7288" s="1">
        <v>26.176470588234999</v>
      </c>
      <c r="V7288" s="1">
        <v>28.970588235293999</v>
      </c>
      <c r="W7288" s="1">
        <v>18.970588235293999</v>
      </c>
      <c r="X7288" s="1">
        <v>2.0588235294119999</v>
      </c>
      <c r="Y7288" s="1">
        <v>0.88235294117600005</v>
      </c>
      <c r="Z7288" s="1">
        <v>0.29411764705900001</v>
      </c>
      <c r="AA7288" s="8">
        <v>647.35294117647095</v>
      </c>
    </row>
    <row r="7289" spans="4:27" x14ac:dyDescent="0.2">
      <c r="D7289" s="59"/>
      <c r="E7289" s="5" t="s">
        <v>30</v>
      </c>
      <c r="F7289" s="51" t="s">
        <v>623</v>
      </c>
      <c r="G7289" s="4">
        <v>242</v>
      </c>
      <c r="H7289" s="10">
        <v>19.834710743801999</v>
      </c>
      <c r="I7289" s="1">
        <v>19.008264462810001</v>
      </c>
      <c r="J7289" s="1">
        <v>57.851239669420998</v>
      </c>
      <c r="K7289" s="1">
        <v>28.099173553719002</v>
      </c>
      <c r="L7289" s="1">
        <v>50</v>
      </c>
      <c r="M7289" s="1">
        <v>75.619834710744001</v>
      </c>
      <c r="N7289" s="1">
        <v>73.966942148759998</v>
      </c>
      <c r="O7289" s="1">
        <v>53.305785123966999</v>
      </c>
      <c r="P7289" s="1">
        <v>19.834710743801999</v>
      </c>
      <c r="Q7289" s="1">
        <v>57.024793388429998</v>
      </c>
      <c r="R7289" s="1">
        <v>51.239669421488003</v>
      </c>
      <c r="S7289" s="1">
        <v>38.842975206612003</v>
      </c>
      <c r="T7289" s="1">
        <v>73.966942148759998</v>
      </c>
      <c r="U7289" s="1">
        <v>29.752066115702</v>
      </c>
      <c r="V7289" s="1">
        <v>29.752066115702</v>
      </c>
      <c r="W7289" s="1">
        <v>19.008264462810001</v>
      </c>
      <c r="X7289" s="1">
        <v>2.8925619834709999</v>
      </c>
      <c r="Y7289" s="1">
        <v>1.239669421488</v>
      </c>
      <c r="Z7289" s="2" t="s">
        <v>160</v>
      </c>
      <c r="AA7289" s="8">
        <v>701.23966942148797</v>
      </c>
    </row>
    <row r="7290" spans="4:27" x14ac:dyDescent="0.2">
      <c r="D7290" s="59"/>
      <c r="E7290" s="5" t="s">
        <v>31</v>
      </c>
      <c r="F7290" s="51" t="s">
        <v>623</v>
      </c>
      <c r="G7290" s="4">
        <v>609</v>
      </c>
      <c r="H7290" s="10">
        <v>20.361247947454999</v>
      </c>
      <c r="I7290" s="1">
        <v>18.226600985221999</v>
      </c>
      <c r="J7290" s="1">
        <v>57.307060755336998</v>
      </c>
      <c r="K7290" s="1">
        <v>33.825944170771997</v>
      </c>
      <c r="L7290" s="1">
        <v>48.604269293923998</v>
      </c>
      <c r="M7290" s="1">
        <v>72.577996715927995</v>
      </c>
      <c r="N7290" s="1">
        <v>69.786535303777001</v>
      </c>
      <c r="O7290" s="1">
        <v>47.783251231526997</v>
      </c>
      <c r="P7290" s="1">
        <v>20.525451559934002</v>
      </c>
      <c r="Q7290" s="1">
        <v>62.889983579639001</v>
      </c>
      <c r="R7290" s="1">
        <v>52.216748768473003</v>
      </c>
      <c r="S7290" s="1">
        <v>30.377668308703001</v>
      </c>
      <c r="T7290" s="1">
        <v>70.279146141214994</v>
      </c>
      <c r="U7290" s="1">
        <v>29.885057471263998</v>
      </c>
      <c r="V7290" s="1">
        <v>33.990147783250997</v>
      </c>
      <c r="W7290" s="1">
        <v>19.047619047619001</v>
      </c>
      <c r="X7290" s="1">
        <v>2.4630541871920002</v>
      </c>
      <c r="Y7290" s="1">
        <v>0.32840722495899999</v>
      </c>
      <c r="Z7290" s="1">
        <v>0.16420361247900001</v>
      </c>
      <c r="AA7290" s="8">
        <v>690.64039408866995</v>
      </c>
    </row>
    <row r="7291" spans="4:27" x14ac:dyDescent="0.2">
      <c r="D7291" s="59"/>
      <c r="E7291" s="5" t="s">
        <v>32</v>
      </c>
      <c r="F7291" s="51" t="s">
        <v>623</v>
      </c>
      <c r="G7291" s="4">
        <v>343</v>
      </c>
      <c r="H7291" s="10">
        <v>19.825072886297001</v>
      </c>
      <c r="I7291" s="1">
        <v>18.950437317784001</v>
      </c>
      <c r="J7291" s="1">
        <v>65.014577259475004</v>
      </c>
      <c r="K7291" s="1">
        <v>32.653061224490003</v>
      </c>
      <c r="L7291" s="1">
        <v>48.104956268221997</v>
      </c>
      <c r="M7291" s="1">
        <v>77.842565597667999</v>
      </c>
      <c r="N7291" s="1">
        <v>81.341107871719998</v>
      </c>
      <c r="O7291" s="1">
        <v>47.521865889212997</v>
      </c>
      <c r="P7291" s="1">
        <v>29.446064139941999</v>
      </c>
      <c r="Q7291" s="1">
        <v>64.431486880465997</v>
      </c>
      <c r="R7291" s="1">
        <v>53.061224489795997</v>
      </c>
      <c r="S7291" s="1">
        <v>30.903790087463999</v>
      </c>
      <c r="T7291" s="1">
        <v>69.970845481050006</v>
      </c>
      <c r="U7291" s="1">
        <v>37.317784256560003</v>
      </c>
      <c r="V7291" s="1">
        <v>37.609329446064002</v>
      </c>
      <c r="W7291" s="1">
        <v>19.533527696793001</v>
      </c>
      <c r="X7291" s="1">
        <v>2.040816326531</v>
      </c>
      <c r="Y7291" s="1">
        <v>0.58309037900899996</v>
      </c>
      <c r="Z7291" s="1">
        <v>0.29154518950399999</v>
      </c>
      <c r="AA7291" s="8">
        <v>736.44314868804702</v>
      </c>
    </row>
    <row r="7292" spans="4:27" x14ac:dyDescent="0.2">
      <c r="D7292" s="59"/>
      <c r="E7292" s="5" t="s">
        <v>33</v>
      </c>
      <c r="F7292" s="51" t="s">
        <v>623</v>
      </c>
      <c r="G7292" s="4">
        <v>754</v>
      </c>
      <c r="H7292" s="10">
        <v>19.230769230768999</v>
      </c>
      <c r="I7292" s="1">
        <v>18.037135278514999</v>
      </c>
      <c r="J7292" s="1">
        <v>55.437665782492999</v>
      </c>
      <c r="K7292" s="1">
        <v>24.403183023873002</v>
      </c>
      <c r="L7292" s="1">
        <v>46.551724137930997</v>
      </c>
      <c r="M7292" s="1">
        <v>72.281167108752996</v>
      </c>
      <c r="N7292" s="1">
        <v>68.832891246683999</v>
      </c>
      <c r="O7292" s="1">
        <v>48.938992042439999</v>
      </c>
      <c r="P7292" s="1">
        <v>18.037135278514999</v>
      </c>
      <c r="Q7292" s="1">
        <v>57.824933687003004</v>
      </c>
      <c r="R7292" s="1">
        <v>50.265251989390002</v>
      </c>
      <c r="S7292" s="1">
        <v>29.840848806366001</v>
      </c>
      <c r="T7292" s="1">
        <v>67.374005305040001</v>
      </c>
      <c r="U7292" s="1">
        <v>28.514588859416001</v>
      </c>
      <c r="V7292" s="1">
        <v>30.371352785146001</v>
      </c>
      <c r="W7292" s="1">
        <v>18.700265251988998</v>
      </c>
      <c r="X7292" s="1">
        <v>2.254641909814</v>
      </c>
      <c r="Y7292" s="1">
        <v>0.39787798408500002</v>
      </c>
      <c r="Z7292" s="1">
        <v>0.39787798408500002</v>
      </c>
      <c r="AA7292" s="8">
        <v>657.69230769230796</v>
      </c>
    </row>
    <row r="7293" spans="4:27" x14ac:dyDescent="0.2">
      <c r="D7293" s="59"/>
      <c r="E7293" s="5" t="s">
        <v>34</v>
      </c>
      <c r="F7293" s="51" t="s">
        <v>623</v>
      </c>
      <c r="G7293" s="4">
        <v>525</v>
      </c>
      <c r="H7293" s="10">
        <v>23.428571428571001</v>
      </c>
      <c r="I7293" s="1">
        <v>21.333333333333002</v>
      </c>
      <c r="J7293" s="1">
        <v>75.047619047618994</v>
      </c>
      <c r="K7293" s="1">
        <v>31.047619047619001</v>
      </c>
      <c r="L7293" s="1">
        <v>49.904761904761997</v>
      </c>
      <c r="M7293" s="1">
        <v>73.523809523810002</v>
      </c>
      <c r="N7293" s="1">
        <v>73.714285714286007</v>
      </c>
      <c r="O7293" s="1">
        <v>44.761904761905001</v>
      </c>
      <c r="P7293" s="1">
        <v>23.428571428571001</v>
      </c>
      <c r="Q7293" s="1">
        <v>63.238095238094999</v>
      </c>
      <c r="R7293" s="1">
        <v>55.428571428570997</v>
      </c>
      <c r="S7293" s="1">
        <v>32.380952380952003</v>
      </c>
      <c r="T7293" s="1">
        <v>70.857142857143003</v>
      </c>
      <c r="U7293" s="1">
        <v>34.857142857143003</v>
      </c>
      <c r="V7293" s="1">
        <v>31.809523809523998</v>
      </c>
      <c r="W7293" s="1">
        <v>21.142857142857</v>
      </c>
      <c r="X7293" s="1">
        <v>2.4761904761900002</v>
      </c>
      <c r="Y7293" s="1">
        <v>0.19047619047600001</v>
      </c>
      <c r="Z7293" s="1">
        <v>0.38095238095200001</v>
      </c>
      <c r="AA7293" s="8">
        <v>728.95238095238096</v>
      </c>
    </row>
    <row r="7294" spans="4:27" x14ac:dyDescent="0.2">
      <c r="D7294" s="59"/>
      <c r="E7294" s="5" t="s">
        <v>35</v>
      </c>
      <c r="F7294" s="51" t="s">
        <v>623</v>
      </c>
      <c r="G7294" s="4">
        <v>142</v>
      </c>
      <c r="H7294" s="10">
        <v>16.197183098591999</v>
      </c>
      <c r="I7294" s="1">
        <v>23.239436619717999</v>
      </c>
      <c r="J7294" s="1">
        <v>72.535211267606002</v>
      </c>
      <c r="K7294" s="1">
        <v>40.140845070422998</v>
      </c>
      <c r="L7294" s="1">
        <v>47.183098591548998</v>
      </c>
      <c r="M7294" s="1">
        <v>76.760563380281994</v>
      </c>
      <c r="N7294" s="1">
        <v>81.690140845070005</v>
      </c>
      <c r="O7294" s="1">
        <v>52.816901408451002</v>
      </c>
      <c r="P7294" s="1">
        <v>23.239436619717999</v>
      </c>
      <c r="Q7294" s="1">
        <v>66.197183098592006</v>
      </c>
      <c r="R7294" s="1">
        <v>52.112676056338003</v>
      </c>
      <c r="S7294" s="1">
        <v>39.436619718309998</v>
      </c>
      <c r="T7294" s="1">
        <v>78.169014084506998</v>
      </c>
      <c r="U7294" s="1">
        <v>42.957746478872998</v>
      </c>
      <c r="V7294" s="1">
        <v>41.549295774648002</v>
      </c>
      <c r="W7294" s="1">
        <v>22.535211267606002</v>
      </c>
      <c r="X7294" s="1">
        <v>4.2253521126760001</v>
      </c>
      <c r="Y7294" s="2" t="s">
        <v>160</v>
      </c>
      <c r="Z7294" s="2" t="s">
        <v>160</v>
      </c>
      <c r="AA7294" s="8">
        <v>780.98591549295804</v>
      </c>
    </row>
    <row r="7295" spans="4:27" x14ac:dyDescent="0.2">
      <c r="D7295" s="59"/>
      <c r="E7295" s="5" t="s">
        <v>36</v>
      </c>
      <c r="F7295" s="51" t="s">
        <v>624</v>
      </c>
      <c r="G7295" s="4">
        <v>18</v>
      </c>
      <c r="H7295" s="10">
        <v>33.333333333333002</v>
      </c>
      <c r="I7295" s="1">
        <v>38.888888888888999</v>
      </c>
      <c r="J7295" s="1">
        <v>38.888888888888999</v>
      </c>
      <c r="K7295" s="1">
        <v>27.777777777777999</v>
      </c>
      <c r="L7295" s="1">
        <v>33.333333333333002</v>
      </c>
      <c r="M7295" s="1">
        <v>55.555555555555998</v>
      </c>
      <c r="N7295" s="1">
        <v>55.555555555555998</v>
      </c>
      <c r="O7295" s="1">
        <v>33.333333333333002</v>
      </c>
      <c r="P7295" s="1">
        <v>22.222222222222001</v>
      </c>
      <c r="Q7295" s="1">
        <v>50</v>
      </c>
      <c r="R7295" s="1">
        <v>66.666666666666998</v>
      </c>
      <c r="S7295" s="1">
        <v>38.888888888888999</v>
      </c>
      <c r="T7295" s="1">
        <v>66.666666666666998</v>
      </c>
      <c r="U7295" s="1">
        <v>27.777777777777999</v>
      </c>
      <c r="V7295" s="1">
        <v>22.222222222222001</v>
      </c>
      <c r="W7295" s="1">
        <v>11.111111111111001</v>
      </c>
      <c r="X7295" s="1">
        <v>11.111111111111001</v>
      </c>
      <c r="Y7295" s="1">
        <v>5.5555555555560003</v>
      </c>
      <c r="Z7295" s="2" t="s">
        <v>160</v>
      </c>
      <c r="AA7295" s="8">
        <v>638.88888888888903</v>
      </c>
    </row>
    <row r="7296" spans="4:27" x14ac:dyDescent="0.2">
      <c r="D7296" s="59"/>
      <c r="E7296" s="5" t="s">
        <v>37</v>
      </c>
      <c r="F7296" s="51" t="s">
        <v>624</v>
      </c>
      <c r="G7296" s="4">
        <v>39</v>
      </c>
      <c r="H7296" s="10">
        <v>23.076923076922998</v>
      </c>
      <c r="I7296" s="1">
        <v>10.25641025641</v>
      </c>
      <c r="J7296" s="1">
        <v>30.769230769231001</v>
      </c>
      <c r="K7296" s="1">
        <v>12.820512820513001</v>
      </c>
      <c r="L7296" s="1">
        <v>23.076923076922998</v>
      </c>
      <c r="M7296" s="1">
        <v>46.153846153845997</v>
      </c>
      <c r="N7296" s="1">
        <v>35.897435897435997</v>
      </c>
      <c r="O7296" s="1">
        <v>33.333333333333002</v>
      </c>
      <c r="P7296" s="1">
        <v>7.6923076923079998</v>
      </c>
      <c r="Q7296" s="1">
        <v>35.897435897435997</v>
      </c>
      <c r="R7296" s="1">
        <v>43.589743589744003</v>
      </c>
      <c r="S7296" s="1">
        <v>17.948717948717999</v>
      </c>
      <c r="T7296" s="1">
        <v>46.153846153845997</v>
      </c>
      <c r="U7296" s="1">
        <v>7.6923076923079998</v>
      </c>
      <c r="V7296" s="1">
        <v>17.948717948717999</v>
      </c>
      <c r="W7296" s="1">
        <v>17.948717948717999</v>
      </c>
      <c r="X7296" s="1">
        <v>7.6923076923079998</v>
      </c>
      <c r="Y7296" s="1">
        <v>7.6923076923079998</v>
      </c>
      <c r="Z7296" s="2" t="s">
        <v>160</v>
      </c>
      <c r="AA7296" s="8">
        <v>425.64102564102598</v>
      </c>
    </row>
    <row r="7297" spans="4:27" x14ac:dyDescent="0.2">
      <c r="D7297" s="59"/>
      <c r="E7297" s="5" t="s">
        <v>23</v>
      </c>
      <c r="F7297" s="51" t="s">
        <v>624</v>
      </c>
      <c r="G7297" s="4">
        <v>4</v>
      </c>
      <c r="H7297" s="17" t="s">
        <v>160</v>
      </c>
      <c r="I7297" s="2" t="s">
        <v>160</v>
      </c>
      <c r="J7297" s="1">
        <v>75</v>
      </c>
      <c r="K7297" s="1">
        <v>25</v>
      </c>
      <c r="L7297" s="2" t="s">
        <v>160</v>
      </c>
      <c r="M7297" s="1">
        <v>25</v>
      </c>
      <c r="N7297" s="1">
        <v>50</v>
      </c>
      <c r="O7297" s="1">
        <v>25</v>
      </c>
      <c r="P7297" s="1">
        <v>25</v>
      </c>
      <c r="Q7297" s="1">
        <v>75</v>
      </c>
      <c r="R7297" s="1">
        <v>50</v>
      </c>
      <c r="S7297" s="1">
        <v>25</v>
      </c>
      <c r="T7297" s="1">
        <v>50</v>
      </c>
      <c r="U7297" s="2" t="s">
        <v>160</v>
      </c>
      <c r="V7297" s="2" t="s">
        <v>160</v>
      </c>
      <c r="W7297" s="2" t="s">
        <v>160</v>
      </c>
      <c r="X7297" s="2" t="s">
        <v>160</v>
      </c>
      <c r="Y7297" s="1">
        <v>25</v>
      </c>
      <c r="Z7297" s="2" t="s">
        <v>160</v>
      </c>
      <c r="AA7297" s="8">
        <v>450</v>
      </c>
    </row>
    <row r="7298" spans="4:27" ht="26" x14ac:dyDescent="0.2">
      <c r="D7298" s="59"/>
      <c r="E7298" s="5" t="s">
        <v>38</v>
      </c>
      <c r="F7298" s="51" t="s">
        <v>623</v>
      </c>
      <c r="G7298" s="4">
        <v>1000</v>
      </c>
      <c r="H7298" s="10">
        <v>18.3</v>
      </c>
      <c r="I7298" s="1">
        <v>14.5</v>
      </c>
      <c r="J7298" s="1">
        <v>51.5</v>
      </c>
      <c r="K7298" s="1">
        <v>21.9</v>
      </c>
      <c r="L7298" s="1">
        <v>45.8</v>
      </c>
      <c r="M7298" s="1">
        <v>71.3</v>
      </c>
      <c r="N7298" s="1">
        <v>64.599999999999994</v>
      </c>
      <c r="O7298" s="1">
        <v>45.7</v>
      </c>
      <c r="P7298" s="1">
        <v>16.100000000000001</v>
      </c>
      <c r="Q7298" s="1">
        <v>53.6</v>
      </c>
      <c r="R7298" s="1">
        <v>45.2</v>
      </c>
      <c r="S7298" s="1">
        <v>26.7</v>
      </c>
      <c r="T7298" s="1">
        <v>62.7</v>
      </c>
      <c r="U7298" s="1">
        <v>24.6</v>
      </c>
      <c r="V7298" s="1">
        <v>27.2</v>
      </c>
      <c r="W7298" s="1">
        <v>18.8</v>
      </c>
      <c r="X7298" s="1">
        <v>2.1</v>
      </c>
      <c r="Y7298" s="1">
        <v>1</v>
      </c>
      <c r="Z7298" s="1">
        <v>0.4</v>
      </c>
      <c r="AA7298" s="8">
        <v>612</v>
      </c>
    </row>
    <row r="7299" spans="4:27" ht="26" x14ac:dyDescent="0.2">
      <c r="D7299" s="58" t="s">
        <v>39</v>
      </c>
      <c r="E7299" s="7" t="s">
        <v>40</v>
      </c>
      <c r="F7299" s="50" t="s">
        <v>624</v>
      </c>
      <c r="G7299" s="6">
        <v>4</v>
      </c>
      <c r="H7299" s="14">
        <v>25</v>
      </c>
      <c r="I7299" s="3">
        <v>25</v>
      </c>
      <c r="J7299" s="3">
        <v>25</v>
      </c>
      <c r="K7299" s="9" t="s">
        <v>160</v>
      </c>
      <c r="L7299" s="3">
        <v>25</v>
      </c>
      <c r="M7299" s="3">
        <v>100</v>
      </c>
      <c r="N7299" s="3">
        <v>75</v>
      </c>
      <c r="O7299" s="3">
        <v>50</v>
      </c>
      <c r="P7299" s="9" t="s">
        <v>160</v>
      </c>
      <c r="Q7299" s="3">
        <v>50</v>
      </c>
      <c r="R7299" s="3">
        <v>75</v>
      </c>
      <c r="S7299" s="3">
        <v>25</v>
      </c>
      <c r="T7299" s="3">
        <v>75</v>
      </c>
      <c r="U7299" s="3">
        <v>25</v>
      </c>
      <c r="V7299" s="3">
        <v>50</v>
      </c>
      <c r="W7299" s="9" t="s">
        <v>160</v>
      </c>
      <c r="X7299" s="9" t="s">
        <v>160</v>
      </c>
      <c r="Y7299" s="9" t="s">
        <v>160</v>
      </c>
      <c r="Z7299" s="9" t="s">
        <v>160</v>
      </c>
      <c r="AA7299" s="13">
        <v>625</v>
      </c>
    </row>
    <row r="7300" spans="4:27" ht="26" x14ac:dyDescent="0.2">
      <c r="D7300" s="59"/>
      <c r="E7300" s="5" t="s">
        <v>41</v>
      </c>
      <c r="F7300" s="51" t="s">
        <v>624</v>
      </c>
      <c r="G7300" s="4">
        <v>45</v>
      </c>
      <c r="H7300" s="10">
        <v>17.777777777777999</v>
      </c>
      <c r="I7300" s="1">
        <v>6.666666666667</v>
      </c>
      <c r="J7300" s="1">
        <v>40</v>
      </c>
      <c r="K7300" s="1">
        <v>13.333333333333</v>
      </c>
      <c r="L7300" s="1">
        <v>31.111111111111001</v>
      </c>
      <c r="M7300" s="1">
        <v>46.666666666666998</v>
      </c>
      <c r="N7300" s="1">
        <v>51.111111111111001</v>
      </c>
      <c r="O7300" s="1">
        <v>46.666666666666998</v>
      </c>
      <c r="P7300" s="1">
        <v>8.8888888888889994</v>
      </c>
      <c r="Q7300" s="1">
        <v>24.444444444443999</v>
      </c>
      <c r="R7300" s="1">
        <v>37.777777777777999</v>
      </c>
      <c r="S7300" s="1">
        <v>13.333333333333</v>
      </c>
      <c r="T7300" s="1">
        <v>44.444444444444002</v>
      </c>
      <c r="U7300" s="1">
        <v>13.333333333333</v>
      </c>
      <c r="V7300" s="1">
        <v>28.888888888888999</v>
      </c>
      <c r="W7300" s="1">
        <v>17.777777777777999</v>
      </c>
      <c r="X7300" s="1">
        <v>4.4444444444439997</v>
      </c>
      <c r="Y7300" s="1">
        <v>2.2222222222219998</v>
      </c>
      <c r="Z7300" s="1">
        <v>2.2222222222219998</v>
      </c>
      <c r="AA7300" s="8">
        <v>451.11111111111097</v>
      </c>
    </row>
    <row r="7301" spans="4:27" ht="26" x14ac:dyDescent="0.2">
      <c r="D7301" s="59"/>
      <c r="E7301" s="5" t="s">
        <v>42</v>
      </c>
      <c r="F7301" s="51" t="s">
        <v>623</v>
      </c>
      <c r="G7301" s="4">
        <v>275</v>
      </c>
      <c r="H7301" s="10">
        <v>13.818181818182</v>
      </c>
      <c r="I7301" s="1">
        <v>13.090909090908999</v>
      </c>
      <c r="J7301" s="1">
        <v>42.181818181818002</v>
      </c>
      <c r="K7301" s="1">
        <v>15.272727272727</v>
      </c>
      <c r="L7301" s="1">
        <v>21.818181818182001</v>
      </c>
      <c r="M7301" s="1">
        <v>68.363636363636004</v>
      </c>
      <c r="N7301" s="1">
        <v>61.454545454544999</v>
      </c>
      <c r="O7301" s="1">
        <v>45.454545454544999</v>
      </c>
      <c r="P7301" s="1">
        <v>12.363636363635999</v>
      </c>
      <c r="Q7301" s="1">
        <v>41.090909090909001</v>
      </c>
      <c r="R7301" s="1">
        <v>37.818181818181998</v>
      </c>
      <c r="S7301" s="1">
        <v>18.181818181817999</v>
      </c>
      <c r="T7301" s="1">
        <v>51.272727272727003</v>
      </c>
      <c r="U7301" s="1">
        <v>20.363636363636001</v>
      </c>
      <c r="V7301" s="1">
        <v>29.454545454544999</v>
      </c>
      <c r="W7301" s="1">
        <v>17.818181818182001</v>
      </c>
      <c r="X7301" s="1">
        <v>2.9090909090910002</v>
      </c>
      <c r="Y7301" s="1">
        <v>2.181818181818</v>
      </c>
      <c r="Z7301" s="1">
        <v>0.36363636363599999</v>
      </c>
      <c r="AA7301" s="8">
        <v>515.27272727272702</v>
      </c>
    </row>
    <row r="7302" spans="4:27" ht="26" x14ac:dyDescent="0.2">
      <c r="D7302" s="59"/>
      <c r="E7302" s="5" t="s">
        <v>43</v>
      </c>
      <c r="F7302" s="51" t="s">
        <v>623</v>
      </c>
      <c r="G7302" s="4">
        <v>245</v>
      </c>
      <c r="H7302" s="10">
        <v>18.775510204082</v>
      </c>
      <c r="I7302" s="1">
        <v>11.836734693878</v>
      </c>
      <c r="J7302" s="1">
        <v>52.653061224490003</v>
      </c>
      <c r="K7302" s="1">
        <v>19.183673469388001</v>
      </c>
      <c r="L7302" s="1">
        <v>35.510204081632999</v>
      </c>
      <c r="M7302" s="1">
        <v>70.612244897959002</v>
      </c>
      <c r="N7302" s="1">
        <v>60</v>
      </c>
      <c r="O7302" s="1">
        <v>48.163265306122</v>
      </c>
      <c r="P7302" s="1">
        <v>16.326530612245001</v>
      </c>
      <c r="Q7302" s="1">
        <v>48.571428571429003</v>
      </c>
      <c r="R7302" s="1">
        <v>44.081632653061</v>
      </c>
      <c r="S7302" s="1">
        <v>26.530612244897998</v>
      </c>
      <c r="T7302" s="1">
        <v>62.040816326531001</v>
      </c>
      <c r="U7302" s="1">
        <v>21.632653061224001</v>
      </c>
      <c r="V7302" s="1">
        <v>26.938775510204</v>
      </c>
      <c r="W7302" s="1">
        <v>18.775510204082</v>
      </c>
      <c r="X7302" s="1">
        <v>2.8571428571430002</v>
      </c>
      <c r="Y7302" s="1">
        <v>2.040816326531</v>
      </c>
      <c r="Z7302" s="1">
        <v>0.408163265306</v>
      </c>
      <c r="AA7302" s="8">
        <v>586.93877551020398</v>
      </c>
    </row>
    <row r="7303" spans="4:27" ht="26" x14ac:dyDescent="0.2">
      <c r="D7303" s="59"/>
      <c r="E7303" s="5" t="s">
        <v>44</v>
      </c>
      <c r="F7303" s="51" t="s">
        <v>623</v>
      </c>
      <c r="G7303" s="4">
        <v>167</v>
      </c>
      <c r="H7303" s="10">
        <v>19.760479041916</v>
      </c>
      <c r="I7303" s="1">
        <v>14.37125748503</v>
      </c>
      <c r="J7303" s="1">
        <v>49.700598802395</v>
      </c>
      <c r="K7303" s="1">
        <v>26.347305389222001</v>
      </c>
      <c r="L7303" s="1">
        <v>53.892215568861999</v>
      </c>
      <c r="M7303" s="1">
        <v>67.664670658682994</v>
      </c>
      <c r="N7303" s="1">
        <v>58.682634730539</v>
      </c>
      <c r="O7303" s="1">
        <v>48.502994011976</v>
      </c>
      <c r="P7303" s="1">
        <v>15.568862275449</v>
      </c>
      <c r="Q7303" s="1">
        <v>57.48502994012</v>
      </c>
      <c r="R7303" s="1">
        <v>44.910179640719001</v>
      </c>
      <c r="S7303" s="1">
        <v>30.538922155689001</v>
      </c>
      <c r="T7303" s="1">
        <v>63.473053892216001</v>
      </c>
      <c r="U7303" s="1">
        <v>25.748502994012</v>
      </c>
      <c r="V7303" s="1">
        <v>20.958083832334999</v>
      </c>
      <c r="W7303" s="1">
        <v>17.964071856286999</v>
      </c>
      <c r="X7303" s="1">
        <v>3.592814371257</v>
      </c>
      <c r="Y7303" s="2" t="s">
        <v>160</v>
      </c>
      <c r="Z7303" s="2" t="s">
        <v>160</v>
      </c>
      <c r="AA7303" s="8">
        <v>619.16167664670695</v>
      </c>
    </row>
    <row r="7304" spans="4:27" ht="26" x14ac:dyDescent="0.2">
      <c r="D7304" s="59"/>
      <c r="E7304" s="5" t="s">
        <v>45</v>
      </c>
      <c r="F7304" s="51" t="s">
        <v>623</v>
      </c>
      <c r="G7304" s="4">
        <v>90</v>
      </c>
      <c r="H7304" s="10">
        <v>14.444444444444001</v>
      </c>
      <c r="I7304" s="1">
        <v>18.888888888888999</v>
      </c>
      <c r="J7304" s="1">
        <v>57.777777777777999</v>
      </c>
      <c r="K7304" s="1">
        <v>22.222222222222001</v>
      </c>
      <c r="L7304" s="1">
        <v>71.111111111111001</v>
      </c>
      <c r="M7304" s="1">
        <v>74.444444444444002</v>
      </c>
      <c r="N7304" s="1">
        <v>72.222222222222001</v>
      </c>
      <c r="O7304" s="1">
        <v>41.111111111111001</v>
      </c>
      <c r="P7304" s="1">
        <v>17.777777777777999</v>
      </c>
      <c r="Q7304" s="1">
        <v>68.888888888888999</v>
      </c>
      <c r="R7304" s="1">
        <v>46.666666666666998</v>
      </c>
      <c r="S7304" s="1">
        <v>27.777777777777999</v>
      </c>
      <c r="T7304" s="1">
        <v>68.888888888888999</v>
      </c>
      <c r="U7304" s="1">
        <v>26.666666666666998</v>
      </c>
      <c r="V7304" s="1">
        <v>23.333333333333002</v>
      </c>
      <c r="W7304" s="1">
        <v>20</v>
      </c>
      <c r="X7304" s="2" t="s">
        <v>160</v>
      </c>
      <c r="Y7304" s="1">
        <v>1.1111111111109999</v>
      </c>
      <c r="Z7304" s="2" t="s">
        <v>160</v>
      </c>
      <c r="AA7304" s="8">
        <v>673.33333333333303</v>
      </c>
    </row>
    <row r="7305" spans="4:27" ht="26" x14ac:dyDescent="0.2">
      <c r="D7305" s="59"/>
      <c r="E7305" s="5" t="s">
        <v>46</v>
      </c>
      <c r="F7305" s="51" t="s">
        <v>624</v>
      </c>
      <c r="G7305" s="4">
        <v>46</v>
      </c>
      <c r="H7305" s="10">
        <v>23.913043478260999</v>
      </c>
      <c r="I7305" s="1">
        <v>17.391304347826001</v>
      </c>
      <c r="J7305" s="1">
        <v>56.521739130435002</v>
      </c>
      <c r="K7305" s="1">
        <v>30.434782608696</v>
      </c>
      <c r="L7305" s="1">
        <v>80.434782608695997</v>
      </c>
      <c r="M7305" s="1">
        <v>78.260869565217007</v>
      </c>
      <c r="N7305" s="1">
        <v>65.217391304347998</v>
      </c>
      <c r="O7305" s="1">
        <v>41.304347826087003</v>
      </c>
      <c r="P7305" s="1">
        <v>15.217391304348</v>
      </c>
      <c r="Q7305" s="1">
        <v>69.565217391304003</v>
      </c>
      <c r="R7305" s="1">
        <v>47.826086956521998</v>
      </c>
      <c r="S7305" s="1">
        <v>47.826086956521998</v>
      </c>
      <c r="T7305" s="1">
        <v>76.086956521738998</v>
      </c>
      <c r="U7305" s="1">
        <v>30.434782608696</v>
      </c>
      <c r="V7305" s="1">
        <v>30.434782608696</v>
      </c>
      <c r="W7305" s="1">
        <v>15.217391304348</v>
      </c>
      <c r="X7305" s="1">
        <v>2.1739130434780001</v>
      </c>
      <c r="Y7305" s="2" t="s">
        <v>160</v>
      </c>
      <c r="Z7305" s="2" t="s">
        <v>160</v>
      </c>
      <c r="AA7305" s="8">
        <v>728.26086956521704</v>
      </c>
    </row>
    <row r="7306" spans="4:27" ht="26" x14ac:dyDescent="0.2">
      <c r="D7306" s="59"/>
      <c r="E7306" s="5" t="s">
        <v>47</v>
      </c>
      <c r="F7306" s="51" t="s">
        <v>623</v>
      </c>
      <c r="G7306" s="4">
        <v>68</v>
      </c>
      <c r="H7306" s="10">
        <v>29.411764705882</v>
      </c>
      <c r="I7306" s="1">
        <v>19.117647058824002</v>
      </c>
      <c r="J7306" s="1">
        <v>70.588235294117993</v>
      </c>
      <c r="K7306" s="1">
        <v>47.058823529412003</v>
      </c>
      <c r="L7306" s="1">
        <v>91.176470588235006</v>
      </c>
      <c r="M7306" s="1">
        <v>85.294117647058997</v>
      </c>
      <c r="N7306" s="1">
        <v>86.764705882352999</v>
      </c>
      <c r="O7306" s="1">
        <v>38.235294117647001</v>
      </c>
      <c r="P7306" s="1">
        <v>23.529411764706001</v>
      </c>
      <c r="Q7306" s="1">
        <v>82.352941176471006</v>
      </c>
      <c r="R7306" s="1">
        <v>66.176470588235006</v>
      </c>
      <c r="S7306" s="1">
        <v>45.588235294118</v>
      </c>
      <c r="T7306" s="1">
        <v>80.882352941175995</v>
      </c>
      <c r="U7306" s="1">
        <v>32.352941176470999</v>
      </c>
      <c r="V7306" s="1">
        <v>22.058823529411999</v>
      </c>
      <c r="W7306" s="1">
        <v>20.588235294118</v>
      </c>
      <c r="X7306" s="2" t="s">
        <v>160</v>
      </c>
      <c r="Y7306" s="2" t="s">
        <v>160</v>
      </c>
      <c r="Z7306" s="2" t="s">
        <v>160</v>
      </c>
      <c r="AA7306" s="8">
        <v>841.17647058823502</v>
      </c>
    </row>
    <row r="7307" spans="4:27" x14ac:dyDescent="0.2">
      <c r="D7307" s="59"/>
      <c r="E7307" s="5" t="s">
        <v>48</v>
      </c>
      <c r="F7307" s="51" t="s">
        <v>624</v>
      </c>
      <c r="G7307" s="4">
        <v>4</v>
      </c>
      <c r="H7307" s="10">
        <v>25</v>
      </c>
      <c r="I7307" s="1">
        <v>25</v>
      </c>
      <c r="J7307" s="1">
        <v>25</v>
      </c>
      <c r="K7307" s="1">
        <v>25</v>
      </c>
      <c r="L7307" s="1">
        <v>50</v>
      </c>
      <c r="M7307" s="1">
        <v>75</v>
      </c>
      <c r="N7307" s="1">
        <v>75</v>
      </c>
      <c r="O7307" s="1">
        <v>25</v>
      </c>
      <c r="P7307" s="1">
        <v>25</v>
      </c>
      <c r="Q7307" s="1">
        <v>50</v>
      </c>
      <c r="R7307" s="1">
        <v>75</v>
      </c>
      <c r="S7307" s="1">
        <v>25</v>
      </c>
      <c r="T7307" s="1">
        <v>75</v>
      </c>
      <c r="U7307" s="2" t="s">
        <v>160</v>
      </c>
      <c r="V7307" s="1">
        <v>25</v>
      </c>
      <c r="W7307" s="1">
        <v>50</v>
      </c>
      <c r="X7307" s="2" t="s">
        <v>160</v>
      </c>
      <c r="Y7307" s="2" t="s">
        <v>160</v>
      </c>
      <c r="Z7307" s="2" t="s">
        <v>160</v>
      </c>
      <c r="AA7307" s="8">
        <v>650</v>
      </c>
    </row>
    <row r="7308" spans="4:27" x14ac:dyDescent="0.2">
      <c r="D7308" s="59"/>
      <c r="E7308" s="5" t="s">
        <v>23</v>
      </c>
      <c r="F7308" s="51" t="s">
        <v>623</v>
      </c>
      <c r="G7308" s="4">
        <v>99</v>
      </c>
      <c r="H7308" s="10">
        <v>21.212121212121001</v>
      </c>
      <c r="I7308" s="1">
        <v>17.171717171716999</v>
      </c>
      <c r="J7308" s="1">
        <v>56.565656565657001</v>
      </c>
      <c r="K7308" s="1">
        <v>19.191919191918998</v>
      </c>
      <c r="L7308" s="1">
        <v>50.505050505051003</v>
      </c>
      <c r="M7308" s="1">
        <v>69.696969696970001</v>
      </c>
      <c r="N7308" s="1">
        <v>65.656565656566002</v>
      </c>
      <c r="O7308" s="1">
        <v>41.414141414141</v>
      </c>
      <c r="P7308" s="1">
        <v>21.212121212121001</v>
      </c>
      <c r="Q7308" s="1">
        <v>60.606060606061</v>
      </c>
      <c r="R7308" s="1">
        <v>52.525252525253002</v>
      </c>
      <c r="S7308" s="1">
        <v>23.232323232323001</v>
      </c>
      <c r="T7308" s="1">
        <v>70.707070707070997</v>
      </c>
      <c r="U7308" s="1">
        <v>30.303030303029999</v>
      </c>
      <c r="V7308" s="1">
        <v>31.313131313130999</v>
      </c>
      <c r="W7308" s="1">
        <v>21.212121212121001</v>
      </c>
      <c r="X7308" s="2" t="s">
        <v>160</v>
      </c>
      <c r="Y7308" s="1">
        <v>1.010101010101</v>
      </c>
      <c r="Z7308" s="1">
        <v>1.010101010101</v>
      </c>
      <c r="AA7308" s="8">
        <v>654.54545454545496</v>
      </c>
    </row>
    <row r="7309" spans="4:27" x14ac:dyDescent="0.2">
      <c r="D7309" s="58" t="s">
        <v>49</v>
      </c>
      <c r="E7309" s="7" t="s">
        <v>50</v>
      </c>
      <c r="F7309" s="50" t="s">
        <v>624</v>
      </c>
      <c r="G7309" s="6">
        <v>39</v>
      </c>
      <c r="H7309" s="14">
        <v>20.512820512821001</v>
      </c>
      <c r="I7309" s="3">
        <v>12.820512820513001</v>
      </c>
      <c r="J7309" s="3">
        <v>41.025641025641001</v>
      </c>
      <c r="K7309" s="3">
        <v>12.820512820513001</v>
      </c>
      <c r="L7309" s="3">
        <v>15.384615384615</v>
      </c>
      <c r="M7309" s="3">
        <v>46.153846153845997</v>
      </c>
      <c r="N7309" s="3">
        <v>56.410256410255997</v>
      </c>
      <c r="O7309" s="3">
        <v>41.025641025641001</v>
      </c>
      <c r="P7309" s="3">
        <v>5.1282051282049999</v>
      </c>
      <c r="Q7309" s="3">
        <v>20.512820512821001</v>
      </c>
      <c r="R7309" s="3">
        <v>46.153846153845997</v>
      </c>
      <c r="S7309" s="3">
        <v>15.384615384615</v>
      </c>
      <c r="T7309" s="3">
        <v>38.461538461537998</v>
      </c>
      <c r="U7309" s="3">
        <v>10.25641025641</v>
      </c>
      <c r="V7309" s="3">
        <v>25.641025641026001</v>
      </c>
      <c r="W7309" s="3">
        <v>10.25641025641</v>
      </c>
      <c r="X7309" s="3">
        <v>5.1282051282049999</v>
      </c>
      <c r="Y7309" s="3">
        <v>2.564102564103</v>
      </c>
      <c r="Z7309" s="3">
        <v>2.564102564103</v>
      </c>
      <c r="AA7309" s="13">
        <v>428.20512820512801</v>
      </c>
    </row>
    <row r="7310" spans="4:27" x14ac:dyDescent="0.2">
      <c r="D7310" s="59"/>
      <c r="E7310" s="5" t="s">
        <v>51</v>
      </c>
      <c r="F7310" s="51" t="s">
        <v>623</v>
      </c>
      <c r="G7310" s="4">
        <v>185</v>
      </c>
      <c r="H7310" s="10">
        <v>17.837837837837998</v>
      </c>
      <c r="I7310" s="1">
        <v>10.27027027027</v>
      </c>
      <c r="J7310" s="1">
        <v>40.540540540541002</v>
      </c>
      <c r="K7310" s="1">
        <v>11.891891891892</v>
      </c>
      <c r="L7310" s="1">
        <v>26.486486486486001</v>
      </c>
      <c r="M7310" s="1">
        <v>58.918918918918997</v>
      </c>
      <c r="N7310" s="1">
        <v>56.216216216215997</v>
      </c>
      <c r="O7310" s="1">
        <v>47.027027027027003</v>
      </c>
      <c r="P7310" s="1">
        <v>9.1891891891889994</v>
      </c>
      <c r="Q7310" s="1">
        <v>40</v>
      </c>
      <c r="R7310" s="1">
        <v>42.702702702703</v>
      </c>
      <c r="S7310" s="1">
        <v>25.405405405404998</v>
      </c>
      <c r="T7310" s="1">
        <v>56.216216216215997</v>
      </c>
      <c r="U7310" s="1">
        <v>18.378378378377999</v>
      </c>
      <c r="V7310" s="1">
        <v>27.567567567567998</v>
      </c>
      <c r="W7310" s="1">
        <v>24.864864864865002</v>
      </c>
      <c r="X7310" s="1">
        <v>2.7027027027030002</v>
      </c>
      <c r="Y7310" s="1">
        <v>3.2432432432430001</v>
      </c>
      <c r="Z7310" s="1">
        <v>0.54054054054099998</v>
      </c>
      <c r="AA7310" s="8">
        <v>520</v>
      </c>
    </row>
    <row r="7311" spans="4:27" x14ac:dyDescent="0.2">
      <c r="D7311" s="59"/>
      <c r="E7311" s="5" t="s">
        <v>52</v>
      </c>
      <c r="F7311" s="51" t="s">
        <v>623</v>
      </c>
      <c r="G7311" s="4">
        <v>324</v>
      </c>
      <c r="H7311" s="10">
        <v>17.901234567901</v>
      </c>
      <c r="I7311" s="1">
        <v>11.41975308642</v>
      </c>
      <c r="J7311" s="1">
        <v>50</v>
      </c>
      <c r="K7311" s="1">
        <v>20.370370370370001</v>
      </c>
      <c r="L7311" s="1">
        <v>43.518518518519002</v>
      </c>
      <c r="M7311" s="1">
        <v>73.456790123456997</v>
      </c>
      <c r="N7311" s="1">
        <v>60.185185185184999</v>
      </c>
      <c r="O7311" s="1">
        <v>40.740740740741003</v>
      </c>
      <c r="P7311" s="1">
        <v>16.666666666666998</v>
      </c>
      <c r="Q7311" s="1">
        <v>51.851851851851997</v>
      </c>
      <c r="R7311" s="1">
        <v>42.283950617283999</v>
      </c>
      <c r="S7311" s="1">
        <v>25.925925925925998</v>
      </c>
      <c r="T7311" s="1">
        <v>59.259259259258997</v>
      </c>
      <c r="U7311" s="1">
        <v>22.222222222222001</v>
      </c>
      <c r="V7311" s="1">
        <v>27.469135802469001</v>
      </c>
      <c r="W7311" s="1">
        <v>17.901234567901</v>
      </c>
      <c r="X7311" s="1">
        <v>1.851851851852</v>
      </c>
      <c r="Y7311" s="1">
        <v>1.851851851852</v>
      </c>
      <c r="Z7311" s="2" t="s">
        <v>160</v>
      </c>
      <c r="AA7311" s="8">
        <v>584.87654320987701</v>
      </c>
    </row>
    <row r="7312" spans="4:27" x14ac:dyDescent="0.2">
      <c r="D7312" s="59"/>
      <c r="E7312" s="5" t="s">
        <v>53</v>
      </c>
      <c r="F7312" s="51" t="s">
        <v>623</v>
      </c>
      <c r="G7312" s="4">
        <v>491</v>
      </c>
      <c r="H7312" s="10">
        <v>18.737270875764001</v>
      </c>
      <c r="I7312" s="1">
        <v>17.922606924644001</v>
      </c>
      <c r="J7312" s="1">
        <v>56.008146639510997</v>
      </c>
      <c r="K7312" s="1">
        <v>26.883910386964999</v>
      </c>
      <c r="L7312" s="1">
        <v>55.193482688391001</v>
      </c>
      <c r="M7312" s="1">
        <v>74.338085539714996</v>
      </c>
      <c r="N7312" s="1">
        <v>69.042769857433996</v>
      </c>
      <c r="O7312" s="1">
        <v>48.065173116090001</v>
      </c>
      <c r="P7312" s="1">
        <v>18.533604887984001</v>
      </c>
      <c r="Q7312" s="1">
        <v>61.710794297352003</v>
      </c>
      <c r="R7312" s="1">
        <v>47.657841140530003</v>
      </c>
      <c r="S7312" s="1">
        <v>27.698574338086001</v>
      </c>
      <c r="T7312" s="1">
        <v>68.228105906313999</v>
      </c>
      <c r="U7312" s="1">
        <v>28.309572301426002</v>
      </c>
      <c r="V7312" s="1">
        <v>26.069246435844999</v>
      </c>
      <c r="W7312" s="1">
        <v>17.515274949083999</v>
      </c>
      <c r="X7312" s="1">
        <v>2.24032586558</v>
      </c>
      <c r="Y7312" s="1">
        <v>0.20366598778</v>
      </c>
      <c r="Z7312" s="1">
        <v>0.20366598778</v>
      </c>
      <c r="AA7312" s="8">
        <v>664.56211812627305</v>
      </c>
    </row>
    <row r="7313" spans="4:27" x14ac:dyDescent="0.2">
      <c r="D7313" s="59"/>
      <c r="E7313" s="5" t="s">
        <v>23</v>
      </c>
      <c r="F7313" s="51" t="s">
        <v>624</v>
      </c>
      <c r="G7313" s="4">
        <v>4</v>
      </c>
      <c r="H7313" s="10">
        <v>25</v>
      </c>
      <c r="I7313" s="2" t="s">
        <v>160</v>
      </c>
      <c r="J7313" s="1">
        <v>50</v>
      </c>
      <c r="K7313" s="2" t="s">
        <v>160</v>
      </c>
      <c r="L7313" s="2" t="s">
        <v>160</v>
      </c>
      <c r="M7313" s="1">
        <v>50</v>
      </c>
      <c r="N7313" s="1">
        <v>50</v>
      </c>
      <c r="O7313" s="2" t="s">
        <v>160</v>
      </c>
      <c r="P7313" s="1">
        <v>25</v>
      </c>
      <c r="Q7313" s="2" t="s">
        <v>160</v>
      </c>
      <c r="R7313" s="1">
        <v>75</v>
      </c>
      <c r="S7313" s="1">
        <v>50</v>
      </c>
      <c r="T7313" s="1">
        <v>25</v>
      </c>
      <c r="U7313" s="2" t="s">
        <v>160</v>
      </c>
      <c r="V7313" s="1">
        <v>25</v>
      </c>
      <c r="W7313" s="1">
        <v>25</v>
      </c>
      <c r="X7313" s="2" t="s">
        <v>160</v>
      </c>
      <c r="Y7313" s="2" t="s">
        <v>160</v>
      </c>
      <c r="Z7313" s="1">
        <v>25</v>
      </c>
      <c r="AA7313" s="8">
        <v>425</v>
      </c>
    </row>
    <row r="7314" spans="4:27" x14ac:dyDescent="0.2">
      <c r="D7314" s="59"/>
      <c r="E7314" s="5" t="s">
        <v>54</v>
      </c>
      <c r="F7314" s="51" t="s">
        <v>623</v>
      </c>
      <c r="G7314" s="4">
        <v>224</v>
      </c>
      <c r="H7314" s="10">
        <v>18.303571428571001</v>
      </c>
      <c r="I7314" s="1">
        <v>10.714285714286</v>
      </c>
      <c r="J7314" s="1">
        <v>40.625</v>
      </c>
      <c r="K7314" s="1">
        <v>12.053571428571001</v>
      </c>
      <c r="L7314" s="1">
        <v>24.553571428571001</v>
      </c>
      <c r="M7314" s="1">
        <v>56.696428571429003</v>
      </c>
      <c r="N7314" s="1">
        <v>56.25</v>
      </c>
      <c r="O7314" s="1">
        <v>45.982142857143003</v>
      </c>
      <c r="P7314" s="1">
        <v>8.4821428571429998</v>
      </c>
      <c r="Q7314" s="1">
        <v>36.607142857143003</v>
      </c>
      <c r="R7314" s="1">
        <v>43.303571428570997</v>
      </c>
      <c r="S7314" s="1">
        <v>23.660714285714</v>
      </c>
      <c r="T7314" s="1">
        <v>53.125</v>
      </c>
      <c r="U7314" s="1">
        <v>16.964285714286</v>
      </c>
      <c r="V7314" s="1">
        <v>27.232142857143</v>
      </c>
      <c r="W7314" s="1">
        <v>22.321428571428999</v>
      </c>
      <c r="X7314" s="1">
        <v>3.125</v>
      </c>
      <c r="Y7314" s="1">
        <v>3.125</v>
      </c>
      <c r="Z7314" s="1">
        <v>0.89285714285700002</v>
      </c>
      <c r="AA7314" s="8">
        <v>504.017857142857</v>
      </c>
    </row>
    <row r="7315" spans="4:27" x14ac:dyDescent="0.2">
      <c r="D7315" s="59"/>
      <c r="E7315" s="5" t="s">
        <v>55</v>
      </c>
      <c r="F7315" s="51" t="s">
        <v>623</v>
      </c>
      <c r="G7315" s="4">
        <v>815</v>
      </c>
      <c r="H7315" s="10">
        <v>18.404907975459999</v>
      </c>
      <c r="I7315" s="1">
        <v>15.337423312883001</v>
      </c>
      <c r="J7315" s="1">
        <v>53.619631901840002</v>
      </c>
      <c r="K7315" s="1">
        <v>24.294478527607001</v>
      </c>
      <c r="L7315" s="1">
        <v>50.552147239264002</v>
      </c>
      <c r="M7315" s="1">
        <v>73.987730061350007</v>
      </c>
      <c r="N7315" s="1">
        <v>65.521472392638003</v>
      </c>
      <c r="O7315" s="1">
        <v>45.153374233129</v>
      </c>
      <c r="P7315" s="1">
        <v>17.791411042945001</v>
      </c>
      <c r="Q7315" s="1">
        <v>57.791411042945001</v>
      </c>
      <c r="R7315" s="1">
        <v>45.521472392638003</v>
      </c>
      <c r="S7315" s="1">
        <v>26.993865030675</v>
      </c>
      <c r="T7315" s="1">
        <v>64.662576687116996</v>
      </c>
      <c r="U7315" s="1">
        <v>25.889570552146999</v>
      </c>
      <c r="V7315" s="1">
        <v>26.625766871166</v>
      </c>
      <c r="W7315" s="1">
        <v>17.668711656441999</v>
      </c>
      <c r="X7315" s="1">
        <v>2.0858895705520002</v>
      </c>
      <c r="Y7315" s="1">
        <v>0.85889570552100003</v>
      </c>
      <c r="Z7315" s="1">
        <v>0.122699386503</v>
      </c>
      <c r="AA7315" s="8">
        <v>632.88343558282202</v>
      </c>
    </row>
    <row r="7316" spans="4:27" ht="26" x14ac:dyDescent="0.2">
      <c r="D7316" s="58" t="s">
        <v>56</v>
      </c>
      <c r="E7316" s="7" t="s">
        <v>57</v>
      </c>
      <c r="F7316" s="50" t="s">
        <v>624</v>
      </c>
      <c r="G7316" s="6">
        <v>8</v>
      </c>
      <c r="H7316" s="14">
        <v>12.5</v>
      </c>
      <c r="I7316" s="9" t="s">
        <v>160</v>
      </c>
      <c r="J7316" s="3">
        <v>12.5</v>
      </c>
      <c r="K7316" s="9" t="s">
        <v>160</v>
      </c>
      <c r="L7316" s="3">
        <v>12.5</v>
      </c>
      <c r="M7316" s="3">
        <v>25</v>
      </c>
      <c r="N7316" s="3">
        <v>12.5</v>
      </c>
      <c r="O7316" s="3">
        <v>37.5</v>
      </c>
      <c r="P7316" s="9" t="s">
        <v>160</v>
      </c>
      <c r="Q7316" s="3">
        <v>12.5</v>
      </c>
      <c r="R7316" s="3">
        <v>25</v>
      </c>
      <c r="S7316" s="3">
        <v>12.5</v>
      </c>
      <c r="T7316" s="3">
        <v>37.5</v>
      </c>
      <c r="U7316" s="3">
        <v>12.5</v>
      </c>
      <c r="V7316" s="9" t="s">
        <v>160</v>
      </c>
      <c r="W7316" s="3">
        <v>50</v>
      </c>
      <c r="X7316" s="3">
        <v>25</v>
      </c>
      <c r="Y7316" s="9" t="s">
        <v>160</v>
      </c>
      <c r="Z7316" s="3">
        <v>12.5</v>
      </c>
      <c r="AA7316" s="13">
        <v>300</v>
      </c>
    </row>
    <row r="7317" spans="4:27" ht="26" x14ac:dyDescent="0.2">
      <c r="D7317" s="59"/>
      <c r="E7317" s="5" t="s">
        <v>58</v>
      </c>
      <c r="F7317" s="51" t="s">
        <v>623</v>
      </c>
      <c r="G7317" s="4">
        <v>61</v>
      </c>
      <c r="H7317" s="10">
        <v>47.540983606556999</v>
      </c>
      <c r="I7317" s="1">
        <v>19.672131147540998</v>
      </c>
      <c r="J7317" s="1">
        <v>45.901639344262001</v>
      </c>
      <c r="K7317" s="1">
        <v>22.950819672131001</v>
      </c>
      <c r="L7317" s="1">
        <v>59.016393442622999</v>
      </c>
      <c r="M7317" s="1">
        <v>77.049180327868996</v>
      </c>
      <c r="N7317" s="1">
        <v>81.967213114754003</v>
      </c>
      <c r="O7317" s="1">
        <v>44.262295081966997</v>
      </c>
      <c r="P7317" s="1">
        <v>18.032786885246001</v>
      </c>
      <c r="Q7317" s="1">
        <v>57.377049180328001</v>
      </c>
      <c r="R7317" s="1">
        <v>49.180327868851997</v>
      </c>
      <c r="S7317" s="1">
        <v>45.901639344262001</v>
      </c>
      <c r="T7317" s="1">
        <v>73.770491803279</v>
      </c>
      <c r="U7317" s="1">
        <v>31.147540983607001</v>
      </c>
      <c r="V7317" s="1">
        <v>24.590163934425998</v>
      </c>
      <c r="W7317" s="1">
        <v>31.147540983607001</v>
      </c>
      <c r="X7317" s="2" t="s">
        <v>160</v>
      </c>
      <c r="Y7317" s="2" t="s">
        <v>160</v>
      </c>
      <c r="Z7317" s="2" t="s">
        <v>160</v>
      </c>
      <c r="AA7317" s="8">
        <v>729.50819672131104</v>
      </c>
    </row>
    <row r="7318" spans="4:27" x14ac:dyDescent="0.2">
      <c r="D7318" s="59"/>
      <c r="E7318" s="5" t="s">
        <v>59</v>
      </c>
      <c r="F7318" s="51" t="s">
        <v>624</v>
      </c>
      <c r="G7318" s="4">
        <v>18</v>
      </c>
      <c r="H7318" s="10">
        <v>50</v>
      </c>
      <c r="I7318" s="1">
        <v>22.222222222222001</v>
      </c>
      <c r="J7318" s="1">
        <v>83.333333333333002</v>
      </c>
      <c r="K7318" s="1">
        <v>33.333333333333002</v>
      </c>
      <c r="L7318" s="1">
        <v>72.222222222222001</v>
      </c>
      <c r="M7318" s="1">
        <v>66.666666666666998</v>
      </c>
      <c r="N7318" s="1">
        <v>66.666666666666998</v>
      </c>
      <c r="O7318" s="1">
        <v>38.888888888888999</v>
      </c>
      <c r="P7318" s="1">
        <v>22.222222222222001</v>
      </c>
      <c r="Q7318" s="1">
        <v>61.111111111111001</v>
      </c>
      <c r="R7318" s="1">
        <v>50</v>
      </c>
      <c r="S7318" s="1">
        <v>61.111111111111001</v>
      </c>
      <c r="T7318" s="1">
        <v>88.888888888888999</v>
      </c>
      <c r="U7318" s="1">
        <v>27.777777777777999</v>
      </c>
      <c r="V7318" s="1">
        <v>27.777777777777999</v>
      </c>
      <c r="W7318" s="1">
        <v>22.222222222222001</v>
      </c>
      <c r="X7318" s="1">
        <v>5.5555555555560003</v>
      </c>
      <c r="Y7318" s="2" t="s">
        <v>160</v>
      </c>
      <c r="Z7318" s="2" t="s">
        <v>160</v>
      </c>
      <c r="AA7318" s="8">
        <v>800</v>
      </c>
    </row>
    <row r="7319" spans="4:27" x14ac:dyDescent="0.2">
      <c r="D7319" s="59"/>
      <c r="E7319" s="5" t="s">
        <v>60</v>
      </c>
      <c r="F7319" s="51" t="s">
        <v>623</v>
      </c>
      <c r="G7319" s="4">
        <v>147</v>
      </c>
      <c r="H7319" s="10">
        <v>28.571428571428999</v>
      </c>
      <c r="I7319" s="1">
        <v>12.244897959184</v>
      </c>
      <c r="J7319" s="1">
        <v>56.462585034013998</v>
      </c>
      <c r="K7319" s="1">
        <v>25.850340136054001</v>
      </c>
      <c r="L7319" s="1">
        <v>46.258503401360997</v>
      </c>
      <c r="M7319" s="1">
        <v>59.183673469387998</v>
      </c>
      <c r="N7319" s="1">
        <v>63.945578231292998</v>
      </c>
      <c r="O7319" s="1">
        <v>38.095238095238003</v>
      </c>
      <c r="P7319" s="1">
        <v>13.605442176871</v>
      </c>
      <c r="Q7319" s="1">
        <v>60.544217687074998</v>
      </c>
      <c r="R7319" s="1">
        <v>41.496598639456003</v>
      </c>
      <c r="S7319" s="1">
        <v>29.931972789115999</v>
      </c>
      <c r="T7319" s="1">
        <v>61.904761904761997</v>
      </c>
      <c r="U7319" s="1">
        <v>14.965986394558</v>
      </c>
      <c r="V7319" s="1">
        <v>23.129251700680001</v>
      </c>
      <c r="W7319" s="1">
        <v>19.727891156462999</v>
      </c>
      <c r="X7319" s="1">
        <v>1.360544217687</v>
      </c>
      <c r="Y7319" s="1">
        <v>1.360544217687</v>
      </c>
      <c r="Z7319" s="1">
        <v>1.360544217687</v>
      </c>
      <c r="AA7319" s="8">
        <v>600</v>
      </c>
    </row>
    <row r="7320" spans="4:27" ht="26" x14ac:dyDescent="0.2">
      <c r="D7320" s="59"/>
      <c r="E7320" s="5" t="s">
        <v>61</v>
      </c>
      <c r="F7320" s="51" t="s">
        <v>623</v>
      </c>
      <c r="G7320" s="4">
        <v>85</v>
      </c>
      <c r="H7320" s="10">
        <v>37.647058823529001</v>
      </c>
      <c r="I7320" s="1">
        <v>23.529411764706001</v>
      </c>
      <c r="J7320" s="1">
        <v>61.176470588234999</v>
      </c>
      <c r="K7320" s="1">
        <v>27.058823529411999</v>
      </c>
      <c r="L7320" s="1">
        <v>57.647058823529001</v>
      </c>
      <c r="M7320" s="1">
        <v>74.117647058824005</v>
      </c>
      <c r="N7320" s="1">
        <v>65.882352941175995</v>
      </c>
      <c r="O7320" s="1">
        <v>42.352941176470999</v>
      </c>
      <c r="P7320" s="1">
        <v>18.823529411765001</v>
      </c>
      <c r="Q7320" s="1">
        <v>71.764705882352999</v>
      </c>
      <c r="R7320" s="1">
        <v>56.470588235294002</v>
      </c>
      <c r="S7320" s="1">
        <v>44.705882352941003</v>
      </c>
      <c r="T7320" s="1">
        <v>72.941176470588005</v>
      </c>
      <c r="U7320" s="1">
        <v>30.588235294118</v>
      </c>
      <c r="V7320" s="1">
        <v>35.294117647058997</v>
      </c>
      <c r="W7320" s="1">
        <v>17.647058823529001</v>
      </c>
      <c r="X7320" s="1">
        <v>2.352941176471</v>
      </c>
      <c r="Y7320" s="1">
        <v>1.1764705882349999</v>
      </c>
      <c r="Z7320" s="2" t="s">
        <v>160</v>
      </c>
      <c r="AA7320" s="8">
        <v>741.17647058823502</v>
      </c>
    </row>
    <row r="7321" spans="4:27" x14ac:dyDescent="0.2">
      <c r="D7321" s="59"/>
      <c r="E7321" s="5" t="s">
        <v>62</v>
      </c>
      <c r="F7321" s="51" t="s">
        <v>623</v>
      </c>
      <c r="G7321" s="4">
        <v>722</v>
      </c>
      <c r="H7321" s="10">
        <v>10.803324099723</v>
      </c>
      <c r="I7321" s="1">
        <v>13.157894736842</v>
      </c>
      <c r="J7321" s="1">
        <v>48.476454293628997</v>
      </c>
      <c r="K7321" s="1">
        <v>19.806094182824999</v>
      </c>
      <c r="L7321" s="1">
        <v>41.551246537395997</v>
      </c>
      <c r="M7321" s="1">
        <v>72.022160664820007</v>
      </c>
      <c r="N7321" s="1">
        <v>62.188365650969999</v>
      </c>
      <c r="O7321" s="1">
        <v>47.229916897507003</v>
      </c>
      <c r="P7321" s="1">
        <v>15.789473684211</v>
      </c>
      <c r="Q7321" s="1">
        <v>49.168975069251999</v>
      </c>
      <c r="R7321" s="1">
        <v>44.321329639889001</v>
      </c>
      <c r="S7321" s="1">
        <v>21.052631578947</v>
      </c>
      <c r="T7321" s="1">
        <v>59.418282548476</v>
      </c>
      <c r="U7321" s="1">
        <v>24.376731301939</v>
      </c>
      <c r="V7321" s="1">
        <v>27.008310249307002</v>
      </c>
      <c r="W7321" s="1">
        <v>17.174515235457001</v>
      </c>
      <c r="X7321" s="1">
        <v>2.3545706371190001</v>
      </c>
      <c r="Y7321" s="1">
        <v>1.5235457063710001</v>
      </c>
      <c r="Z7321" s="1">
        <v>0.138504155125</v>
      </c>
      <c r="AA7321" s="8">
        <v>577.56232686980604</v>
      </c>
    </row>
    <row r="7322" spans="4:27" x14ac:dyDescent="0.2">
      <c r="D7322" s="59"/>
      <c r="E7322" s="5" t="s">
        <v>23</v>
      </c>
      <c r="F7322" s="51" t="s">
        <v>624</v>
      </c>
      <c r="G7322" s="4">
        <v>2</v>
      </c>
      <c r="H7322" s="10">
        <v>50</v>
      </c>
      <c r="I7322" s="2" t="s">
        <v>160</v>
      </c>
      <c r="J7322" s="1">
        <v>50</v>
      </c>
      <c r="K7322" s="1">
        <v>50</v>
      </c>
      <c r="L7322" s="2" t="s">
        <v>160</v>
      </c>
      <c r="M7322" s="1">
        <v>50</v>
      </c>
      <c r="N7322" s="2" t="s">
        <v>160</v>
      </c>
      <c r="O7322" s="1">
        <v>50</v>
      </c>
      <c r="P7322" s="2" t="s">
        <v>160</v>
      </c>
      <c r="Q7322" s="1">
        <v>50</v>
      </c>
      <c r="R7322" s="1">
        <v>50</v>
      </c>
      <c r="S7322" s="1">
        <v>50</v>
      </c>
      <c r="T7322" s="1">
        <v>50</v>
      </c>
      <c r="U7322" s="2" t="s">
        <v>160</v>
      </c>
      <c r="V7322" s="2" t="s">
        <v>160</v>
      </c>
      <c r="W7322" s="2" t="s">
        <v>160</v>
      </c>
      <c r="X7322" s="2" t="s">
        <v>160</v>
      </c>
      <c r="Y7322" s="2" t="s">
        <v>160</v>
      </c>
      <c r="Z7322" s="2" t="s">
        <v>160</v>
      </c>
      <c r="AA7322" s="8">
        <v>450</v>
      </c>
    </row>
    <row r="7323" spans="4:27" ht="26" x14ac:dyDescent="0.2">
      <c r="D7323" s="59"/>
      <c r="E7323" s="5" t="s">
        <v>63</v>
      </c>
      <c r="F7323" s="51" t="s">
        <v>623</v>
      </c>
      <c r="G7323" s="4">
        <v>319</v>
      </c>
      <c r="H7323" s="10">
        <v>35.423197492162998</v>
      </c>
      <c r="I7323" s="1">
        <v>16.92789968652</v>
      </c>
      <c r="J7323" s="1">
        <v>56.112852664576998</v>
      </c>
      <c r="K7323" s="1">
        <v>25.391849529780998</v>
      </c>
      <c r="L7323" s="1">
        <v>52.351097178682998</v>
      </c>
      <c r="M7323" s="1">
        <v>66.144200626959005</v>
      </c>
      <c r="N7323" s="1">
        <v>66.771159874608003</v>
      </c>
      <c r="O7323" s="1">
        <v>40.438871473353998</v>
      </c>
      <c r="P7323" s="1">
        <v>15.987460815046999</v>
      </c>
      <c r="Q7323" s="1">
        <v>61.755485893417003</v>
      </c>
      <c r="R7323" s="1">
        <v>47.021943573667997</v>
      </c>
      <c r="S7323" s="1">
        <v>38.244514106582997</v>
      </c>
      <c r="T7323" s="1">
        <v>68.025078369905998</v>
      </c>
      <c r="U7323" s="1">
        <v>22.884012539185001</v>
      </c>
      <c r="V7323" s="1">
        <v>26.332288401254001</v>
      </c>
      <c r="W7323" s="1">
        <v>22.257053291536</v>
      </c>
      <c r="X7323" s="1">
        <v>2.1943573667709999</v>
      </c>
      <c r="Y7323" s="1">
        <v>0.94043887147299998</v>
      </c>
      <c r="Z7323" s="1">
        <v>0.94043887147299998</v>
      </c>
      <c r="AA7323" s="8">
        <v>666.14420062695899</v>
      </c>
    </row>
    <row r="7324" spans="4:27" ht="26" x14ac:dyDescent="0.2">
      <c r="D7324" s="58" t="s">
        <v>64</v>
      </c>
      <c r="E7324" s="7" t="s">
        <v>57</v>
      </c>
      <c r="F7324" s="50" t="s">
        <v>624</v>
      </c>
      <c r="G7324" s="6">
        <v>21</v>
      </c>
      <c r="H7324" s="14">
        <v>9.5238095238099998</v>
      </c>
      <c r="I7324" s="9" t="s">
        <v>160</v>
      </c>
      <c r="J7324" s="3">
        <v>42.857142857143003</v>
      </c>
      <c r="K7324" s="3">
        <v>9.5238095238099998</v>
      </c>
      <c r="L7324" s="3">
        <v>23.809523809523998</v>
      </c>
      <c r="M7324" s="3">
        <v>52.380952380952003</v>
      </c>
      <c r="N7324" s="3">
        <v>38.095238095238003</v>
      </c>
      <c r="O7324" s="3">
        <v>42.857142857143003</v>
      </c>
      <c r="P7324" s="3">
        <v>4.7619047619049999</v>
      </c>
      <c r="Q7324" s="3">
        <v>19.047619047619001</v>
      </c>
      <c r="R7324" s="3">
        <v>28.571428571428999</v>
      </c>
      <c r="S7324" s="3">
        <v>14.285714285714</v>
      </c>
      <c r="T7324" s="3">
        <v>47.619047619047997</v>
      </c>
      <c r="U7324" s="3">
        <v>14.285714285714</v>
      </c>
      <c r="V7324" s="3">
        <v>9.5238095238099998</v>
      </c>
      <c r="W7324" s="3">
        <v>23.809523809523998</v>
      </c>
      <c r="X7324" s="3">
        <v>9.5238095238099998</v>
      </c>
      <c r="Y7324" s="9" t="s">
        <v>160</v>
      </c>
      <c r="Z7324" s="3">
        <v>9.5238095238099998</v>
      </c>
      <c r="AA7324" s="13">
        <v>400</v>
      </c>
    </row>
    <row r="7325" spans="4:27" ht="26" x14ac:dyDescent="0.2">
      <c r="D7325" s="59"/>
      <c r="E7325" s="5" t="s">
        <v>58</v>
      </c>
      <c r="F7325" s="51" t="s">
        <v>623</v>
      </c>
      <c r="G7325" s="4">
        <v>103</v>
      </c>
      <c r="H7325" s="10">
        <v>35.922330097086999</v>
      </c>
      <c r="I7325" s="1">
        <v>16.504854368932001</v>
      </c>
      <c r="J7325" s="1">
        <v>51.456310679612002</v>
      </c>
      <c r="K7325" s="1">
        <v>21.359223300970999</v>
      </c>
      <c r="L7325" s="1">
        <v>54.368932038834998</v>
      </c>
      <c r="M7325" s="1">
        <v>76.699029126214</v>
      </c>
      <c r="N7325" s="1">
        <v>73.786407766989996</v>
      </c>
      <c r="O7325" s="1">
        <v>40.776699029126</v>
      </c>
      <c r="P7325" s="1">
        <v>17.475728155340001</v>
      </c>
      <c r="Q7325" s="1">
        <v>59.223300970874</v>
      </c>
      <c r="R7325" s="1">
        <v>50.485436893204003</v>
      </c>
      <c r="S7325" s="1">
        <v>43.689320388349998</v>
      </c>
      <c r="T7325" s="1">
        <v>69.902912621358993</v>
      </c>
      <c r="U7325" s="1">
        <v>31.067961165048999</v>
      </c>
      <c r="V7325" s="1">
        <v>26.213592233010001</v>
      </c>
      <c r="W7325" s="1">
        <v>27.184466019416998</v>
      </c>
      <c r="X7325" s="1">
        <v>3.8834951456310001</v>
      </c>
      <c r="Y7325" s="2" t="s">
        <v>160</v>
      </c>
      <c r="Z7325" s="2" t="s">
        <v>160</v>
      </c>
      <c r="AA7325" s="8">
        <v>700</v>
      </c>
    </row>
    <row r="7326" spans="4:27" x14ac:dyDescent="0.2">
      <c r="D7326" s="59"/>
      <c r="E7326" s="5" t="s">
        <v>59</v>
      </c>
      <c r="F7326" s="51" t="s">
        <v>624</v>
      </c>
      <c r="G7326" s="4">
        <v>43</v>
      </c>
      <c r="H7326" s="10">
        <v>20.930232558139998</v>
      </c>
      <c r="I7326" s="1">
        <v>16.279069767442</v>
      </c>
      <c r="J7326" s="1">
        <v>58.139534883720998</v>
      </c>
      <c r="K7326" s="1">
        <v>27.906976744186</v>
      </c>
      <c r="L7326" s="1">
        <v>53.488372093023003</v>
      </c>
      <c r="M7326" s="1">
        <v>58.139534883720998</v>
      </c>
      <c r="N7326" s="1">
        <v>65.116279069767003</v>
      </c>
      <c r="O7326" s="1">
        <v>32.558139534883999</v>
      </c>
      <c r="P7326" s="1">
        <v>18.604651162791001</v>
      </c>
      <c r="Q7326" s="1">
        <v>60.465116279070003</v>
      </c>
      <c r="R7326" s="1">
        <v>34.883720930232997</v>
      </c>
      <c r="S7326" s="1">
        <v>23.255813953488001</v>
      </c>
      <c r="T7326" s="1">
        <v>83.720930232558004</v>
      </c>
      <c r="U7326" s="1">
        <v>27.906976744186</v>
      </c>
      <c r="V7326" s="1">
        <v>16.279069767442</v>
      </c>
      <c r="W7326" s="1">
        <v>13.953488372093</v>
      </c>
      <c r="X7326" s="1">
        <v>2.3255813953489999</v>
      </c>
      <c r="Y7326" s="2" t="s">
        <v>160</v>
      </c>
      <c r="Z7326" s="2" t="s">
        <v>160</v>
      </c>
      <c r="AA7326" s="8">
        <v>613.95348837209303</v>
      </c>
    </row>
    <row r="7327" spans="4:27" x14ac:dyDescent="0.2">
      <c r="D7327" s="59"/>
      <c r="E7327" s="5" t="s">
        <v>60</v>
      </c>
      <c r="F7327" s="51" t="s">
        <v>623</v>
      </c>
      <c r="G7327" s="4">
        <v>697</v>
      </c>
      <c r="H7327" s="10">
        <v>17.647058823529001</v>
      </c>
      <c r="I7327" s="1">
        <v>14.634146341463</v>
      </c>
      <c r="J7327" s="1">
        <v>53.084648493544002</v>
      </c>
      <c r="K7327" s="1">
        <v>21.664275466284</v>
      </c>
      <c r="L7327" s="1">
        <v>44.189383070300998</v>
      </c>
      <c r="M7327" s="1">
        <v>68.436154949785006</v>
      </c>
      <c r="N7327" s="1">
        <v>62.697274031564</v>
      </c>
      <c r="O7327" s="1">
        <v>45.911047345767997</v>
      </c>
      <c r="P7327" s="1">
        <v>15.494978479197</v>
      </c>
      <c r="Q7327" s="1">
        <v>54.519368723098999</v>
      </c>
      <c r="R7327" s="1">
        <v>44.906743185079002</v>
      </c>
      <c r="S7327" s="1">
        <v>26.398852223816</v>
      </c>
      <c r="T7327" s="1">
        <v>62.123385939742001</v>
      </c>
      <c r="U7327" s="1">
        <v>22.525107604016998</v>
      </c>
      <c r="V7327" s="1">
        <v>25.538020086083002</v>
      </c>
      <c r="W7327" s="1">
        <v>18.364418938307001</v>
      </c>
      <c r="X7327" s="1">
        <v>1.8651362984219999</v>
      </c>
      <c r="Y7327" s="1">
        <v>0.71736011477799999</v>
      </c>
      <c r="Z7327" s="1">
        <v>0.28694404591099998</v>
      </c>
      <c r="AA7327" s="8">
        <v>601.004304160689</v>
      </c>
    </row>
    <row r="7328" spans="4:27" ht="26" x14ac:dyDescent="0.2">
      <c r="D7328" s="59"/>
      <c r="E7328" s="5" t="s">
        <v>61</v>
      </c>
      <c r="F7328" s="51" t="s">
        <v>623</v>
      </c>
      <c r="G7328" s="4">
        <v>160</v>
      </c>
      <c r="H7328" s="10">
        <v>13.125</v>
      </c>
      <c r="I7328" s="1">
        <v>13.75</v>
      </c>
      <c r="J7328" s="1">
        <v>43.125</v>
      </c>
      <c r="K7328" s="1">
        <v>21.25</v>
      </c>
      <c r="L7328" s="1">
        <v>42.5</v>
      </c>
      <c r="M7328" s="1">
        <v>78.75</v>
      </c>
      <c r="N7328" s="1">
        <v>63.75</v>
      </c>
      <c r="O7328" s="1">
        <v>50</v>
      </c>
      <c r="P7328" s="1">
        <v>16.25</v>
      </c>
      <c r="Q7328" s="1">
        <v>48.125</v>
      </c>
      <c r="R7328" s="1">
        <v>48.75</v>
      </c>
      <c r="S7328" s="1">
        <v>18.75</v>
      </c>
      <c r="T7328" s="1">
        <v>55.625</v>
      </c>
      <c r="U7328" s="1">
        <v>26.875</v>
      </c>
      <c r="V7328" s="1">
        <v>38.75</v>
      </c>
      <c r="W7328" s="1">
        <v>16.875</v>
      </c>
      <c r="X7328" s="1">
        <v>1.875</v>
      </c>
      <c r="Y7328" s="1">
        <v>3.75</v>
      </c>
      <c r="Z7328" s="2" t="s">
        <v>160</v>
      </c>
      <c r="AA7328" s="8">
        <v>601.875</v>
      </c>
    </row>
    <row r="7329" spans="4:27" ht="26" x14ac:dyDescent="0.2">
      <c r="D7329" s="59"/>
      <c r="E7329" s="5" t="s">
        <v>65</v>
      </c>
      <c r="F7329" s="51" t="s">
        <v>624</v>
      </c>
      <c r="G7329" s="4">
        <v>16</v>
      </c>
      <c r="H7329" s="17" t="s">
        <v>160</v>
      </c>
      <c r="I7329" s="2" t="s">
        <v>160</v>
      </c>
      <c r="J7329" s="1">
        <v>18.75</v>
      </c>
      <c r="K7329" s="1">
        <v>12.5</v>
      </c>
      <c r="L7329" s="1">
        <v>25</v>
      </c>
      <c r="M7329" s="1">
        <v>68.75</v>
      </c>
      <c r="N7329" s="1">
        <v>50</v>
      </c>
      <c r="O7329" s="1">
        <v>31.25</v>
      </c>
      <c r="P7329" s="1">
        <v>18.75</v>
      </c>
      <c r="Q7329" s="1">
        <v>18.75</v>
      </c>
      <c r="R7329" s="1">
        <v>25</v>
      </c>
      <c r="S7329" s="1">
        <v>18.75</v>
      </c>
      <c r="T7329" s="1">
        <v>25</v>
      </c>
      <c r="U7329" s="1">
        <v>6.25</v>
      </c>
      <c r="V7329" s="2" t="s">
        <v>160</v>
      </c>
      <c r="W7329" s="1">
        <v>6.25</v>
      </c>
      <c r="X7329" s="1">
        <v>6.25</v>
      </c>
      <c r="Y7329" s="1">
        <v>18.75</v>
      </c>
      <c r="Z7329" s="2" t="s">
        <v>160</v>
      </c>
      <c r="AA7329" s="8">
        <v>350</v>
      </c>
    </row>
    <row r="7330" spans="4:27" x14ac:dyDescent="0.2">
      <c r="D7330" s="59"/>
      <c r="E7330" s="5" t="s">
        <v>23</v>
      </c>
      <c r="F7330" s="51" t="s">
        <v>624</v>
      </c>
      <c r="G7330" s="4">
        <v>3</v>
      </c>
      <c r="H7330" s="17" t="s">
        <v>160</v>
      </c>
      <c r="I7330" s="1">
        <v>33.333333333333002</v>
      </c>
      <c r="J7330" s="1">
        <v>33.333333333333002</v>
      </c>
      <c r="K7330" s="1">
        <v>66.666666666666998</v>
      </c>
      <c r="L7330" s="1">
        <v>100</v>
      </c>
      <c r="M7330" s="1">
        <v>100</v>
      </c>
      <c r="N7330" s="1">
        <v>100</v>
      </c>
      <c r="O7330" s="1">
        <v>33.333333333333002</v>
      </c>
      <c r="P7330" s="1">
        <v>33.333333333333002</v>
      </c>
      <c r="Q7330" s="1">
        <v>66.666666666666998</v>
      </c>
      <c r="R7330" s="1">
        <v>100</v>
      </c>
      <c r="S7330" s="2" t="s">
        <v>160</v>
      </c>
      <c r="T7330" s="1">
        <v>100</v>
      </c>
      <c r="U7330" s="1">
        <v>33.333333333333002</v>
      </c>
      <c r="V7330" s="1">
        <v>100</v>
      </c>
      <c r="W7330" s="2" t="s">
        <v>160</v>
      </c>
      <c r="X7330" s="2" t="s">
        <v>160</v>
      </c>
      <c r="Y7330" s="2" t="s">
        <v>160</v>
      </c>
      <c r="Z7330" s="2" t="s">
        <v>160</v>
      </c>
      <c r="AA7330" s="8">
        <v>900</v>
      </c>
    </row>
    <row r="7331" spans="4:27" ht="26" x14ac:dyDescent="0.2">
      <c r="D7331" s="59"/>
      <c r="E7331" s="5" t="s">
        <v>66</v>
      </c>
      <c r="F7331" s="51" t="s">
        <v>623</v>
      </c>
      <c r="G7331" s="4">
        <v>1024</v>
      </c>
      <c r="H7331" s="10">
        <v>18.75</v>
      </c>
      <c r="I7331" s="1">
        <v>14.453125</v>
      </c>
      <c r="J7331" s="1">
        <v>51.3671875</v>
      </c>
      <c r="K7331" s="1">
        <v>21.58203125</v>
      </c>
      <c r="L7331" s="1">
        <v>44.921875</v>
      </c>
      <c r="M7331" s="1">
        <v>70.1171875</v>
      </c>
      <c r="N7331" s="1">
        <v>63.57421875</v>
      </c>
      <c r="O7331" s="1">
        <v>45.41015625</v>
      </c>
      <c r="P7331" s="1">
        <v>15.72265625</v>
      </c>
      <c r="Q7331" s="1">
        <v>53.515625</v>
      </c>
      <c r="R7331" s="1">
        <v>45.3125</v>
      </c>
      <c r="S7331" s="1">
        <v>26.5625</v>
      </c>
      <c r="T7331" s="1">
        <v>62.5</v>
      </c>
      <c r="U7331" s="1">
        <v>24.12109375</v>
      </c>
      <c r="V7331" s="1">
        <v>26.953125</v>
      </c>
      <c r="W7331" s="1">
        <v>18.9453125</v>
      </c>
      <c r="X7331" s="1">
        <v>2.24609375</v>
      </c>
      <c r="Y7331" s="1">
        <v>1.07421875</v>
      </c>
      <c r="Z7331" s="1">
        <v>0.390625</v>
      </c>
      <c r="AA7331" s="8">
        <v>607.51953125</v>
      </c>
    </row>
    <row r="7332" spans="4:27" x14ac:dyDescent="0.2">
      <c r="D7332" s="58" t="s">
        <v>67</v>
      </c>
      <c r="E7332" s="7" t="s">
        <v>68</v>
      </c>
      <c r="F7332" s="50" t="s">
        <v>623</v>
      </c>
      <c r="G7332" s="6">
        <v>483</v>
      </c>
      <c r="H7332" s="14">
        <v>20.289855072464</v>
      </c>
      <c r="I7332" s="3">
        <v>16.149068322981002</v>
      </c>
      <c r="J7332" s="3">
        <v>55.900621118011998</v>
      </c>
      <c r="K7332" s="3">
        <v>21.11801242236</v>
      </c>
      <c r="L7332" s="3">
        <v>46.583850931676999</v>
      </c>
      <c r="M7332" s="3">
        <v>73.706004140787002</v>
      </c>
      <c r="N7332" s="3">
        <v>72.049689440994001</v>
      </c>
      <c r="O7332" s="3">
        <v>44.513457556935997</v>
      </c>
      <c r="P7332" s="3">
        <v>18.840579710145001</v>
      </c>
      <c r="Q7332" s="3">
        <v>55.279503105590003</v>
      </c>
      <c r="R7332" s="3">
        <v>47.412008281573002</v>
      </c>
      <c r="S7332" s="3">
        <v>28.15734989648</v>
      </c>
      <c r="T7332" s="3">
        <v>63.768115942028999</v>
      </c>
      <c r="U7332" s="3">
        <v>24.637681159420001</v>
      </c>
      <c r="V7332" s="3">
        <v>31.677018633540001</v>
      </c>
      <c r="W7332" s="3">
        <v>23.809523809523998</v>
      </c>
      <c r="X7332" s="3">
        <v>1.8633540372670001</v>
      </c>
      <c r="Y7332" s="3">
        <v>0.62111801242200004</v>
      </c>
      <c r="Z7332" s="3">
        <v>0.41407867494799999</v>
      </c>
      <c r="AA7332" s="13">
        <v>646.79089026915096</v>
      </c>
    </row>
    <row r="7333" spans="4:27" x14ac:dyDescent="0.2">
      <c r="D7333" s="59"/>
      <c r="E7333" s="5" t="s">
        <v>69</v>
      </c>
      <c r="F7333" s="51" t="s">
        <v>623</v>
      </c>
      <c r="G7333" s="4">
        <v>168</v>
      </c>
      <c r="H7333" s="10">
        <v>22.023809523810002</v>
      </c>
      <c r="I7333" s="1">
        <v>18.452380952380999</v>
      </c>
      <c r="J7333" s="1">
        <v>83.928571428571004</v>
      </c>
      <c r="K7333" s="1">
        <v>39.285714285714</v>
      </c>
      <c r="L7333" s="1">
        <v>45.833333333333002</v>
      </c>
      <c r="M7333" s="1">
        <v>71.428571428571004</v>
      </c>
      <c r="N7333" s="1">
        <v>73.809523809523995</v>
      </c>
      <c r="O7333" s="1">
        <v>42.857142857143003</v>
      </c>
      <c r="P7333" s="1">
        <v>30.357142857143</v>
      </c>
      <c r="Q7333" s="1">
        <v>62.5</v>
      </c>
      <c r="R7333" s="1">
        <v>54.166666666666998</v>
      </c>
      <c r="S7333" s="1">
        <v>32.142857142856997</v>
      </c>
      <c r="T7333" s="1">
        <v>72.619047619048004</v>
      </c>
      <c r="U7333" s="1">
        <v>32.142857142856997</v>
      </c>
      <c r="V7333" s="1">
        <v>28.571428571428999</v>
      </c>
      <c r="W7333" s="1">
        <v>21.428571428571001</v>
      </c>
      <c r="X7333" s="1">
        <v>1.785714285714</v>
      </c>
      <c r="Y7333" s="2" t="s">
        <v>160</v>
      </c>
      <c r="Z7333" s="2" t="s">
        <v>160</v>
      </c>
      <c r="AA7333" s="8">
        <v>733.33333333333303</v>
      </c>
    </row>
    <row r="7334" spans="4:27" ht="26" x14ac:dyDescent="0.2">
      <c r="D7334" s="59"/>
      <c r="E7334" s="5" t="s">
        <v>70</v>
      </c>
      <c r="F7334" s="51" t="s">
        <v>623</v>
      </c>
      <c r="G7334" s="4">
        <v>470</v>
      </c>
      <c r="H7334" s="10">
        <v>22.340425531914999</v>
      </c>
      <c r="I7334" s="1">
        <v>18.936170212766001</v>
      </c>
      <c r="J7334" s="1">
        <v>60</v>
      </c>
      <c r="K7334" s="1">
        <v>25.744680851064</v>
      </c>
      <c r="L7334" s="1">
        <v>48.297872340425997</v>
      </c>
      <c r="M7334" s="1">
        <v>76.595744680850999</v>
      </c>
      <c r="N7334" s="1">
        <v>75.957446808510994</v>
      </c>
      <c r="O7334" s="1">
        <v>48.297872340425997</v>
      </c>
      <c r="P7334" s="1">
        <v>20.851063829787002</v>
      </c>
      <c r="Q7334" s="1">
        <v>60</v>
      </c>
      <c r="R7334" s="1">
        <v>55.957446808511001</v>
      </c>
      <c r="S7334" s="1">
        <v>31.489361702128001</v>
      </c>
      <c r="T7334" s="1">
        <v>69.148936170213005</v>
      </c>
      <c r="U7334" s="1">
        <v>30.851063829787002</v>
      </c>
      <c r="V7334" s="1">
        <v>31.914893617021001</v>
      </c>
      <c r="W7334" s="1">
        <v>22.765957446809001</v>
      </c>
      <c r="X7334" s="1">
        <v>1.0638297872339999</v>
      </c>
      <c r="Y7334" s="1">
        <v>0.425531914894</v>
      </c>
      <c r="Z7334" s="1">
        <v>0.425531914894</v>
      </c>
      <c r="AA7334" s="8">
        <v>701.063829787234</v>
      </c>
    </row>
    <row r="7335" spans="4:27" ht="26" x14ac:dyDescent="0.2">
      <c r="D7335" s="59"/>
      <c r="E7335" s="5" t="s">
        <v>71</v>
      </c>
      <c r="F7335" s="51" t="s">
        <v>623</v>
      </c>
      <c r="G7335" s="4">
        <v>67</v>
      </c>
      <c r="H7335" s="10">
        <v>22.388059701492999</v>
      </c>
      <c r="I7335" s="1">
        <v>20.895522388060002</v>
      </c>
      <c r="J7335" s="1">
        <v>52.238805970149002</v>
      </c>
      <c r="K7335" s="1">
        <v>23.880597014925002</v>
      </c>
      <c r="L7335" s="1">
        <v>49.253731343284002</v>
      </c>
      <c r="M7335" s="1">
        <v>67.164179104477995</v>
      </c>
      <c r="N7335" s="1">
        <v>71.641791044775999</v>
      </c>
      <c r="O7335" s="1">
        <v>52.238805970149002</v>
      </c>
      <c r="P7335" s="1">
        <v>23.880597014925002</v>
      </c>
      <c r="Q7335" s="1">
        <v>56.716417910448001</v>
      </c>
      <c r="R7335" s="1">
        <v>52.238805970149002</v>
      </c>
      <c r="S7335" s="1">
        <v>38.805970149254001</v>
      </c>
      <c r="T7335" s="1">
        <v>71.641791044775999</v>
      </c>
      <c r="U7335" s="1">
        <v>28.358208955224001</v>
      </c>
      <c r="V7335" s="1">
        <v>32.835820895521998</v>
      </c>
      <c r="W7335" s="1">
        <v>38.805970149254001</v>
      </c>
      <c r="X7335" s="2" t="s">
        <v>160</v>
      </c>
      <c r="Y7335" s="2" t="s">
        <v>160</v>
      </c>
      <c r="Z7335" s="2" t="s">
        <v>160</v>
      </c>
      <c r="AA7335" s="8">
        <v>702.98507462686598</v>
      </c>
    </row>
    <row r="7336" spans="4:27" x14ac:dyDescent="0.2">
      <c r="D7336" s="59"/>
      <c r="E7336" s="5" t="s">
        <v>72</v>
      </c>
      <c r="F7336" s="51" t="s">
        <v>623</v>
      </c>
      <c r="G7336" s="4">
        <v>314</v>
      </c>
      <c r="H7336" s="10">
        <v>22.611464968153001</v>
      </c>
      <c r="I7336" s="1">
        <v>20.382165605095999</v>
      </c>
      <c r="J7336" s="1">
        <v>61.783439490446</v>
      </c>
      <c r="K7336" s="1">
        <v>24.203821656051002</v>
      </c>
      <c r="L7336" s="1">
        <v>43.630573248407998</v>
      </c>
      <c r="M7336" s="1">
        <v>75.477707006369002</v>
      </c>
      <c r="N7336" s="1">
        <v>78.343949044585997</v>
      </c>
      <c r="O7336" s="1">
        <v>46.815286624203999</v>
      </c>
      <c r="P7336" s="1">
        <v>23.885350318471001</v>
      </c>
      <c r="Q7336" s="1">
        <v>61.146496815287001</v>
      </c>
      <c r="R7336" s="1">
        <v>57.643312101911</v>
      </c>
      <c r="S7336" s="1">
        <v>32.165605095540997</v>
      </c>
      <c r="T7336" s="1">
        <v>71.974522292993996</v>
      </c>
      <c r="U7336" s="1">
        <v>31.528662420381998</v>
      </c>
      <c r="V7336" s="1">
        <v>34.076433121019001</v>
      </c>
      <c r="W7336" s="1">
        <v>24.522292993631002</v>
      </c>
      <c r="X7336" s="1">
        <v>1.592356687898</v>
      </c>
      <c r="Y7336" s="1">
        <v>0.31847133758000001</v>
      </c>
      <c r="Z7336" s="2" t="s">
        <v>160</v>
      </c>
      <c r="AA7336" s="8">
        <v>712.10191082802498</v>
      </c>
    </row>
    <row r="7337" spans="4:27" x14ac:dyDescent="0.2">
      <c r="D7337" s="59"/>
      <c r="E7337" s="5" t="s">
        <v>73</v>
      </c>
      <c r="F7337" s="51" t="s">
        <v>623</v>
      </c>
      <c r="G7337" s="4">
        <v>187</v>
      </c>
      <c r="H7337" s="10">
        <v>21.390374331551001</v>
      </c>
      <c r="I7337" s="1">
        <v>21.390374331551001</v>
      </c>
      <c r="J7337" s="1">
        <v>65.775401069519006</v>
      </c>
      <c r="K7337" s="1">
        <v>27.807486631016001</v>
      </c>
      <c r="L7337" s="1">
        <v>44.385026737967998</v>
      </c>
      <c r="M7337" s="1">
        <v>77.540106951872005</v>
      </c>
      <c r="N7337" s="1">
        <v>77.005347593582997</v>
      </c>
      <c r="O7337" s="1">
        <v>52.406417112299003</v>
      </c>
      <c r="P7337" s="1">
        <v>27.807486631016001</v>
      </c>
      <c r="Q7337" s="1">
        <v>65.240641711229998</v>
      </c>
      <c r="R7337" s="1">
        <v>60.962566844919998</v>
      </c>
      <c r="S7337" s="1">
        <v>36.363636363635997</v>
      </c>
      <c r="T7337" s="1">
        <v>75.401069518716994</v>
      </c>
      <c r="U7337" s="1">
        <v>35.828877005347998</v>
      </c>
      <c r="V7337" s="1">
        <v>39.037433155080002</v>
      </c>
      <c r="W7337" s="1">
        <v>31.016042780749</v>
      </c>
      <c r="X7337" s="1">
        <v>1.6042780748659999</v>
      </c>
      <c r="Y7337" s="2" t="s">
        <v>160</v>
      </c>
      <c r="Z7337" s="2" t="s">
        <v>160</v>
      </c>
      <c r="AA7337" s="8">
        <v>760.96256684492005</v>
      </c>
    </row>
    <row r="7338" spans="4:27" ht="26" x14ac:dyDescent="0.2">
      <c r="D7338" s="59"/>
      <c r="E7338" s="5" t="s">
        <v>74</v>
      </c>
      <c r="F7338" s="51" t="s">
        <v>623</v>
      </c>
      <c r="G7338" s="4">
        <v>472</v>
      </c>
      <c r="H7338" s="10">
        <v>17.372881355932002</v>
      </c>
      <c r="I7338" s="1">
        <v>11.440677966101999</v>
      </c>
      <c r="J7338" s="1">
        <v>43.432203389831002</v>
      </c>
      <c r="K7338" s="1">
        <v>21.186440677966001</v>
      </c>
      <c r="L7338" s="1">
        <v>42.584745762711997</v>
      </c>
      <c r="M7338" s="1">
        <v>67.161016949152994</v>
      </c>
      <c r="N7338" s="1">
        <v>56.567796610168998</v>
      </c>
      <c r="O7338" s="1">
        <v>44.279661016948999</v>
      </c>
      <c r="P7338" s="1">
        <v>12.923728813559</v>
      </c>
      <c r="Q7338" s="1">
        <v>51.694915254237003</v>
      </c>
      <c r="R7338" s="1">
        <v>42.796610169491998</v>
      </c>
      <c r="S7338" s="1">
        <v>25.635593220339</v>
      </c>
      <c r="T7338" s="1">
        <v>60.169491525424</v>
      </c>
      <c r="U7338" s="1">
        <v>22.033898305085</v>
      </c>
      <c r="V7338" s="1">
        <v>23.728813559321999</v>
      </c>
      <c r="W7338" s="1">
        <v>15.466101694915</v>
      </c>
      <c r="X7338" s="1">
        <v>3.177966101695</v>
      </c>
      <c r="Y7338" s="1">
        <v>1.906779661017</v>
      </c>
      <c r="Z7338" s="1">
        <v>0.63559322033900001</v>
      </c>
      <c r="AA7338" s="8">
        <v>564.194915254237</v>
      </c>
    </row>
    <row r="7339" spans="4:27" x14ac:dyDescent="0.2">
      <c r="D7339" s="59"/>
      <c r="E7339" s="5" t="s">
        <v>36</v>
      </c>
      <c r="F7339" s="51" t="s">
        <v>624</v>
      </c>
      <c r="G7339" s="4">
        <v>28</v>
      </c>
      <c r="H7339" s="10">
        <v>14.285714285714</v>
      </c>
      <c r="I7339" s="1">
        <v>21.428571428571001</v>
      </c>
      <c r="J7339" s="1">
        <v>42.857142857143003</v>
      </c>
      <c r="K7339" s="1">
        <v>21.428571428571001</v>
      </c>
      <c r="L7339" s="1">
        <v>50</v>
      </c>
      <c r="M7339" s="1">
        <v>75</v>
      </c>
      <c r="N7339" s="1">
        <v>53.571428571429003</v>
      </c>
      <c r="O7339" s="1">
        <v>32.142857142856997</v>
      </c>
      <c r="P7339" s="1">
        <v>14.285714285714</v>
      </c>
      <c r="Q7339" s="1">
        <v>60.714285714286</v>
      </c>
      <c r="R7339" s="1">
        <v>42.857142857143003</v>
      </c>
      <c r="S7339" s="1">
        <v>32.142857142856997</v>
      </c>
      <c r="T7339" s="1">
        <v>75</v>
      </c>
      <c r="U7339" s="1">
        <v>39.285714285714</v>
      </c>
      <c r="V7339" s="1">
        <v>28.571428571428999</v>
      </c>
      <c r="W7339" s="1">
        <v>28.571428571428999</v>
      </c>
      <c r="X7339" s="1">
        <v>3.5714285714290002</v>
      </c>
      <c r="Y7339" s="1">
        <v>3.5714285714290002</v>
      </c>
      <c r="Z7339" s="2" t="s">
        <v>160</v>
      </c>
      <c r="AA7339" s="8">
        <v>639.28571428571399</v>
      </c>
    </row>
    <row r="7340" spans="4:27" x14ac:dyDescent="0.2">
      <c r="D7340" s="59"/>
      <c r="E7340" s="5" t="s">
        <v>23</v>
      </c>
      <c r="F7340" s="51" t="s">
        <v>624</v>
      </c>
      <c r="G7340" s="4">
        <v>6</v>
      </c>
      <c r="H7340" s="17" t="s">
        <v>160</v>
      </c>
      <c r="I7340" s="2" t="s">
        <v>160</v>
      </c>
      <c r="J7340" s="1">
        <v>33.333333333333002</v>
      </c>
      <c r="K7340" s="2" t="s">
        <v>160</v>
      </c>
      <c r="L7340" s="1">
        <v>33.333333333333002</v>
      </c>
      <c r="M7340" s="1">
        <v>50</v>
      </c>
      <c r="N7340" s="1">
        <v>50</v>
      </c>
      <c r="O7340" s="1">
        <v>33.333333333333002</v>
      </c>
      <c r="P7340" s="2" t="s">
        <v>160</v>
      </c>
      <c r="Q7340" s="1">
        <v>16.666666666666998</v>
      </c>
      <c r="R7340" s="1">
        <v>16.666666666666998</v>
      </c>
      <c r="S7340" s="2" t="s">
        <v>160</v>
      </c>
      <c r="T7340" s="1">
        <v>33.333333333333002</v>
      </c>
      <c r="U7340" s="1">
        <v>16.666666666666998</v>
      </c>
      <c r="V7340" s="1">
        <v>16.666666666666998</v>
      </c>
      <c r="W7340" s="1">
        <v>16.666666666666998</v>
      </c>
      <c r="X7340" s="2" t="s">
        <v>160</v>
      </c>
      <c r="Y7340" s="1">
        <v>16.666666666666998</v>
      </c>
      <c r="Z7340" s="2" t="s">
        <v>160</v>
      </c>
      <c r="AA7340" s="8">
        <v>333.33333333333297</v>
      </c>
    </row>
    <row r="7341" spans="4:27" ht="26" x14ac:dyDescent="0.2">
      <c r="D7341" s="58" t="s">
        <v>75</v>
      </c>
      <c r="E7341" s="7" t="s">
        <v>76</v>
      </c>
      <c r="F7341" s="50" t="s">
        <v>624</v>
      </c>
      <c r="G7341" s="6">
        <v>32</v>
      </c>
      <c r="H7341" s="14">
        <v>25</v>
      </c>
      <c r="I7341" s="3">
        <v>15.625</v>
      </c>
      <c r="J7341" s="3">
        <v>62.5</v>
      </c>
      <c r="K7341" s="3">
        <v>15.625</v>
      </c>
      <c r="L7341" s="3">
        <v>53.125</v>
      </c>
      <c r="M7341" s="3">
        <v>68.75</v>
      </c>
      <c r="N7341" s="3">
        <v>75</v>
      </c>
      <c r="O7341" s="3">
        <v>40.625</v>
      </c>
      <c r="P7341" s="3">
        <v>28.125</v>
      </c>
      <c r="Q7341" s="3">
        <v>46.875</v>
      </c>
      <c r="R7341" s="3">
        <v>50</v>
      </c>
      <c r="S7341" s="3">
        <v>31.25</v>
      </c>
      <c r="T7341" s="3">
        <v>65.625</v>
      </c>
      <c r="U7341" s="3">
        <v>25</v>
      </c>
      <c r="V7341" s="3">
        <v>31.25</v>
      </c>
      <c r="W7341" s="3">
        <v>12.5</v>
      </c>
      <c r="X7341" s="3">
        <v>6.25</v>
      </c>
      <c r="Y7341" s="9" t="s">
        <v>160</v>
      </c>
      <c r="Z7341" s="9" t="s">
        <v>160</v>
      </c>
      <c r="AA7341" s="13">
        <v>653.125</v>
      </c>
    </row>
    <row r="7342" spans="4:27" x14ac:dyDescent="0.2">
      <c r="D7342" s="59"/>
      <c r="E7342" s="5" t="s">
        <v>77</v>
      </c>
      <c r="F7342" s="51" t="s">
        <v>623</v>
      </c>
      <c r="G7342" s="4">
        <v>60</v>
      </c>
      <c r="H7342" s="10">
        <v>31.666666666666998</v>
      </c>
      <c r="I7342" s="1">
        <v>15</v>
      </c>
      <c r="J7342" s="1">
        <v>66.666666666666998</v>
      </c>
      <c r="K7342" s="1">
        <v>18.333333333333002</v>
      </c>
      <c r="L7342" s="1">
        <v>60</v>
      </c>
      <c r="M7342" s="1">
        <v>68.333333333333002</v>
      </c>
      <c r="N7342" s="1">
        <v>75</v>
      </c>
      <c r="O7342" s="1">
        <v>43.333333333333002</v>
      </c>
      <c r="P7342" s="1">
        <v>58.333333333333002</v>
      </c>
      <c r="Q7342" s="1">
        <v>68.333333333333002</v>
      </c>
      <c r="R7342" s="1">
        <v>68.333333333333002</v>
      </c>
      <c r="S7342" s="1">
        <v>33.333333333333002</v>
      </c>
      <c r="T7342" s="1">
        <v>68.333333333333002</v>
      </c>
      <c r="U7342" s="1">
        <v>25</v>
      </c>
      <c r="V7342" s="1">
        <v>26.666666666666998</v>
      </c>
      <c r="W7342" s="1">
        <v>26.666666666666998</v>
      </c>
      <c r="X7342" s="1">
        <v>1.666666666667</v>
      </c>
      <c r="Y7342" s="2" t="s">
        <v>160</v>
      </c>
      <c r="Z7342" s="2" t="s">
        <v>160</v>
      </c>
      <c r="AA7342" s="8">
        <v>755</v>
      </c>
    </row>
    <row r="7343" spans="4:27" x14ac:dyDescent="0.2">
      <c r="D7343" s="59"/>
      <c r="E7343" s="5" t="s">
        <v>78</v>
      </c>
      <c r="F7343" s="51" t="s">
        <v>623</v>
      </c>
      <c r="G7343" s="4">
        <v>82</v>
      </c>
      <c r="H7343" s="10">
        <v>30.487804878049001</v>
      </c>
      <c r="I7343" s="1">
        <v>17.073170731706998</v>
      </c>
      <c r="J7343" s="1">
        <v>76.829268292682997</v>
      </c>
      <c r="K7343" s="1">
        <v>24.390243902439</v>
      </c>
      <c r="L7343" s="1">
        <v>54.878048780488001</v>
      </c>
      <c r="M7343" s="1">
        <v>67.073170731706995</v>
      </c>
      <c r="N7343" s="1">
        <v>74.390243902438996</v>
      </c>
      <c r="O7343" s="1">
        <v>37.804878048779997</v>
      </c>
      <c r="P7343" s="1">
        <v>35.365853658536999</v>
      </c>
      <c r="Q7343" s="1">
        <v>65.853658536585002</v>
      </c>
      <c r="R7343" s="1">
        <v>58.536585365854002</v>
      </c>
      <c r="S7343" s="1">
        <v>31.707317073171001</v>
      </c>
      <c r="T7343" s="1">
        <v>65.853658536585002</v>
      </c>
      <c r="U7343" s="1">
        <v>37.804878048779997</v>
      </c>
      <c r="V7343" s="1">
        <v>25.609756097561</v>
      </c>
      <c r="W7343" s="1">
        <v>25.609756097561</v>
      </c>
      <c r="X7343" s="1">
        <v>4.8780487804880002</v>
      </c>
      <c r="Y7343" s="2" t="s">
        <v>160</v>
      </c>
      <c r="Z7343" s="2" t="s">
        <v>160</v>
      </c>
      <c r="AA7343" s="8">
        <v>734.14634146341496</v>
      </c>
    </row>
    <row r="7344" spans="4:27" ht="26" x14ac:dyDescent="0.2">
      <c r="D7344" s="59"/>
      <c r="E7344" s="5" t="s">
        <v>79</v>
      </c>
      <c r="F7344" s="51" t="s">
        <v>624</v>
      </c>
      <c r="G7344" s="4">
        <v>11</v>
      </c>
      <c r="H7344" s="10">
        <v>27.272727272727</v>
      </c>
      <c r="I7344" s="1">
        <v>9.0909090909089993</v>
      </c>
      <c r="J7344" s="1">
        <v>81.818181818181998</v>
      </c>
      <c r="K7344" s="1">
        <v>27.272727272727</v>
      </c>
      <c r="L7344" s="1">
        <v>72.727272727273004</v>
      </c>
      <c r="M7344" s="1">
        <v>72.727272727273004</v>
      </c>
      <c r="N7344" s="1">
        <v>72.727272727273004</v>
      </c>
      <c r="O7344" s="1">
        <v>54.545454545455001</v>
      </c>
      <c r="P7344" s="1">
        <v>54.545454545455001</v>
      </c>
      <c r="Q7344" s="1">
        <v>81.818181818181998</v>
      </c>
      <c r="R7344" s="1">
        <v>63.636363636364003</v>
      </c>
      <c r="S7344" s="1">
        <v>36.363636363635997</v>
      </c>
      <c r="T7344" s="1">
        <v>72.727272727273004</v>
      </c>
      <c r="U7344" s="1">
        <v>36.363636363635997</v>
      </c>
      <c r="V7344" s="1">
        <v>36.363636363635997</v>
      </c>
      <c r="W7344" s="1">
        <v>27.272727272727</v>
      </c>
      <c r="X7344" s="1">
        <v>9.0909090909089993</v>
      </c>
      <c r="Y7344" s="2" t="s">
        <v>160</v>
      </c>
      <c r="Z7344" s="2" t="s">
        <v>160</v>
      </c>
      <c r="AA7344" s="8">
        <v>836.36363636363603</v>
      </c>
    </row>
    <row r="7345" spans="4:27" ht="26" x14ac:dyDescent="0.2">
      <c r="D7345" s="59"/>
      <c r="E7345" s="5" t="s">
        <v>80</v>
      </c>
      <c r="F7345" s="51" t="s">
        <v>624</v>
      </c>
      <c r="G7345" s="4">
        <v>35</v>
      </c>
      <c r="H7345" s="10">
        <v>34.285714285714</v>
      </c>
      <c r="I7345" s="1">
        <v>20</v>
      </c>
      <c r="J7345" s="1">
        <v>77.142857142856997</v>
      </c>
      <c r="K7345" s="1">
        <v>54.285714285714</v>
      </c>
      <c r="L7345" s="1">
        <v>45.714285714286</v>
      </c>
      <c r="M7345" s="1">
        <v>74.285714285713993</v>
      </c>
      <c r="N7345" s="1">
        <v>74.285714285713993</v>
      </c>
      <c r="O7345" s="1">
        <v>40</v>
      </c>
      <c r="P7345" s="1">
        <v>57.142857142856997</v>
      </c>
      <c r="Q7345" s="1">
        <v>60</v>
      </c>
      <c r="R7345" s="1">
        <v>62.857142857143003</v>
      </c>
      <c r="S7345" s="1">
        <v>42.857142857143003</v>
      </c>
      <c r="T7345" s="1">
        <v>65.714285714286007</v>
      </c>
      <c r="U7345" s="1">
        <v>62.857142857143003</v>
      </c>
      <c r="V7345" s="1">
        <v>22.857142857143</v>
      </c>
      <c r="W7345" s="1">
        <v>22.857142857143</v>
      </c>
      <c r="X7345" s="1">
        <v>2.8571428571430002</v>
      </c>
      <c r="Y7345" s="2" t="s">
        <v>160</v>
      </c>
      <c r="Z7345" s="2" t="s">
        <v>160</v>
      </c>
      <c r="AA7345" s="8">
        <v>820</v>
      </c>
    </row>
    <row r="7346" spans="4:27" ht="26" x14ac:dyDescent="0.2">
      <c r="D7346" s="59"/>
      <c r="E7346" s="5" t="s">
        <v>81</v>
      </c>
      <c r="F7346" s="51" t="s">
        <v>624</v>
      </c>
      <c r="G7346" s="4">
        <v>48</v>
      </c>
      <c r="H7346" s="10">
        <v>27.083333333333002</v>
      </c>
      <c r="I7346" s="1">
        <v>27.083333333333002</v>
      </c>
      <c r="J7346" s="1">
        <v>72.916666666666998</v>
      </c>
      <c r="K7346" s="1">
        <v>56.25</v>
      </c>
      <c r="L7346" s="1">
        <v>56.25</v>
      </c>
      <c r="M7346" s="1">
        <v>79.166666666666998</v>
      </c>
      <c r="N7346" s="1">
        <v>75</v>
      </c>
      <c r="O7346" s="1">
        <v>37.5</v>
      </c>
      <c r="P7346" s="1">
        <v>56.25</v>
      </c>
      <c r="Q7346" s="1">
        <v>66.666666666666998</v>
      </c>
      <c r="R7346" s="1">
        <v>58.333333333333002</v>
      </c>
      <c r="S7346" s="1">
        <v>35.416666666666998</v>
      </c>
      <c r="T7346" s="1">
        <v>70.833333333333002</v>
      </c>
      <c r="U7346" s="1">
        <v>39.583333333333002</v>
      </c>
      <c r="V7346" s="1">
        <v>31.25</v>
      </c>
      <c r="W7346" s="1">
        <v>14.583333333333</v>
      </c>
      <c r="X7346" s="1">
        <v>2.083333333333</v>
      </c>
      <c r="Y7346" s="2" t="s">
        <v>160</v>
      </c>
      <c r="Z7346" s="2" t="s">
        <v>160</v>
      </c>
      <c r="AA7346" s="8">
        <v>806.25</v>
      </c>
    </row>
    <row r="7347" spans="4:27" ht="26" x14ac:dyDescent="0.2">
      <c r="D7347" s="59"/>
      <c r="E7347" s="5" t="s">
        <v>82</v>
      </c>
      <c r="F7347" s="51" t="s">
        <v>624</v>
      </c>
      <c r="G7347" s="4">
        <v>39</v>
      </c>
      <c r="H7347" s="10">
        <v>30.769230769231001</v>
      </c>
      <c r="I7347" s="1">
        <v>33.333333333333002</v>
      </c>
      <c r="J7347" s="1">
        <v>69.230769230768999</v>
      </c>
      <c r="K7347" s="1">
        <v>30.769230769231001</v>
      </c>
      <c r="L7347" s="1">
        <v>51.282051282051</v>
      </c>
      <c r="M7347" s="1">
        <v>79.487179487179006</v>
      </c>
      <c r="N7347" s="1">
        <v>87.179487179486998</v>
      </c>
      <c r="O7347" s="1">
        <v>46.153846153845997</v>
      </c>
      <c r="P7347" s="1">
        <v>51.282051282051</v>
      </c>
      <c r="Q7347" s="1">
        <v>69.230769230768999</v>
      </c>
      <c r="R7347" s="1">
        <v>74.358974358973995</v>
      </c>
      <c r="S7347" s="1">
        <v>41.025641025641001</v>
      </c>
      <c r="T7347" s="1">
        <v>64.102564102564003</v>
      </c>
      <c r="U7347" s="1">
        <v>28.205128205127998</v>
      </c>
      <c r="V7347" s="1">
        <v>38.461538461537998</v>
      </c>
      <c r="W7347" s="1">
        <v>28.205128205127998</v>
      </c>
      <c r="X7347" s="1">
        <v>5.1282051282049999</v>
      </c>
      <c r="Y7347" s="2" t="s">
        <v>160</v>
      </c>
      <c r="Z7347" s="2" t="s">
        <v>160</v>
      </c>
      <c r="AA7347" s="8">
        <v>828.20512820512795</v>
      </c>
    </row>
    <row r="7348" spans="4:27" ht="26" x14ac:dyDescent="0.2">
      <c r="D7348" s="59"/>
      <c r="E7348" s="5" t="s">
        <v>83</v>
      </c>
      <c r="F7348" s="51" t="s">
        <v>624</v>
      </c>
      <c r="G7348" s="4">
        <v>12</v>
      </c>
      <c r="H7348" s="10">
        <v>25</v>
      </c>
      <c r="I7348" s="1">
        <v>33.333333333333002</v>
      </c>
      <c r="J7348" s="1">
        <v>66.666666666666998</v>
      </c>
      <c r="K7348" s="1">
        <v>16.666666666666998</v>
      </c>
      <c r="L7348" s="1">
        <v>66.666666666666998</v>
      </c>
      <c r="M7348" s="1">
        <v>75</v>
      </c>
      <c r="N7348" s="1">
        <v>83.333333333333002</v>
      </c>
      <c r="O7348" s="1">
        <v>41.666666666666998</v>
      </c>
      <c r="P7348" s="1">
        <v>50</v>
      </c>
      <c r="Q7348" s="1">
        <v>66.666666666666998</v>
      </c>
      <c r="R7348" s="1">
        <v>83.333333333333002</v>
      </c>
      <c r="S7348" s="1">
        <v>33.333333333333002</v>
      </c>
      <c r="T7348" s="1">
        <v>66.666666666666998</v>
      </c>
      <c r="U7348" s="1">
        <v>33.333333333333002</v>
      </c>
      <c r="V7348" s="1">
        <v>16.666666666666998</v>
      </c>
      <c r="W7348" s="1">
        <v>50</v>
      </c>
      <c r="X7348" s="1">
        <v>8.333333333333</v>
      </c>
      <c r="Y7348" s="2" t="s">
        <v>160</v>
      </c>
      <c r="Z7348" s="2" t="s">
        <v>160</v>
      </c>
      <c r="AA7348" s="8">
        <v>816.66666666666697</v>
      </c>
    </row>
    <row r="7349" spans="4:27" x14ac:dyDescent="0.2">
      <c r="D7349" s="59"/>
      <c r="E7349" s="5" t="s">
        <v>84</v>
      </c>
      <c r="F7349" s="51" t="s">
        <v>624</v>
      </c>
      <c r="G7349" s="4">
        <v>15</v>
      </c>
      <c r="H7349" s="10">
        <v>26.666666666666998</v>
      </c>
      <c r="I7349" s="1">
        <v>26.666666666666998</v>
      </c>
      <c r="J7349" s="1">
        <v>53.333333333333002</v>
      </c>
      <c r="K7349" s="1">
        <v>40</v>
      </c>
      <c r="L7349" s="1">
        <v>73.333333333333002</v>
      </c>
      <c r="M7349" s="1">
        <v>80</v>
      </c>
      <c r="N7349" s="1">
        <v>86.666666666666998</v>
      </c>
      <c r="O7349" s="1">
        <v>53.333333333333002</v>
      </c>
      <c r="P7349" s="1">
        <v>60</v>
      </c>
      <c r="Q7349" s="1">
        <v>60</v>
      </c>
      <c r="R7349" s="1">
        <v>60</v>
      </c>
      <c r="S7349" s="1">
        <v>53.333333333333002</v>
      </c>
      <c r="T7349" s="1">
        <v>40</v>
      </c>
      <c r="U7349" s="1">
        <v>46.666666666666998</v>
      </c>
      <c r="V7349" s="1">
        <v>40</v>
      </c>
      <c r="W7349" s="1">
        <v>13.333333333333</v>
      </c>
      <c r="X7349" s="2" t="s">
        <v>160</v>
      </c>
      <c r="Y7349" s="2" t="s">
        <v>160</v>
      </c>
      <c r="Z7349" s="2" t="s">
        <v>160</v>
      </c>
      <c r="AA7349" s="8">
        <v>813.33333333333303</v>
      </c>
    </row>
    <row r="7350" spans="4:27" x14ac:dyDescent="0.2">
      <c r="D7350" s="59"/>
      <c r="E7350" s="5" t="s">
        <v>85</v>
      </c>
      <c r="F7350" s="51" t="s">
        <v>624</v>
      </c>
      <c r="G7350" s="4">
        <v>5</v>
      </c>
      <c r="H7350" s="10">
        <v>40</v>
      </c>
      <c r="I7350" s="2" t="s">
        <v>160</v>
      </c>
      <c r="J7350" s="1">
        <v>60</v>
      </c>
      <c r="K7350" s="2" t="s">
        <v>160</v>
      </c>
      <c r="L7350" s="1">
        <v>40</v>
      </c>
      <c r="M7350" s="1">
        <v>40</v>
      </c>
      <c r="N7350" s="1">
        <v>40</v>
      </c>
      <c r="O7350" s="1">
        <v>20</v>
      </c>
      <c r="P7350" s="1">
        <v>40</v>
      </c>
      <c r="Q7350" s="1">
        <v>40</v>
      </c>
      <c r="R7350" s="1">
        <v>20</v>
      </c>
      <c r="S7350" s="1">
        <v>20</v>
      </c>
      <c r="T7350" s="1">
        <v>40</v>
      </c>
      <c r="U7350" s="1">
        <v>20</v>
      </c>
      <c r="V7350" s="2" t="s">
        <v>160</v>
      </c>
      <c r="W7350" s="1">
        <v>40</v>
      </c>
      <c r="X7350" s="1">
        <v>20</v>
      </c>
      <c r="Y7350" s="2" t="s">
        <v>160</v>
      </c>
      <c r="Z7350" s="2" t="s">
        <v>160</v>
      </c>
      <c r="AA7350" s="8">
        <v>480</v>
      </c>
    </row>
    <row r="7351" spans="4:27" x14ac:dyDescent="0.2">
      <c r="D7351" s="59"/>
      <c r="E7351" s="5" t="s">
        <v>86</v>
      </c>
      <c r="F7351" s="51" t="s">
        <v>623</v>
      </c>
      <c r="G7351" s="4">
        <v>87</v>
      </c>
      <c r="H7351" s="10">
        <v>25.287356321838999</v>
      </c>
      <c r="I7351" s="1">
        <v>18.390804597700999</v>
      </c>
      <c r="J7351" s="1">
        <v>55.172413793102997</v>
      </c>
      <c r="K7351" s="1">
        <v>22.988505747125998</v>
      </c>
      <c r="L7351" s="1">
        <v>48.275862068965999</v>
      </c>
      <c r="M7351" s="1">
        <v>71.264367816092005</v>
      </c>
      <c r="N7351" s="1">
        <v>67.816091954022994</v>
      </c>
      <c r="O7351" s="1">
        <v>51.724137931034001</v>
      </c>
      <c r="P7351" s="1">
        <v>52.873563218390998</v>
      </c>
      <c r="Q7351" s="1">
        <v>56.321839080460002</v>
      </c>
      <c r="R7351" s="1">
        <v>54.022988505747001</v>
      </c>
      <c r="S7351" s="1">
        <v>26.436781609194998</v>
      </c>
      <c r="T7351" s="1">
        <v>62.068965517240997</v>
      </c>
      <c r="U7351" s="1">
        <v>33.333333333333002</v>
      </c>
      <c r="V7351" s="1">
        <v>32.183908045976999</v>
      </c>
      <c r="W7351" s="1">
        <v>17.241379310345</v>
      </c>
      <c r="X7351" s="1">
        <v>2.2988505747130001</v>
      </c>
      <c r="Y7351" s="1">
        <v>1.149425287356</v>
      </c>
      <c r="Z7351" s="2" t="s">
        <v>160</v>
      </c>
      <c r="AA7351" s="8">
        <v>698.85057471264395</v>
      </c>
    </row>
    <row r="7352" spans="4:27" ht="26" x14ac:dyDescent="0.2">
      <c r="D7352" s="59"/>
      <c r="E7352" s="5" t="s">
        <v>87</v>
      </c>
      <c r="F7352" s="51" t="s">
        <v>623</v>
      </c>
      <c r="G7352" s="4">
        <v>118</v>
      </c>
      <c r="H7352" s="10">
        <v>35.593220338983002</v>
      </c>
      <c r="I7352" s="1">
        <v>28.813559322033999</v>
      </c>
      <c r="J7352" s="1">
        <v>78.813559322033996</v>
      </c>
      <c r="K7352" s="1">
        <v>33.050847457627</v>
      </c>
      <c r="L7352" s="1">
        <v>49.152542372881001</v>
      </c>
      <c r="M7352" s="1">
        <v>69.491525423729001</v>
      </c>
      <c r="N7352" s="1">
        <v>79.661016949152994</v>
      </c>
      <c r="O7352" s="1">
        <v>45.762711864407002</v>
      </c>
      <c r="P7352" s="1">
        <v>45.762711864407002</v>
      </c>
      <c r="Q7352" s="1">
        <v>68.644067796610003</v>
      </c>
      <c r="R7352" s="1">
        <v>61.016949152541997</v>
      </c>
      <c r="S7352" s="1">
        <v>37.288135593219998</v>
      </c>
      <c r="T7352" s="1">
        <v>71.186440677966004</v>
      </c>
      <c r="U7352" s="1">
        <v>39.830508474576</v>
      </c>
      <c r="V7352" s="1">
        <v>30.508474576270999</v>
      </c>
      <c r="W7352" s="1">
        <v>22.881355932203</v>
      </c>
      <c r="X7352" s="1">
        <v>2.542372881356</v>
      </c>
      <c r="Y7352" s="2" t="s">
        <v>160</v>
      </c>
      <c r="Z7352" s="2" t="s">
        <v>160</v>
      </c>
      <c r="AA7352" s="8">
        <v>800</v>
      </c>
    </row>
    <row r="7353" spans="4:27" x14ac:dyDescent="0.2">
      <c r="D7353" s="59"/>
      <c r="E7353" s="5" t="s">
        <v>36</v>
      </c>
      <c r="F7353" s="51" t="s">
        <v>624</v>
      </c>
      <c r="G7353" s="4">
        <v>47</v>
      </c>
      <c r="H7353" s="10">
        <v>23.404255319149001</v>
      </c>
      <c r="I7353" s="1">
        <v>14.893617021277</v>
      </c>
      <c r="J7353" s="1">
        <v>53.191489361701997</v>
      </c>
      <c r="K7353" s="1">
        <v>27.659574468085001</v>
      </c>
      <c r="L7353" s="1">
        <v>42.553191489362</v>
      </c>
      <c r="M7353" s="1">
        <v>68.085106382979006</v>
      </c>
      <c r="N7353" s="1">
        <v>65.957446808510994</v>
      </c>
      <c r="O7353" s="1">
        <v>42.553191489362</v>
      </c>
      <c r="P7353" s="1">
        <v>38.297872340425997</v>
      </c>
      <c r="Q7353" s="1">
        <v>51.063829787233999</v>
      </c>
      <c r="R7353" s="1">
        <v>51.063829787233999</v>
      </c>
      <c r="S7353" s="1">
        <v>34.042553191488999</v>
      </c>
      <c r="T7353" s="1">
        <v>68.085106382979006</v>
      </c>
      <c r="U7353" s="1">
        <v>21.276595744681</v>
      </c>
      <c r="V7353" s="1">
        <v>31.914893617021001</v>
      </c>
      <c r="W7353" s="1">
        <v>21.276595744681</v>
      </c>
      <c r="X7353" s="1">
        <v>8.5106382978719992</v>
      </c>
      <c r="Y7353" s="2" t="s">
        <v>160</v>
      </c>
      <c r="Z7353" s="1">
        <v>2.1276595744679998</v>
      </c>
      <c r="AA7353" s="8">
        <v>665.95744680851101</v>
      </c>
    </row>
    <row r="7354" spans="4:27" ht="26" x14ac:dyDescent="0.2">
      <c r="D7354" s="59"/>
      <c r="E7354" s="5" t="s">
        <v>88</v>
      </c>
      <c r="F7354" s="51" t="s">
        <v>623</v>
      </c>
      <c r="G7354" s="4">
        <v>255</v>
      </c>
      <c r="H7354" s="10">
        <v>12.549019607843</v>
      </c>
      <c r="I7354" s="1">
        <v>11.764705882353001</v>
      </c>
      <c r="J7354" s="1">
        <v>46.666666666666998</v>
      </c>
      <c r="K7354" s="1">
        <v>21.960784313725</v>
      </c>
      <c r="L7354" s="1">
        <v>46.274509803922001</v>
      </c>
      <c r="M7354" s="1">
        <v>74.901960784313999</v>
      </c>
      <c r="N7354" s="1">
        <v>68.235294117647001</v>
      </c>
      <c r="O7354" s="1">
        <v>43.921568627451002</v>
      </c>
      <c r="P7354" s="1">
        <v>6.666666666667</v>
      </c>
      <c r="Q7354" s="1">
        <v>50.588235294118</v>
      </c>
      <c r="R7354" s="1">
        <v>46.666666666666998</v>
      </c>
      <c r="S7354" s="1">
        <v>22.745098039216</v>
      </c>
      <c r="T7354" s="1">
        <v>64.313725490196006</v>
      </c>
      <c r="U7354" s="1">
        <v>26.274509803922001</v>
      </c>
      <c r="V7354" s="1">
        <v>27.058823529411999</v>
      </c>
      <c r="W7354" s="1">
        <v>18.039215686275</v>
      </c>
      <c r="X7354" s="1">
        <v>0.78431372549</v>
      </c>
      <c r="Y7354" s="1">
        <v>0.78431372549</v>
      </c>
      <c r="Z7354" s="1">
        <v>0.392156862745</v>
      </c>
      <c r="AA7354" s="8">
        <v>590.58823529411802</v>
      </c>
    </row>
    <row r="7355" spans="4:27" x14ac:dyDescent="0.2">
      <c r="D7355" s="59"/>
      <c r="E7355" s="5" t="s">
        <v>89</v>
      </c>
      <c r="F7355" s="51" t="s">
        <v>623</v>
      </c>
      <c r="G7355" s="4">
        <v>434</v>
      </c>
      <c r="H7355" s="10">
        <v>14.516129032258</v>
      </c>
      <c r="I7355" s="1">
        <v>11.751152073733</v>
      </c>
      <c r="J7355" s="1">
        <v>42.396313364054997</v>
      </c>
      <c r="K7355" s="1">
        <v>16.820276497696</v>
      </c>
      <c r="L7355" s="1">
        <v>40.092165898617999</v>
      </c>
      <c r="M7355" s="1">
        <v>65.898617511520996</v>
      </c>
      <c r="N7355" s="1">
        <v>54.377880184332</v>
      </c>
      <c r="O7355" s="1">
        <v>46.082949308756</v>
      </c>
      <c r="P7355" s="1">
        <v>1.3824884792629999</v>
      </c>
      <c r="Q7355" s="1">
        <v>48.847926267280997</v>
      </c>
      <c r="R7355" s="1">
        <v>35.714285714286</v>
      </c>
      <c r="S7355" s="1">
        <v>24.193548387097</v>
      </c>
      <c r="T7355" s="1">
        <v>59.447004608295003</v>
      </c>
      <c r="U7355" s="1">
        <v>17.511520737327</v>
      </c>
      <c r="V7355" s="1">
        <v>22.811059907834</v>
      </c>
      <c r="W7355" s="1">
        <v>18.433179723502001</v>
      </c>
      <c r="X7355" s="1">
        <v>2.3041474654380001</v>
      </c>
      <c r="Y7355" s="1">
        <v>2.3041474654380001</v>
      </c>
      <c r="Z7355" s="1">
        <v>0.46082949308799998</v>
      </c>
      <c r="AA7355" s="8">
        <v>525.34562211981597</v>
      </c>
    </row>
    <row r="7356" spans="4:27" x14ac:dyDescent="0.2">
      <c r="D7356" s="59"/>
      <c r="E7356" s="5" t="s">
        <v>23</v>
      </c>
      <c r="F7356" s="51" t="s">
        <v>624</v>
      </c>
      <c r="G7356" s="4">
        <v>9</v>
      </c>
      <c r="H7356" s="17" t="s">
        <v>160</v>
      </c>
      <c r="I7356" s="2" t="s">
        <v>160</v>
      </c>
      <c r="J7356" s="1">
        <v>55.555555555555998</v>
      </c>
      <c r="K7356" s="2" t="s">
        <v>160</v>
      </c>
      <c r="L7356" s="1">
        <v>22.222222222222001</v>
      </c>
      <c r="M7356" s="1">
        <v>77.777777777777999</v>
      </c>
      <c r="N7356" s="1">
        <v>33.333333333333002</v>
      </c>
      <c r="O7356" s="1">
        <v>66.666666666666998</v>
      </c>
      <c r="P7356" s="2" t="s">
        <v>160</v>
      </c>
      <c r="Q7356" s="1">
        <v>33.333333333333002</v>
      </c>
      <c r="R7356" s="1">
        <v>33.333333333333002</v>
      </c>
      <c r="S7356" s="1">
        <v>33.333333333333002</v>
      </c>
      <c r="T7356" s="1">
        <v>22.222222222222001</v>
      </c>
      <c r="U7356" s="1">
        <v>22.222222222222001</v>
      </c>
      <c r="V7356" s="1">
        <v>22.222222222222001</v>
      </c>
      <c r="W7356" s="1">
        <v>11.111111111111001</v>
      </c>
      <c r="X7356" s="2" t="s">
        <v>160</v>
      </c>
      <c r="Y7356" s="1">
        <v>11.111111111111001</v>
      </c>
      <c r="Z7356" s="2" t="s">
        <v>160</v>
      </c>
      <c r="AA7356" s="8">
        <v>444.444444444444</v>
      </c>
    </row>
    <row r="7357" spans="4:27" ht="26" x14ac:dyDescent="0.2">
      <c r="D7357" s="59"/>
      <c r="E7357" s="5" t="s">
        <v>90</v>
      </c>
      <c r="F7357" s="51" t="s">
        <v>623</v>
      </c>
      <c r="G7357" s="4">
        <v>345</v>
      </c>
      <c r="H7357" s="10">
        <v>28.115942028986002</v>
      </c>
      <c r="I7357" s="1">
        <v>19.710144927536</v>
      </c>
      <c r="J7357" s="1">
        <v>64.347826086956999</v>
      </c>
      <c r="K7357" s="1">
        <v>27.826086956522001</v>
      </c>
      <c r="L7357" s="1">
        <v>50.144927536231997</v>
      </c>
      <c r="M7357" s="1">
        <v>71.884057971014002</v>
      </c>
      <c r="N7357" s="1">
        <v>72.173913043477995</v>
      </c>
      <c r="O7357" s="1">
        <v>44.347826086956999</v>
      </c>
      <c r="P7357" s="1">
        <v>41.159420289854999</v>
      </c>
      <c r="Q7357" s="1">
        <v>60.579710144928001</v>
      </c>
      <c r="R7357" s="1">
        <v>56.231884057971001</v>
      </c>
      <c r="S7357" s="1">
        <v>31.594202898551</v>
      </c>
      <c r="T7357" s="1">
        <v>64.637681159419998</v>
      </c>
      <c r="U7357" s="1">
        <v>30.144927536232</v>
      </c>
      <c r="V7357" s="1">
        <v>31.594202898551</v>
      </c>
      <c r="W7357" s="1">
        <v>19.710144927536</v>
      </c>
      <c r="X7357" s="1">
        <v>3.4782608695650001</v>
      </c>
      <c r="Y7357" s="1">
        <v>0.289855072464</v>
      </c>
      <c r="Z7357" s="1">
        <v>0.289855072464</v>
      </c>
      <c r="AA7357" s="8">
        <v>718.26086956521704</v>
      </c>
    </row>
    <row r="7358" spans="4:27" ht="26" x14ac:dyDescent="0.2">
      <c r="D7358" s="58" t="s">
        <v>91</v>
      </c>
      <c r="E7358" s="7" t="s">
        <v>92</v>
      </c>
      <c r="F7358" s="50" t="s">
        <v>623</v>
      </c>
      <c r="G7358" s="6">
        <v>70</v>
      </c>
      <c r="H7358" s="14">
        <v>21.428571428571001</v>
      </c>
      <c r="I7358" s="3">
        <v>22.857142857143</v>
      </c>
      <c r="J7358" s="3">
        <v>64.285714285713993</v>
      </c>
      <c r="K7358" s="3">
        <v>25.714285714286</v>
      </c>
      <c r="L7358" s="3">
        <v>58.571428571429003</v>
      </c>
      <c r="M7358" s="3">
        <v>75.714285714286007</v>
      </c>
      <c r="N7358" s="3">
        <v>68.571428571428996</v>
      </c>
      <c r="O7358" s="3">
        <v>58.571428571429003</v>
      </c>
      <c r="P7358" s="3">
        <v>18.571428571428999</v>
      </c>
      <c r="Q7358" s="3">
        <v>65.714285714286007</v>
      </c>
      <c r="R7358" s="3">
        <v>48.571428571429003</v>
      </c>
      <c r="S7358" s="3">
        <v>44.285714285714</v>
      </c>
      <c r="T7358" s="3">
        <v>65.714285714286007</v>
      </c>
      <c r="U7358" s="3">
        <v>27.142857142857</v>
      </c>
      <c r="V7358" s="3">
        <v>37.142857142856997</v>
      </c>
      <c r="W7358" s="3">
        <v>21.428571428571001</v>
      </c>
      <c r="X7358" s="9" t="s">
        <v>160</v>
      </c>
      <c r="Y7358" s="9" t="s">
        <v>160</v>
      </c>
      <c r="Z7358" s="9" t="s">
        <v>160</v>
      </c>
      <c r="AA7358" s="13">
        <v>724.28571428571399</v>
      </c>
    </row>
    <row r="7359" spans="4:27" ht="39" x14ac:dyDescent="0.2">
      <c r="D7359" s="59"/>
      <c r="E7359" s="5" t="s">
        <v>93</v>
      </c>
      <c r="F7359" s="51" t="s">
        <v>623</v>
      </c>
      <c r="G7359" s="4">
        <v>430</v>
      </c>
      <c r="H7359" s="10">
        <v>23.720930232558</v>
      </c>
      <c r="I7359" s="1">
        <v>20.930232558139998</v>
      </c>
      <c r="J7359" s="1">
        <v>61.627906976744001</v>
      </c>
      <c r="K7359" s="1">
        <v>32.790697674419</v>
      </c>
      <c r="L7359" s="1">
        <v>56.976744186047</v>
      </c>
      <c r="M7359" s="1">
        <v>73.720930232558004</v>
      </c>
      <c r="N7359" s="1">
        <v>74.186046511628007</v>
      </c>
      <c r="O7359" s="1">
        <v>45.348837209301998</v>
      </c>
      <c r="P7359" s="1">
        <v>23.488372093022999</v>
      </c>
      <c r="Q7359" s="1">
        <v>66.744186046511999</v>
      </c>
      <c r="R7359" s="1">
        <v>53.953488372092998</v>
      </c>
      <c r="S7359" s="1">
        <v>32.790697674419</v>
      </c>
      <c r="T7359" s="1">
        <v>69.767441860464999</v>
      </c>
      <c r="U7359" s="1">
        <v>28.604651162791001</v>
      </c>
      <c r="V7359" s="1">
        <v>34.651162790698002</v>
      </c>
      <c r="W7359" s="1">
        <v>23.255813953488001</v>
      </c>
      <c r="X7359" s="1">
        <v>1.3953488372089999</v>
      </c>
      <c r="Y7359" s="1">
        <v>0.46511627907000003</v>
      </c>
      <c r="Z7359" s="1">
        <v>0.23255813953500001</v>
      </c>
      <c r="AA7359" s="8">
        <v>724.65116279069798</v>
      </c>
    </row>
    <row r="7360" spans="4:27" ht="39" x14ac:dyDescent="0.2">
      <c r="D7360" s="59"/>
      <c r="E7360" s="5" t="s">
        <v>94</v>
      </c>
      <c r="F7360" s="51" t="s">
        <v>623</v>
      </c>
      <c r="G7360" s="4">
        <v>824</v>
      </c>
      <c r="H7360" s="10">
        <v>20.631067961165002</v>
      </c>
      <c r="I7360" s="1">
        <v>16.504854368932001</v>
      </c>
      <c r="J7360" s="1">
        <v>54.854368932039002</v>
      </c>
      <c r="K7360" s="1">
        <v>24.514563106796</v>
      </c>
      <c r="L7360" s="1">
        <v>48.179611650485</v>
      </c>
      <c r="M7360" s="1">
        <v>73.179611650485</v>
      </c>
      <c r="N7360" s="1">
        <v>69.660194174756995</v>
      </c>
      <c r="O7360" s="1">
        <v>44.174757281552999</v>
      </c>
      <c r="P7360" s="1">
        <v>18.082524271844999</v>
      </c>
      <c r="Q7360" s="1">
        <v>59.223300970874</v>
      </c>
      <c r="R7360" s="1">
        <v>48.907766990291002</v>
      </c>
      <c r="S7360" s="1">
        <v>28.883495145630999</v>
      </c>
      <c r="T7360" s="1">
        <v>65.776699029125993</v>
      </c>
      <c r="U7360" s="1">
        <v>26.941747572815999</v>
      </c>
      <c r="V7360" s="1">
        <v>29.004854368932001</v>
      </c>
      <c r="W7360" s="1">
        <v>20.388349514563</v>
      </c>
      <c r="X7360" s="1">
        <v>1.9417475728160001</v>
      </c>
      <c r="Y7360" s="1">
        <v>0.728155339806</v>
      </c>
      <c r="Z7360" s="1">
        <v>0.24271844660200001</v>
      </c>
      <c r="AA7360" s="8">
        <v>651.82038834951504</v>
      </c>
    </row>
    <row r="7361" spans="4:27" ht="39" x14ac:dyDescent="0.2">
      <c r="D7361" s="59"/>
      <c r="E7361" s="5" t="s">
        <v>95</v>
      </c>
      <c r="F7361" s="51" t="s">
        <v>623</v>
      </c>
      <c r="G7361" s="4">
        <v>593</v>
      </c>
      <c r="H7361" s="10">
        <v>23.102866779088998</v>
      </c>
      <c r="I7361" s="1">
        <v>20.404721753794</v>
      </c>
      <c r="J7361" s="1">
        <v>61.888701517706998</v>
      </c>
      <c r="K7361" s="1">
        <v>30.860033726813</v>
      </c>
      <c r="L7361" s="1">
        <v>53.962900505901999</v>
      </c>
      <c r="M7361" s="1">
        <v>74.030354131535006</v>
      </c>
      <c r="N7361" s="1">
        <v>73.693086003372997</v>
      </c>
      <c r="O7361" s="1">
        <v>45.193929173693</v>
      </c>
      <c r="P7361" s="1">
        <v>20.910623946036999</v>
      </c>
      <c r="Q7361" s="1">
        <v>65.935919055648995</v>
      </c>
      <c r="R7361" s="1">
        <v>56.155143338953998</v>
      </c>
      <c r="S7361" s="1">
        <v>35.244519392916999</v>
      </c>
      <c r="T7361" s="1">
        <v>70.489038785835007</v>
      </c>
      <c r="U7361" s="1">
        <v>29.510961214165</v>
      </c>
      <c r="V7361" s="1">
        <v>30.522765598650999</v>
      </c>
      <c r="W7361" s="1">
        <v>22.765598650927</v>
      </c>
      <c r="X7361" s="1">
        <v>1.517706576728</v>
      </c>
      <c r="Y7361" s="1">
        <v>0.50590219224300004</v>
      </c>
      <c r="Z7361" s="1">
        <v>0.16863406408100001</v>
      </c>
      <c r="AA7361" s="8">
        <v>716.86340640809397</v>
      </c>
    </row>
    <row r="7362" spans="4:27" ht="39" x14ac:dyDescent="0.2">
      <c r="D7362" s="59"/>
      <c r="E7362" s="5" t="s">
        <v>96</v>
      </c>
      <c r="F7362" s="51" t="s">
        <v>623</v>
      </c>
      <c r="G7362" s="4">
        <v>261</v>
      </c>
      <c r="H7362" s="10">
        <v>24.521072796935002</v>
      </c>
      <c r="I7362" s="1">
        <v>16.475095785440999</v>
      </c>
      <c r="J7362" s="1">
        <v>62.068965517240997</v>
      </c>
      <c r="K7362" s="1">
        <v>26.053639846743</v>
      </c>
      <c r="L7362" s="1">
        <v>50.191570881225999</v>
      </c>
      <c r="M7362" s="1">
        <v>67.816091954022994</v>
      </c>
      <c r="N7362" s="1">
        <v>75.478927203064998</v>
      </c>
      <c r="O7362" s="1">
        <v>40.996168582374999</v>
      </c>
      <c r="P7362" s="1">
        <v>20.689655172414</v>
      </c>
      <c r="Q7362" s="1">
        <v>60.536398467433003</v>
      </c>
      <c r="R7362" s="1">
        <v>52.107279693487001</v>
      </c>
      <c r="S7362" s="1">
        <v>32.950191570881003</v>
      </c>
      <c r="T7362" s="1">
        <v>68.582375478927005</v>
      </c>
      <c r="U7362" s="1">
        <v>27.203065134100001</v>
      </c>
      <c r="V7362" s="1">
        <v>30.268199233716</v>
      </c>
      <c r="W7362" s="1">
        <v>24.904214559387</v>
      </c>
      <c r="X7362" s="1">
        <v>1.149425287356</v>
      </c>
      <c r="Y7362" s="1">
        <v>0.76628352490399998</v>
      </c>
      <c r="Z7362" s="1">
        <v>0.38314176245199999</v>
      </c>
      <c r="AA7362" s="8">
        <v>683.14176245210695</v>
      </c>
    </row>
    <row r="7363" spans="4:27" ht="39" x14ac:dyDescent="0.2">
      <c r="D7363" s="59"/>
      <c r="E7363" s="5" t="s">
        <v>97</v>
      </c>
      <c r="F7363" s="51" t="s">
        <v>623</v>
      </c>
      <c r="G7363" s="4">
        <v>63</v>
      </c>
      <c r="H7363" s="10">
        <v>33.333333333333002</v>
      </c>
      <c r="I7363" s="1">
        <v>22.222222222222001</v>
      </c>
      <c r="J7363" s="1">
        <v>66.666666666666998</v>
      </c>
      <c r="K7363" s="1">
        <v>25.396825396825001</v>
      </c>
      <c r="L7363" s="1">
        <v>53.968253968253997</v>
      </c>
      <c r="M7363" s="1">
        <v>58.730158730158998</v>
      </c>
      <c r="N7363" s="1">
        <v>71.428571428571004</v>
      </c>
      <c r="O7363" s="1">
        <v>39.682539682540003</v>
      </c>
      <c r="P7363" s="1">
        <v>25.396825396825001</v>
      </c>
      <c r="Q7363" s="1">
        <v>73.015873015872998</v>
      </c>
      <c r="R7363" s="1">
        <v>55.555555555555998</v>
      </c>
      <c r="S7363" s="1">
        <v>39.682539682540003</v>
      </c>
      <c r="T7363" s="1">
        <v>76.190476190476005</v>
      </c>
      <c r="U7363" s="1">
        <v>23.809523809523998</v>
      </c>
      <c r="V7363" s="1">
        <v>34.920634920635003</v>
      </c>
      <c r="W7363" s="1">
        <v>25.396825396825001</v>
      </c>
      <c r="X7363" s="1">
        <v>3.1746031746029999</v>
      </c>
      <c r="Y7363" s="2" t="s">
        <v>160</v>
      </c>
      <c r="Z7363" s="2" t="s">
        <v>160</v>
      </c>
      <c r="AA7363" s="8">
        <v>728.57142857142901</v>
      </c>
    </row>
    <row r="7364" spans="4:27" ht="39" x14ac:dyDescent="0.2">
      <c r="D7364" s="59"/>
      <c r="E7364" s="5" t="s">
        <v>98</v>
      </c>
      <c r="F7364" s="51" t="s">
        <v>623</v>
      </c>
      <c r="G7364" s="4">
        <v>345</v>
      </c>
      <c r="H7364" s="10">
        <v>23.478260869564998</v>
      </c>
      <c r="I7364" s="1">
        <v>18.840579710145001</v>
      </c>
      <c r="J7364" s="1">
        <v>61.739130434783</v>
      </c>
      <c r="K7364" s="1">
        <v>31.014492753622999</v>
      </c>
      <c r="L7364" s="1">
        <v>58.260869565217</v>
      </c>
      <c r="M7364" s="1">
        <v>72.753623188405996</v>
      </c>
      <c r="N7364" s="1">
        <v>76.521739130434995</v>
      </c>
      <c r="O7364" s="1">
        <v>41.449275362319</v>
      </c>
      <c r="P7364" s="1">
        <v>20</v>
      </c>
      <c r="Q7364" s="1">
        <v>69.565217391304003</v>
      </c>
      <c r="R7364" s="1">
        <v>55.942028985507001</v>
      </c>
      <c r="S7364" s="1">
        <v>41.159420289854999</v>
      </c>
      <c r="T7364" s="1">
        <v>72.753623188405996</v>
      </c>
      <c r="U7364" s="1">
        <v>29.275362318841001</v>
      </c>
      <c r="V7364" s="1">
        <v>26.95652173913</v>
      </c>
      <c r="W7364" s="1">
        <v>22.608695652173999</v>
      </c>
      <c r="X7364" s="1">
        <v>0.86956521739100001</v>
      </c>
      <c r="Y7364" s="1">
        <v>0.86956521739100001</v>
      </c>
      <c r="Z7364" s="1">
        <v>0.289855072464</v>
      </c>
      <c r="AA7364" s="8">
        <v>724.34782608695696</v>
      </c>
    </row>
    <row r="7365" spans="4:27" ht="39" x14ac:dyDescent="0.2">
      <c r="D7365" s="59"/>
      <c r="E7365" s="5" t="s">
        <v>99</v>
      </c>
      <c r="F7365" s="51" t="s">
        <v>623</v>
      </c>
      <c r="G7365" s="4">
        <v>202</v>
      </c>
      <c r="H7365" s="10">
        <v>31.188118811881001</v>
      </c>
      <c r="I7365" s="1">
        <v>25.247524752475002</v>
      </c>
      <c r="J7365" s="1">
        <v>69.306930693069006</v>
      </c>
      <c r="K7365" s="1">
        <v>33.168316831683001</v>
      </c>
      <c r="L7365" s="1">
        <v>58.415841584158002</v>
      </c>
      <c r="M7365" s="1">
        <v>75.247524752475002</v>
      </c>
      <c r="N7365" s="1">
        <v>80.198019801979996</v>
      </c>
      <c r="O7365" s="1">
        <v>42.079207920792001</v>
      </c>
      <c r="P7365" s="1">
        <v>24.752475247524998</v>
      </c>
      <c r="Q7365" s="1">
        <v>69.801980198020004</v>
      </c>
      <c r="R7365" s="1">
        <v>65.346534653465</v>
      </c>
      <c r="S7365" s="1">
        <v>42.574257425742999</v>
      </c>
      <c r="T7365" s="1">
        <v>76.237623762376003</v>
      </c>
      <c r="U7365" s="1">
        <v>36.138613861385998</v>
      </c>
      <c r="V7365" s="1">
        <v>28.712871287129001</v>
      </c>
      <c r="W7365" s="1">
        <v>25.742574257426</v>
      </c>
      <c r="X7365" s="1">
        <v>0.49504950495</v>
      </c>
      <c r="Y7365" s="1">
        <v>0.49504950495</v>
      </c>
      <c r="Z7365" s="2" t="s">
        <v>160</v>
      </c>
      <c r="AA7365" s="8">
        <v>785.14851485148495</v>
      </c>
    </row>
    <row r="7366" spans="4:27" x14ac:dyDescent="0.2">
      <c r="D7366" s="59"/>
      <c r="E7366" s="5" t="s">
        <v>100</v>
      </c>
      <c r="F7366" s="51" t="s">
        <v>623</v>
      </c>
      <c r="G7366" s="4">
        <v>143</v>
      </c>
      <c r="H7366" s="10">
        <v>6.2937062937060002</v>
      </c>
      <c r="I7366" s="1">
        <v>4.1958041958040004</v>
      </c>
      <c r="J7366" s="1">
        <v>27.272727272727</v>
      </c>
      <c r="K7366" s="1">
        <v>4.1958041958040004</v>
      </c>
      <c r="L7366" s="1">
        <v>27.972027972027998</v>
      </c>
      <c r="M7366" s="1">
        <v>57.342657342656999</v>
      </c>
      <c r="N7366" s="1">
        <v>37.062937062937003</v>
      </c>
      <c r="O7366" s="1">
        <v>48.951048951049003</v>
      </c>
      <c r="P7366" s="1">
        <v>5.594405594406</v>
      </c>
      <c r="Q7366" s="1">
        <v>21.678321678322</v>
      </c>
      <c r="R7366" s="1">
        <v>28.671328671329</v>
      </c>
      <c r="S7366" s="1">
        <v>13.986013986013999</v>
      </c>
      <c r="T7366" s="1">
        <v>45.454545454544999</v>
      </c>
      <c r="U7366" s="1">
        <v>13.986013986013999</v>
      </c>
      <c r="V7366" s="1">
        <v>14.685314685314999</v>
      </c>
      <c r="W7366" s="1">
        <v>13.286713286713001</v>
      </c>
      <c r="X7366" s="1">
        <v>3.4965034965030002</v>
      </c>
      <c r="Y7366" s="1">
        <v>4.1958041958040004</v>
      </c>
      <c r="Z7366" s="1">
        <v>0.69930069930100003</v>
      </c>
      <c r="AA7366" s="8">
        <v>379.02097902097898</v>
      </c>
    </row>
    <row r="7367" spans="4:27" x14ac:dyDescent="0.2">
      <c r="D7367" s="59"/>
      <c r="E7367" s="5" t="s">
        <v>23</v>
      </c>
      <c r="F7367" s="51" t="s">
        <v>624</v>
      </c>
      <c r="G7367" s="4">
        <v>5</v>
      </c>
      <c r="H7367" s="17" t="s">
        <v>160</v>
      </c>
      <c r="I7367" s="2" t="s">
        <v>160</v>
      </c>
      <c r="J7367" s="1">
        <v>20</v>
      </c>
      <c r="K7367" s="2" t="s">
        <v>160</v>
      </c>
      <c r="L7367" s="2" t="s">
        <v>160</v>
      </c>
      <c r="M7367" s="1">
        <v>20</v>
      </c>
      <c r="N7367" s="1">
        <v>40</v>
      </c>
      <c r="O7367" s="2" t="s">
        <v>160</v>
      </c>
      <c r="P7367" s="2" t="s">
        <v>160</v>
      </c>
      <c r="Q7367" s="1">
        <v>20</v>
      </c>
      <c r="R7367" s="1">
        <v>20</v>
      </c>
      <c r="S7367" s="2" t="s">
        <v>160</v>
      </c>
      <c r="T7367" s="2" t="s">
        <v>160</v>
      </c>
      <c r="U7367" s="2" t="s">
        <v>160</v>
      </c>
      <c r="V7367" s="1">
        <v>40</v>
      </c>
      <c r="W7367" s="2" t="s">
        <v>160</v>
      </c>
      <c r="X7367" s="2" t="s">
        <v>160</v>
      </c>
      <c r="Y7367" s="1">
        <v>20</v>
      </c>
      <c r="Z7367" s="1">
        <v>20</v>
      </c>
      <c r="AA7367" s="8">
        <v>200</v>
      </c>
    </row>
    <row r="7368" spans="4:27" ht="26" x14ac:dyDescent="0.2">
      <c r="D7368" s="59"/>
      <c r="E7368" s="5" t="s">
        <v>101</v>
      </c>
      <c r="F7368" s="51" t="s">
        <v>623</v>
      </c>
      <c r="G7368" s="4">
        <v>883</v>
      </c>
      <c r="H7368" s="10">
        <v>20.498301245753002</v>
      </c>
      <c r="I7368" s="1">
        <v>16.194790486976</v>
      </c>
      <c r="J7368" s="1">
        <v>54.926387315968</v>
      </c>
      <c r="K7368" s="1">
        <v>24.575311438279002</v>
      </c>
      <c r="L7368" s="1">
        <v>48.018120045300002</v>
      </c>
      <c r="M7368" s="1">
        <v>72.706681766703994</v>
      </c>
      <c r="N7368" s="1">
        <v>68.403171007927995</v>
      </c>
      <c r="O7368" s="1">
        <v>44.733861834655002</v>
      </c>
      <c r="P7368" s="1">
        <v>17.667044167610001</v>
      </c>
      <c r="Q7368" s="1">
        <v>58.437146092865</v>
      </c>
      <c r="R7368" s="1">
        <v>48.357870894676999</v>
      </c>
      <c r="S7368" s="1">
        <v>28.425821064552999</v>
      </c>
      <c r="T7368" s="1">
        <v>65.571913929784998</v>
      </c>
      <c r="U7368" s="1">
        <v>25.934314835786999</v>
      </c>
      <c r="V7368" s="1">
        <v>28.652321630804</v>
      </c>
      <c r="W7368" s="1">
        <v>19.932049830124999</v>
      </c>
      <c r="X7368" s="1">
        <v>2.1517553793880002</v>
      </c>
      <c r="Y7368" s="1">
        <v>0.67950169875400002</v>
      </c>
      <c r="Z7368" s="1">
        <v>0.22650056625100001</v>
      </c>
      <c r="AA7368" s="8">
        <v>646.09286523216304</v>
      </c>
    </row>
    <row r="7369" spans="4:27" ht="26" x14ac:dyDescent="0.2">
      <c r="D7369" s="59"/>
      <c r="E7369" s="5" t="s">
        <v>102</v>
      </c>
      <c r="F7369" s="51" t="s">
        <v>623</v>
      </c>
      <c r="G7369" s="4">
        <v>453</v>
      </c>
      <c r="H7369" s="10">
        <v>23.178807947020001</v>
      </c>
      <c r="I7369" s="1">
        <v>18.101545253863002</v>
      </c>
      <c r="J7369" s="1">
        <v>60.706401766003999</v>
      </c>
      <c r="K7369" s="1">
        <v>28.918322295806</v>
      </c>
      <c r="L7369" s="1">
        <v>54.304635761588997</v>
      </c>
      <c r="M7369" s="1">
        <v>71.523178807947005</v>
      </c>
      <c r="N7369" s="1">
        <v>74.392935982340006</v>
      </c>
      <c r="O7369" s="1">
        <v>41.721854304635997</v>
      </c>
      <c r="P7369" s="1">
        <v>19.646799116998</v>
      </c>
      <c r="Q7369" s="1">
        <v>64.459161147903004</v>
      </c>
      <c r="R7369" s="1">
        <v>52.759381898454997</v>
      </c>
      <c r="S7369" s="1">
        <v>36.865342163355002</v>
      </c>
      <c r="T7369" s="1">
        <v>70.198675496689006</v>
      </c>
      <c r="U7369" s="1">
        <v>27.814569536423999</v>
      </c>
      <c r="V7369" s="1">
        <v>28.918322295806</v>
      </c>
      <c r="W7369" s="1">
        <v>24.282560706401998</v>
      </c>
      <c r="X7369" s="1">
        <v>1.324503311258</v>
      </c>
      <c r="Y7369" s="1">
        <v>0.883002207506</v>
      </c>
      <c r="Z7369" s="1">
        <v>0.22075055187600001</v>
      </c>
      <c r="AA7369" s="8">
        <v>700.22075055187599</v>
      </c>
    </row>
    <row r="7370" spans="4:27" x14ac:dyDescent="0.2">
      <c r="D7370" s="58" t="s">
        <v>103</v>
      </c>
      <c r="E7370" s="7" t="s">
        <v>104</v>
      </c>
      <c r="F7370" s="50" t="s">
        <v>623</v>
      </c>
      <c r="G7370" s="6">
        <v>265</v>
      </c>
      <c r="H7370" s="14">
        <v>23.396226415093999</v>
      </c>
      <c r="I7370" s="3">
        <v>24.528301886792001</v>
      </c>
      <c r="J7370" s="3">
        <v>63.396226415093999</v>
      </c>
      <c r="K7370" s="3">
        <v>35.471698113207999</v>
      </c>
      <c r="L7370" s="3">
        <v>56.603773584906001</v>
      </c>
      <c r="M7370" s="3">
        <v>78.113207547170006</v>
      </c>
      <c r="N7370" s="3">
        <v>78.113207547170006</v>
      </c>
      <c r="O7370" s="3">
        <v>50.188679245282998</v>
      </c>
      <c r="P7370" s="3">
        <v>24.905660377358</v>
      </c>
      <c r="Q7370" s="3">
        <v>63.018867924528003</v>
      </c>
      <c r="R7370" s="3">
        <v>53.584905660376997</v>
      </c>
      <c r="S7370" s="3">
        <v>35.849056603774002</v>
      </c>
      <c r="T7370" s="3">
        <v>76.981132075472004</v>
      </c>
      <c r="U7370" s="3">
        <v>35.471698113207999</v>
      </c>
      <c r="V7370" s="3">
        <v>35.849056603774002</v>
      </c>
      <c r="W7370" s="3">
        <v>19.622641509434001</v>
      </c>
      <c r="X7370" s="3">
        <v>0.75471698113200003</v>
      </c>
      <c r="Y7370" s="9" t="s">
        <v>160</v>
      </c>
      <c r="Z7370" s="9" t="s">
        <v>160</v>
      </c>
      <c r="AA7370" s="13">
        <v>755.84905660377399</v>
      </c>
    </row>
    <row r="7371" spans="4:27" x14ac:dyDescent="0.2">
      <c r="D7371" s="59"/>
      <c r="E7371" s="5" t="s">
        <v>105</v>
      </c>
      <c r="F7371" s="51" t="s">
        <v>623</v>
      </c>
      <c r="G7371" s="4">
        <v>314</v>
      </c>
      <c r="H7371" s="10">
        <v>17.515923566879</v>
      </c>
      <c r="I7371" s="1">
        <v>13.375796178344</v>
      </c>
      <c r="J7371" s="1">
        <v>53.821656050954999</v>
      </c>
      <c r="K7371" s="1">
        <v>18.789808917197</v>
      </c>
      <c r="L7371" s="1">
        <v>46.496815286623999</v>
      </c>
      <c r="M7371" s="1">
        <v>73.885350318470998</v>
      </c>
      <c r="N7371" s="1">
        <v>64.649681528662001</v>
      </c>
      <c r="O7371" s="1">
        <v>48.089171974522003</v>
      </c>
      <c r="P7371" s="1">
        <v>14.649681528662001</v>
      </c>
      <c r="Q7371" s="1">
        <v>59.872611464968003</v>
      </c>
      <c r="R7371" s="1">
        <v>45.859872611465001</v>
      </c>
      <c r="S7371" s="1">
        <v>28.343949044586001</v>
      </c>
      <c r="T7371" s="1">
        <v>64.331210191083002</v>
      </c>
      <c r="U7371" s="1">
        <v>23.248407643311999</v>
      </c>
      <c r="V7371" s="1">
        <v>25.796178343948998</v>
      </c>
      <c r="W7371" s="1">
        <v>17.834394904459</v>
      </c>
      <c r="X7371" s="1">
        <v>1.9108280254779999</v>
      </c>
      <c r="Y7371" s="2" t="s">
        <v>160</v>
      </c>
      <c r="Z7371" s="2" t="s">
        <v>160</v>
      </c>
      <c r="AA7371" s="8">
        <v>618.47133757961797</v>
      </c>
    </row>
    <row r="7372" spans="4:27" x14ac:dyDescent="0.2">
      <c r="D7372" s="59"/>
      <c r="E7372" s="5" t="s">
        <v>106</v>
      </c>
      <c r="F7372" s="51" t="s">
        <v>623</v>
      </c>
      <c r="G7372" s="4">
        <v>333</v>
      </c>
      <c r="H7372" s="10">
        <v>17.717717717717999</v>
      </c>
      <c r="I7372" s="1">
        <v>10.510510510511001</v>
      </c>
      <c r="J7372" s="1">
        <v>45.345345345345002</v>
      </c>
      <c r="K7372" s="1">
        <v>17.717717717717999</v>
      </c>
      <c r="L7372" s="1">
        <v>42.642642642642997</v>
      </c>
      <c r="M7372" s="1">
        <v>66.066066066066</v>
      </c>
      <c r="N7372" s="1">
        <v>57.957957957958001</v>
      </c>
      <c r="O7372" s="1">
        <v>41.141141141140999</v>
      </c>
      <c r="P7372" s="1">
        <v>12.912912912913001</v>
      </c>
      <c r="Q7372" s="1">
        <v>48.948948948949003</v>
      </c>
      <c r="R7372" s="1">
        <v>40.540540540541002</v>
      </c>
      <c r="S7372" s="1">
        <v>20.720720720721001</v>
      </c>
      <c r="T7372" s="1">
        <v>55.855855855855999</v>
      </c>
      <c r="U7372" s="1">
        <v>18.618618618618999</v>
      </c>
      <c r="V7372" s="1">
        <v>24.324324324323999</v>
      </c>
      <c r="W7372" s="1">
        <v>19.219219219218999</v>
      </c>
      <c r="X7372" s="1">
        <v>1.8018018018019999</v>
      </c>
      <c r="Y7372" s="1">
        <v>3.6036036036039998</v>
      </c>
      <c r="Z7372" s="1">
        <v>1.201201201201</v>
      </c>
      <c r="AA7372" s="8">
        <v>546.84684684684703</v>
      </c>
    </row>
    <row r="7373" spans="4:27" x14ac:dyDescent="0.2">
      <c r="D7373" s="59"/>
      <c r="E7373" s="5" t="s">
        <v>107</v>
      </c>
      <c r="F7373" s="51" t="s">
        <v>623</v>
      </c>
      <c r="G7373" s="4">
        <v>108</v>
      </c>
      <c r="H7373" s="10">
        <v>12.962962962962999</v>
      </c>
      <c r="I7373" s="1">
        <v>6.4814814814809996</v>
      </c>
      <c r="J7373" s="1">
        <v>34.259259259258997</v>
      </c>
      <c r="K7373" s="1">
        <v>10.185185185185</v>
      </c>
      <c r="L7373" s="1">
        <v>19.444444444443999</v>
      </c>
      <c r="M7373" s="1">
        <v>55.555555555555998</v>
      </c>
      <c r="N7373" s="1">
        <v>48.148148148148003</v>
      </c>
      <c r="O7373" s="1">
        <v>37.962962962962997</v>
      </c>
      <c r="P7373" s="1">
        <v>8.333333333333</v>
      </c>
      <c r="Q7373" s="1">
        <v>26.851851851852</v>
      </c>
      <c r="R7373" s="1">
        <v>38.888888888888999</v>
      </c>
      <c r="S7373" s="1">
        <v>17.592592592593</v>
      </c>
      <c r="T7373" s="1">
        <v>40.740740740741003</v>
      </c>
      <c r="U7373" s="1">
        <v>15.740740740741</v>
      </c>
      <c r="V7373" s="1">
        <v>16.666666666666998</v>
      </c>
      <c r="W7373" s="1">
        <v>16.666666666666998</v>
      </c>
      <c r="X7373" s="1">
        <v>8.333333333333</v>
      </c>
      <c r="Y7373" s="1">
        <v>0.92592592592599998</v>
      </c>
      <c r="Z7373" s="2" t="s">
        <v>160</v>
      </c>
      <c r="AA7373" s="8">
        <v>415.74074074074099</v>
      </c>
    </row>
    <row r="7374" spans="4:27" x14ac:dyDescent="0.2">
      <c r="D7374" s="59"/>
      <c r="E7374" s="5" t="s">
        <v>108</v>
      </c>
      <c r="F7374" s="51" t="s">
        <v>624</v>
      </c>
      <c r="G7374" s="4">
        <v>21</v>
      </c>
      <c r="H7374" s="10">
        <v>9.5238095238099998</v>
      </c>
      <c r="I7374" s="2" t="s">
        <v>160</v>
      </c>
      <c r="J7374" s="1">
        <v>14.285714285714</v>
      </c>
      <c r="K7374" s="1">
        <v>4.7619047619049999</v>
      </c>
      <c r="L7374" s="1">
        <v>33.333333333333002</v>
      </c>
      <c r="M7374" s="1">
        <v>57.142857142856997</v>
      </c>
      <c r="N7374" s="1">
        <v>28.571428571428999</v>
      </c>
      <c r="O7374" s="1">
        <v>38.095238095238003</v>
      </c>
      <c r="P7374" s="2" t="s">
        <v>160</v>
      </c>
      <c r="Q7374" s="1">
        <v>23.809523809523998</v>
      </c>
      <c r="R7374" s="1">
        <v>28.571428571428999</v>
      </c>
      <c r="S7374" s="1">
        <v>14.285714285714</v>
      </c>
      <c r="T7374" s="1">
        <v>47.619047619047997</v>
      </c>
      <c r="U7374" s="1">
        <v>14.285714285714</v>
      </c>
      <c r="V7374" s="1">
        <v>14.285714285714</v>
      </c>
      <c r="W7374" s="1">
        <v>23.809523809523998</v>
      </c>
      <c r="X7374" s="1">
        <v>4.7619047619049999</v>
      </c>
      <c r="Y7374" s="1">
        <v>4.7619047619049999</v>
      </c>
      <c r="Z7374" s="2" t="s">
        <v>160</v>
      </c>
      <c r="AA7374" s="8">
        <v>361.90476190476198</v>
      </c>
    </row>
    <row r="7375" spans="4:27" x14ac:dyDescent="0.2">
      <c r="D7375" s="59"/>
      <c r="E7375" s="5" t="s">
        <v>23</v>
      </c>
      <c r="F7375" s="51" t="s">
        <v>624</v>
      </c>
      <c r="G7375" s="4">
        <v>2</v>
      </c>
      <c r="H7375" s="17" t="s">
        <v>160</v>
      </c>
      <c r="I7375" s="2" t="s">
        <v>160</v>
      </c>
      <c r="J7375" s="1">
        <v>100</v>
      </c>
      <c r="K7375" s="1">
        <v>50</v>
      </c>
      <c r="L7375" s="1">
        <v>50</v>
      </c>
      <c r="M7375" s="1">
        <v>50</v>
      </c>
      <c r="N7375" s="1">
        <v>50</v>
      </c>
      <c r="O7375" s="1">
        <v>50</v>
      </c>
      <c r="P7375" s="1">
        <v>50</v>
      </c>
      <c r="Q7375" s="1">
        <v>50</v>
      </c>
      <c r="R7375" s="1">
        <v>100</v>
      </c>
      <c r="S7375" s="2" t="s">
        <v>160</v>
      </c>
      <c r="T7375" s="1">
        <v>50</v>
      </c>
      <c r="U7375" s="2" t="s">
        <v>160</v>
      </c>
      <c r="V7375" s="1">
        <v>50</v>
      </c>
      <c r="W7375" s="2" t="s">
        <v>160</v>
      </c>
      <c r="X7375" s="2" t="s">
        <v>160</v>
      </c>
      <c r="Y7375" s="2" t="s">
        <v>160</v>
      </c>
      <c r="Z7375" s="2" t="s">
        <v>160</v>
      </c>
      <c r="AA7375" s="8">
        <v>650</v>
      </c>
    </row>
    <row r="7376" spans="4:27" x14ac:dyDescent="0.2">
      <c r="D7376" s="59"/>
      <c r="E7376" s="5" t="s">
        <v>109</v>
      </c>
      <c r="F7376" s="51" t="s">
        <v>623</v>
      </c>
      <c r="G7376" s="4">
        <v>579</v>
      </c>
      <c r="H7376" s="10">
        <v>20.207253886010001</v>
      </c>
      <c r="I7376" s="1">
        <v>18.480138169257</v>
      </c>
      <c r="J7376" s="1">
        <v>58.203799654576997</v>
      </c>
      <c r="K7376" s="1">
        <v>26.424870466321</v>
      </c>
      <c r="L7376" s="1">
        <v>51.122625215889002</v>
      </c>
      <c r="M7376" s="1">
        <v>75.820379965458002</v>
      </c>
      <c r="N7376" s="1">
        <v>70.811744386873997</v>
      </c>
      <c r="O7376" s="1">
        <v>49.050086355786</v>
      </c>
      <c r="P7376" s="1">
        <v>19.343696027634</v>
      </c>
      <c r="Q7376" s="1">
        <v>61.312607944732001</v>
      </c>
      <c r="R7376" s="1">
        <v>49.395509499135997</v>
      </c>
      <c r="S7376" s="1">
        <v>31.778929188256001</v>
      </c>
      <c r="T7376" s="1">
        <v>70.120898100172994</v>
      </c>
      <c r="U7376" s="1">
        <v>28.842832469775001</v>
      </c>
      <c r="V7376" s="1">
        <v>30.397236614853</v>
      </c>
      <c r="W7376" s="1">
        <v>18.652849740933</v>
      </c>
      <c r="X7376" s="1">
        <v>1.381692573402</v>
      </c>
      <c r="Y7376" s="2" t="s">
        <v>160</v>
      </c>
      <c r="Z7376" s="2" t="s">
        <v>160</v>
      </c>
      <c r="AA7376" s="8">
        <v>681.34715025906701</v>
      </c>
    </row>
    <row r="7377" spans="4:27" x14ac:dyDescent="0.2">
      <c r="D7377" s="59"/>
      <c r="E7377" s="5" t="s">
        <v>110</v>
      </c>
      <c r="F7377" s="51" t="s">
        <v>623</v>
      </c>
      <c r="G7377" s="4">
        <v>129</v>
      </c>
      <c r="H7377" s="10">
        <v>12.403100775194</v>
      </c>
      <c r="I7377" s="1">
        <v>5.4263565891469998</v>
      </c>
      <c r="J7377" s="1">
        <v>31.007751937984001</v>
      </c>
      <c r="K7377" s="1">
        <v>9.3023255813949994</v>
      </c>
      <c r="L7377" s="1">
        <v>21.705426356589001</v>
      </c>
      <c r="M7377" s="1">
        <v>55.813953488372</v>
      </c>
      <c r="N7377" s="1">
        <v>44.961240310077997</v>
      </c>
      <c r="O7377" s="1">
        <v>37.984496124030997</v>
      </c>
      <c r="P7377" s="1">
        <v>6.9767441860470001</v>
      </c>
      <c r="Q7377" s="1">
        <v>26.356589147287</v>
      </c>
      <c r="R7377" s="1">
        <v>37.209302325581</v>
      </c>
      <c r="S7377" s="1">
        <v>17.054263565890999</v>
      </c>
      <c r="T7377" s="1">
        <v>41.860465116279002</v>
      </c>
      <c r="U7377" s="1">
        <v>15.503875968992</v>
      </c>
      <c r="V7377" s="1">
        <v>16.279069767442</v>
      </c>
      <c r="W7377" s="1">
        <v>17.829457364341</v>
      </c>
      <c r="X7377" s="1">
        <v>7.7519379844960001</v>
      </c>
      <c r="Y7377" s="1">
        <v>1.550387596899</v>
      </c>
      <c r="Z7377" s="2" t="s">
        <v>160</v>
      </c>
      <c r="AA7377" s="8">
        <v>406.97674418604697</v>
      </c>
    </row>
    <row r="7378" spans="4:27" x14ac:dyDescent="0.2">
      <c r="D7378" s="58" t="s">
        <v>111</v>
      </c>
      <c r="E7378" s="7" t="s">
        <v>112</v>
      </c>
      <c r="F7378" s="50" t="s">
        <v>623</v>
      </c>
      <c r="G7378" s="6">
        <v>192</v>
      </c>
      <c r="H7378" s="14">
        <v>100</v>
      </c>
      <c r="I7378" s="3">
        <v>29.166666666666998</v>
      </c>
      <c r="J7378" s="3">
        <v>68.229166666666998</v>
      </c>
      <c r="K7378" s="3">
        <v>32.291666666666998</v>
      </c>
      <c r="L7378" s="3">
        <v>52.604166666666998</v>
      </c>
      <c r="M7378" s="3">
        <v>69.270833333333002</v>
      </c>
      <c r="N7378" s="3">
        <v>68.75</v>
      </c>
      <c r="O7378" s="3">
        <v>54.166666666666998</v>
      </c>
      <c r="P7378" s="3">
        <v>27.083333333333002</v>
      </c>
      <c r="Q7378" s="3">
        <v>63.020833333333002</v>
      </c>
      <c r="R7378" s="3">
        <v>56.770833333333002</v>
      </c>
      <c r="S7378" s="3">
        <v>46.875</v>
      </c>
      <c r="T7378" s="3">
        <v>72.916666666666998</v>
      </c>
      <c r="U7378" s="3">
        <v>33.854166666666998</v>
      </c>
      <c r="V7378" s="3">
        <v>33.854166666666998</v>
      </c>
      <c r="W7378" s="3">
        <v>25</v>
      </c>
      <c r="X7378" s="3">
        <v>0.52083333333299997</v>
      </c>
      <c r="Y7378" s="9" t="s">
        <v>160</v>
      </c>
      <c r="Z7378" s="9" t="s">
        <v>160</v>
      </c>
      <c r="AA7378" s="13">
        <v>834.375</v>
      </c>
    </row>
    <row r="7379" spans="4:27" ht="26" x14ac:dyDescent="0.2">
      <c r="D7379" s="59"/>
      <c r="E7379" s="5" t="s">
        <v>113</v>
      </c>
      <c r="F7379" s="51" t="s">
        <v>623</v>
      </c>
      <c r="G7379" s="4">
        <v>149</v>
      </c>
      <c r="H7379" s="10">
        <v>37.583892617449997</v>
      </c>
      <c r="I7379" s="1">
        <v>100</v>
      </c>
      <c r="J7379" s="1">
        <v>77.852348993288999</v>
      </c>
      <c r="K7379" s="1">
        <v>42.281879194631003</v>
      </c>
      <c r="L7379" s="1">
        <v>53.691275167785001</v>
      </c>
      <c r="M7379" s="1">
        <v>75.167785234899</v>
      </c>
      <c r="N7379" s="1">
        <v>83.221476510067006</v>
      </c>
      <c r="O7379" s="1">
        <v>56.375838926173998</v>
      </c>
      <c r="P7379" s="1">
        <v>28.859060402685</v>
      </c>
      <c r="Q7379" s="1">
        <v>70.469798657718002</v>
      </c>
      <c r="R7379" s="1">
        <v>77.181208053690995</v>
      </c>
      <c r="S7379" s="1">
        <v>53.020134228187999</v>
      </c>
      <c r="T7379" s="1">
        <v>82.550335570469997</v>
      </c>
      <c r="U7379" s="1">
        <v>54.362416107382998</v>
      </c>
      <c r="V7379" s="1">
        <v>47.651006711409003</v>
      </c>
      <c r="W7379" s="1">
        <v>25.503355704697999</v>
      </c>
      <c r="X7379" s="1">
        <v>2.0134228187919998</v>
      </c>
      <c r="Y7379" s="2" t="s">
        <v>160</v>
      </c>
      <c r="Z7379" s="2" t="s">
        <v>160</v>
      </c>
      <c r="AA7379" s="8">
        <v>967.785234899329</v>
      </c>
    </row>
    <row r="7380" spans="4:27" x14ac:dyDescent="0.2">
      <c r="D7380" s="59"/>
      <c r="E7380" s="5" t="s">
        <v>114</v>
      </c>
      <c r="F7380" s="51" t="s">
        <v>623</v>
      </c>
      <c r="G7380" s="4">
        <v>530</v>
      </c>
      <c r="H7380" s="10">
        <v>24.716981132074999</v>
      </c>
      <c r="I7380" s="1">
        <v>21.886792452830001</v>
      </c>
      <c r="J7380" s="1">
        <v>100</v>
      </c>
      <c r="K7380" s="1">
        <v>30.377358490565999</v>
      </c>
      <c r="L7380" s="1">
        <v>49.622641509433997</v>
      </c>
      <c r="M7380" s="1">
        <v>73.018867924527996</v>
      </c>
      <c r="N7380" s="1">
        <v>72.452830188679002</v>
      </c>
      <c r="O7380" s="1">
        <v>46.037735849057</v>
      </c>
      <c r="P7380" s="1">
        <v>22.830188679245001</v>
      </c>
      <c r="Q7380" s="1">
        <v>64.905660377358004</v>
      </c>
      <c r="R7380" s="1">
        <v>56.226415094339998</v>
      </c>
      <c r="S7380" s="1">
        <v>33.584905660376997</v>
      </c>
      <c r="T7380" s="1">
        <v>72.830188679244998</v>
      </c>
      <c r="U7380" s="1">
        <v>31.132075471697998</v>
      </c>
      <c r="V7380" s="1">
        <v>30.754716981131999</v>
      </c>
      <c r="W7380" s="1">
        <v>20.943396226415</v>
      </c>
      <c r="X7380" s="1">
        <v>1.5094339622640001</v>
      </c>
      <c r="Y7380" s="2" t="s">
        <v>160</v>
      </c>
      <c r="Z7380" s="2" t="s">
        <v>160</v>
      </c>
      <c r="AA7380" s="8">
        <v>752.830188679245</v>
      </c>
    </row>
    <row r="7381" spans="4:27" x14ac:dyDescent="0.2">
      <c r="D7381" s="59"/>
      <c r="E7381" s="5" t="s">
        <v>115</v>
      </c>
      <c r="F7381" s="51" t="s">
        <v>623</v>
      </c>
      <c r="G7381" s="4">
        <v>225</v>
      </c>
      <c r="H7381" s="10">
        <v>27.555555555556001</v>
      </c>
      <c r="I7381" s="1">
        <v>28</v>
      </c>
      <c r="J7381" s="1">
        <v>71.555555555555998</v>
      </c>
      <c r="K7381" s="1">
        <v>100</v>
      </c>
      <c r="L7381" s="1">
        <v>57.333333333333002</v>
      </c>
      <c r="M7381" s="1">
        <v>76.888888888888999</v>
      </c>
      <c r="N7381" s="1">
        <v>76.888888888888999</v>
      </c>
      <c r="O7381" s="1">
        <v>52.444444444444002</v>
      </c>
      <c r="P7381" s="1">
        <v>28</v>
      </c>
      <c r="Q7381" s="1">
        <v>74.222222222222001</v>
      </c>
      <c r="R7381" s="1">
        <v>61.777777777777999</v>
      </c>
      <c r="S7381" s="1">
        <v>40</v>
      </c>
      <c r="T7381" s="1">
        <v>78.222222222222001</v>
      </c>
      <c r="U7381" s="1">
        <v>40</v>
      </c>
      <c r="V7381" s="1">
        <v>39.555555555555998</v>
      </c>
      <c r="W7381" s="1">
        <v>19.555555555556001</v>
      </c>
      <c r="X7381" s="1">
        <v>1.7777777777779999</v>
      </c>
      <c r="Y7381" s="2" t="s">
        <v>160</v>
      </c>
      <c r="Z7381" s="2" t="s">
        <v>160</v>
      </c>
      <c r="AA7381" s="8">
        <v>873.77777777777806</v>
      </c>
    </row>
    <row r="7382" spans="4:27" x14ac:dyDescent="0.2">
      <c r="D7382" s="59"/>
      <c r="E7382" s="5" t="s">
        <v>116</v>
      </c>
      <c r="F7382" s="51" t="s">
        <v>623</v>
      </c>
      <c r="G7382" s="4">
        <v>467</v>
      </c>
      <c r="H7382" s="10">
        <v>21.627408993576001</v>
      </c>
      <c r="I7382" s="1">
        <v>17.130620985010999</v>
      </c>
      <c r="J7382" s="1">
        <v>56.316916488223001</v>
      </c>
      <c r="K7382" s="1">
        <v>27.62312633833</v>
      </c>
      <c r="L7382" s="1">
        <v>100</v>
      </c>
      <c r="M7382" s="1">
        <v>78.372591006424003</v>
      </c>
      <c r="N7382" s="1">
        <v>69.807280513918997</v>
      </c>
      <c r="O7382" s="1">
        <v>45.182012847966</v>
      </c>
      <c r="P7382" s="1">
        <v>17.987152034261001</v>
      </c>
      <c r="Q7382" s="1">
        <v>68.308351177730003</v>
      </c>
      <c r="R7382" s="1">
        <v>49.892933618843998</v>
      </c>
      <c r="S7382" s="1">
        <v>33.404710920771002</v>
      </c>
      <c r="T7382" s="1">
        <v>69.593147751605997</v>
      </c>
      <c r="U7382" s="1">
        <v>25.910064239829001</v>
      </c>
      <c r="V7382" s="1">
        <v>28.693790149893001</v>
      </c>
      <c r="W7382" s="1">
        <v>22.483940042827001</v>
      </c>
      <c r="X7382" s="1">
        <v>1.2847965738760001</v>
      </c>
      <c r="Y7382" s="2" t="s">
        <v>160</v>
      </c>
      <c r="Z7382" s="2" t="s">
        <v>160</v>
      </c>
      <c r="AA7382" s="8">
        <v>733.61884368308404</v>
      </c>
    </row>
    <row r="7383" spans="4:27" ht="26" x14ac:dyDescent="0.2">
      <c r="D7383" s="59"/>
      <c r="E7383" s="5" t="s">
        <v>117</v>
      </c>
      <c r="F7383" s="51" t="s">
        <v>623</v>
      </c>
      <c r="G7383" s="4">
        <v>732</v>
      </c>
      <c r="H7383" s="10">
        <v>18.169398907104</v>
      </c>
      <c r="I7383" s="1">
        <v>15.300546448086999</v>
      </c>
      <c r="J7383" s="1">
        <v>52.868852459015997</v>
      </c>
      <c r="K7383" s="1">
        <v>23.633879781421001</v>
      </c>
      <c r="L7383" s="1">
        <v>50</v>
      </c>
      <c r="M7383" s="1">
        <v>100</v>
      </c>
      <c r="N7383" s="1">
        <v>68.852459016392999</v>
      </c>
      <c r="O7383" s="1">
        <v>47.540983606556999</v>
      </c>
      <c r="P7383" s="1">
        <v>17.349726775956</v>
      </c>
      <c r="Q7383" s="1">
        <v>58.196721311475002</v>
      </c>
      <c r="R7383" s="1">
        <v>49.863387978142001</v>
      </c>
      <c r="S7383" s="1">
        <v>30.601092896175</v>
      </c>
      <c r="T7383" s="1">
        <v>65.846994535519002</v>
      </c>
      <c r="U7383" s="1">
        <v>28.688524590164</v>
      </c>
      <c r="V7383" s="1">
        <v>29.918032786885</v>
      </c>
      <c r="W7383" s="1">
        <v>19.125683060109001</v>
      </c>
      <c r="X7383" s="1">
        <v>1.229508196721</v>
      </c>
      <c r="Y7383" s="2" t="s">
        <v>160</v>
      </c>
      <c r="Z7383" s="2" t="s">
        <v>160</v>
      </c>
      <c r="AA7383" s="8">
        <v>677.18579234972697</v>
      </c>
    </row>
    <row r="7384" spans="4:27" ht="26" x14ac:dyDescent="0.2">
      <c r="D7384" s="59"/>
      <c r="E7384" s="5" t="s">
        <v>118</v>
      </c>
      <c r="F7384" s="51" t="s">
        <v>623</v>
      </c>
      <c r="G7384" s="4">
        <v>662</v>
      </c>
      <c r="H7384" s="10">
        <v>19.939577039275001</v>
      </c>
      <c r="I7384" s="1">
        <v>18.731117824773001</v>
      </c>
      <c r="J7384" s="1">
        <v>58.006042296072998</v>
      </c>
      <c r="K7384" s="1">
        <v>26.132930513594999</v>
      </c>
      <c r="L7384" s="1">
        <v>49.244712990937003</v>
      </c>
      <c r="M7384" s="1">
        <v>76.132930513594999</v>
      </c>
      <c r="N7384" s="1">
        <v>100</v>
      </c>
      <c r="O7384" s="1">
        <v>48.640483383686004</v>
      </c>
      <c r="P7384" s="1">
        <v>20.996978851963998</v>
      </c>
      <c r="Q7384" s="1">
        <v>62.839879154079</v>
      </c>
      <c r="R7384" s="1">
        <v>57.250755287009</v>
      </c>
      <c r="S7384" s="1">
        <v>33.685800604230003</v>
      </c>
      <c r="T7384" s="1">
        <v>71.299093655589004</v>
      </c>
      <c r="U7384" s="1">
        <v>31.268882175226999</v>
      </c>
      <c r="V7384" s="1">
        <v>34.441087613293</v>
      </c>
      <c r="W7384" s="1">
        <v>20.2416918429</v>
      </c>
      <c r="X7384" s="1">
        <v>1.359516616314</v>
      </c>
      <c r="Y7384" s="2" t="s">
        <v>160</v>
      </c>
      <c r="Z7384" s="2" t="s">
        <v>160</v>
      </c>
      <c r="AA7384" s="8">
        <v>730.21148036253805</v>
      </c>
    </row>
    <row r="7385" spans="4:27" ht="26" x14ac:dyDescent="0.2">
      <c r="D7385" s="59"/>
      <c r="E7385" s="5" t="s">
        <v>119</v>
      </c>
      <c r="F7385" s="51" t="s">
        <v>623</v>
      </c>
      <c r="G7385" s="4">
        <v>471</v>
      </c>
      <c r="H7385" s="10">
        <v>22.080679405520002</v>
      </c>
      <c r="I7385" s="1">
        <v>17.834394904459</v>
      </c>
      <c r="J7385" s="1">
        <v>51.804670912951003</v>
      </c>
      <c r="K7385" s="1">
        <v>25.053078556262999</v>
      </c>
      <c r="L7385" s="1">
        <v>44.798301486200003</v>
      </c>
      <c r="M7385" s="1">
        <v>73.885350318470998</v>
      </c>
      <c r="N7385" s="1">
        <v>68.365180467090994</v>
      </c>
      <c r="O7385" s="1">
        <v>100</v>
      </c>
      <c r="P7385" s="1">
        <v>18.895966029724001</v>
      </c>
      <c r="Q7385" s="1">
        <v>56.263269639066003</v>
      </c>
      <c r="R7385" s="1">
        <v>47.770700636942998</v>
      </c>
      <c r="S7385" s="1">
        <v>35.031847133757999</v>
      </c>
      <c r="T7385" s="1">
        <v>72.186836518047002</v>
      </c>
      <c r="U7385" s="1">
        <v>30.573248407643</v>
      </c>
      <c r="V7385" s="1">
        <v>35.244161358810999</v>
      </c>
      <c r="W7385" s="1">
        <v>19.32059447983</v>
      </c>
      <c r="X7385" s="1">
        <v>1.9108280254779999</v>
      </c>
      <c r="Y7385" s="2" t="s">
        <v>160</v>
      </c>
      <c r="Z7385" s="2" t="s">
        <v>160</v>
      </c>
      <c r="AA7385" s="8">
        <v>721.01910828025495</v>
      </c>
    </row>
    <row r="7386" spans="4:27" ht="26" x14ac:dyDescent="0.2">
      <c r="D7386" s="59"/>
      <c r="E7386" s="5" t="s">
        <v>120</v>
      </c>
      <c r="F7386" s="51" t="s">
        <v>623</v>
      </c>
      <c r="G7386" s="4">
        <v>165</v>
      </c>
      <c r="H7386" s="10">
        <v>31.515151515151999</v>
      </c>
      <c r="I7386" s="1">
        <v>26.060606060605998</v>
      </c>
      <c r="J7386" s="1">
        <v>73.333333333333002</v>
      </c>
      <c r="K7386" s="1">
        <v>38.181818181818002</v>
      </c>
      <c r="L7386" s="1">
        <v>50.909090909090999</v>
      </c>
      <c r="M7386" s="1">
        <v>76.969696969696997</v>
      </c>
      <c r="N7386" s="1">
        <v>84.242424242423994</v>
      </c>
      <c r="O7386" s="1">
        <v>53.939393939394002</v>
      </c>
      <c r="P7386" s="1">
        <v>100</v>
      </c>
      <c r="Q7386" s="1">
        <v>64.848484848485</v>
      </c>
      <c r="R7386" s="1">
        <v>66.666666666666998</v>
      </c>
      <c r="S7386" s="1">
        <v>35.757575757575999</v>
      </c>
      <c r="T7386" s="1">
        <v>70.909090909091006</v>
      </c>
      <c r="U7386" s="1">
        <v>42.424242424242003</v>
      </c>
      <c r="V7386" s="1">
        <v>39.393939393939</v>
      </c>
      <c r="W7386" s="1">
        <v>20</v>
      </c>
      <c r="X7386" s="1">
        <v>1.818181818182</v>
      </c>
      <c r="Y7386" s="2" t="s">
        <v>160</v>
      </c>
      <c r="Z7386" s="2" t="s">
        <v>160</v>
      </c>
      <c r="AA7386" s="8">
        <v>876.969696969697</v>
      </c>
    </row>
    <row r="7387" spans="4:27" x14ac:dyDescent="0.2">
      <c r="D7387" s="59"/>
      <c r="E7387" s="5" t="s">
        <v>121</v>
      </c>
      <c r="F7387" s="51" t="s">
        <v>623</v>
      </c>
      <c r="G7387" s="4">
        <v>553</v>
      </c>
      <c r="H7387" s="10">
        <v>21.880650994574999</v>
      </c>
      <c r="I7387" s="1">
        <v>18.987341772152</v>
      </c>
      <c r="J7387" s="1">
        <v>62.206148282097999</v>
      </c>
      <c r="K7387" s="1">
        <v>30.198915009042</v>
      </c>
      <c r="L7387" s="1">
        <v>57.685352622060996</v>
      </c>
      <c r="M7387" s="1">
        <v>77.034358047015999</v>
      </c>
      <c r="N7387" s="1">
        <v>75.226039783001994</v>
      </c>
      <c r="O7387" s="1">
        <v>47.920433996382997</v>
      </c>
      <c r="P7387" s="1">
        <v>19.349005424954999</v>
      </c>
      <c r="Q7387" s="1">
        <v>100</v>
      </c>
      <c r="R7387" s="1">
        <v>56.057866184448002</v>
      </c>
      <c r="S7387" s="1">
        <v>36.528028933092003</v>
      </c>
      <c r="T7387" s="1">
        <v>76.311030741409994</v>
      </c>
      <c r="U7387" s="1">
        <v>30.922242314647001</v>
      </c>
      <c r="V7387" s="1">
        <v>35.623869801085</v>
      </c>
      <c r="W7387" s="1">
        <v>20.795660036166002</v>
      </c>
      <c r="X7387" s="1">
        <v>1.2658227848100001</v>
      </c>
      <c r="Y7387" s="2" t="s">
        <v>160</v>
      </c>
      <c r="Z7387" s="2" t="s">
        <v>160</v>
      </c>
      <c r="AA7387" s="8">
        <v>767.99276672694396</v>
      </c>
    </row>
    <row r="7388" spans="4:27" x14ac:dyDescent="0.2">
      <c r="D7388" s="59"/>
      <c r="E7388" s="5" t="s">
        <v>122</v>
      </c>
      <c r="F7388" s="51" t="s">
        <v>623</v>
      </c>
      <c r="G7388" s="4">
        <v>471</v>
      </c>
      <c r="H7388" s="10">
        <v>23.142250530786001</v>
      </c>
      <c r="I7388" s="1">
        <v>24.416135881104001</v>
      </c>
      <c r="J7388" s="1">
        <v>63.269639065817003</v>
      </c>
      <c r="K7388" s="1">
        <v>29.511677282377999</v>
      </c>
      <c r="L7388" s="1">
        <v>49.469214437367</v>
      </c>
      <c r="M7388" s="1">
        <v>77.494692144374</v>
      </c>
      <c r="N7388" s="1">
        <v>80.467091295117001</v>
      </c>
      <c r="O7388" s="1">
        <v>47.770700636942998</v>
      </c>
      <c r="P7388" s="1">
        <v>23.354564755839</v>
      </c>
      <c r="Q7388" s="1">
        <v>65.817409766454006</v>
      </c>
      <c r="R7388" s="1">
        <v>100</v>
      </c>
      <c r="S7388" s="1">
        <v>42.038216560510001</v>
      </c>
      <c r="T7388" s="1">
        <v>76.220806794054994</v>
      </c>
      <c r="U7388" s="1">
        <v>38.216560509554</v>
      </c>
      <c r="V7388" s="1">
        <v>40.552016985138003</v>
      </c>
      <c r="W7388" s="1">
        <v>21.868365180466999</v>
      </c>
      <c r="X7388" s="1">
        <v>1.4861995753720001</v>
      </c>
      <c r="Y7388" s="2" t="s">
        <v>160</v>
      </c>
      <c r="Z7388" s="2" t="s">
        <v>160</v>
      </c>
      <c r="AA7388" s="8">
        <v>805.09554140127398</v>
      </c>
    </row>
    <row r="7389" spans="4:27" x14ac:dyDescent="0.2">
      <c r="D7389" s="59"/>
      <c r="E7389" s="5" t="s">
        <v>123</v>
      </c>
      <c r="F7389" s="51" t="s">
        <v>623</v>
      </c>
      <c r="G7389" s="4">
        <v>275</v>
      </c>
      <c r="H7389" s="10">
        <v>32.727272727272997</v>
      </c>
      <c r="I7389" s="1">
        <v>28.727272727273</v>
      </c>
      <c r="J7389" s="1">
        <v>64.727272727273004</v>
      </c>
      <c r="K7389" s="1">
        <v>32.727272727272997</v>
      </c>
      <c r="L7389" s="1">
        <v>56.727272727272997</v>
      </c>
      <c r="M7389" s="1">
        <v>81.454545454544999</v>
      </c>
      <c r="N7389" s="1">
        <v>81.090909090908994</v>
      </c>
      <c r="O7389" s="1">
        <v>60</v>
      </c>
      <c r="P7389" s="1">
        <v>21.454545454544999</v>
      </c>
      <c r="Q7389" s="1">
        <v>73.454545454544999</v>
      </c>
      <c r="R7389" s="1">
        <v>72</v>
      </c>
      <c r="S7389" s="1">
        <v>100</v>
      </c>
      <c r="T7389" s="1">
        <v>87.272727272726996</v>
      </c>
      <c r="U7389" s="1">
        <v>43.272727272727003</v>
      </c>
      <c r="V7389" s="1">
        <v>47.636363636364003</v>
      </c>
      <c r="W7389" s="1">
        <v>25.090909090909001</v>
      </c>
      <c r="X7389" s="1">
        <v>0.72727272727299996</v>
      </c>
      <c r="Y7389" s="2" t="s">
        <v>160</v>
      </c>
      <c r="Z7389" s="2" t="s">
        <v>160</v>
      </c>
      <c r="AA7389" s="8">
        <v>909.09090909090901</v>
      </c>
    </row>
    <row r="7390" spans="4:27" x14ac:dyDescent="0.2">
      <c r="D7390" s="59"/>
      <c r="E7390" s="5" t="s">
        <v>124</v>
      </c>
      <c r="F7390" s="51" t="s">
        <v>623</v>
      </c>
      <c r="G7390" s="4">
        <v>647</v>
      </c>
      <c r="H7390" s="10">
        <v>21.638330757342001</v>
      </c>
      <c r="I7390" s="1">
        <v>19.010819165379001</v>
      </c>
      <c r="J7390" s="1">
        <v>59.659969088098997</v>
      </c>
      <c r="K7390" s="1">
        <v>27.202472952087</v>
      </c>
      <c r="L7390" s="1">
        <v>50.231839258114</v>
      </c>
      <c r="M7390" s="1">
        <v>74.497681607418997</v>
      </c>
      <c r="N7390" s="1">
        <v>72.952086553322999</v>
      </c>
      <c r="O7390" s="1">
        <v>52.550231839257997</v>
      </c>
      <c r="P7390" s="1">
        <v>18.083462132920999</v>
      </c>
      <c r="Q7390" s="1">
        <v>65.224111282844007</v>
      </c>
      <c r="R7390" s="1">
        <v>55.48686244204</v>
      </c>
      <c r="S7390" s="1">
        <v>37.094281298299997</v>
      </c>
      <c r="T7390" s="1">
        <v>100</v>
      </c>
      <c r="U7390" s="1">
        <v>31.993817619784</v>
      </c>
      <c r="V7390" s="1">
        <v>35.548686244203999</v>
      </c>
      <c r="W7390" s="1">
        <v>21.483771251932001</v>
      </c>
      <c r="X7390" s="1">
        <v>1.854714064915</v>
      </c>
      <c r="Y7390" s="2" t="s">
        <v>160</v>
      </c>
      <c r="Z7390" s="2" t="s">
        <v>160</v>
      </c>
      <c r="AA7390" s="8">
        <v>744.51313755796002</v>
      </c>
    </row>
    <row r="7391" spans="4:27" x14ac:dyDescent="0.2">
      <c r="D7391" s="59"/>
      <c r="E7391" s="5" t="s">
        <v>125</v>
      </c>
      <c r="F7391" s="51" t="s">
        <v>623</v>
      </c>
      <c r="G7391" s="4">
        <v>249</v>
      </c>
      <c r="H7391" s="10">
        <v>26.104417670682999</v>
      </c>
      <c r="I7391" s="1">
        <v>32.530120481928002</v>
      </c>
      <c r="J7391" s="1">
        <v>66.265060240964004</v>
      </c>
      <c r="K7391" s="1">
        <v>36.144578313253</v>
      </c>
      <c r="L7391" s="1">
        <v>48.594377510039998</v>
      </c>
      <c r="M7391" s="1">
        <v>84.337349397590003</v>
      </c>
      <c r="N7391" s="1">
        <v>83.132530120482002</v>
      </c>
      <c r="O7391" s="1">
        <v>57.831325301204998</v>
      </c>
      <c r="P7391" s="1">
        <v>28.112449799197002</v>
      </c>
      <c r="Q7391" s="1">
        <v>68.674698795181001</v>
      </c>
      <c r="R7391" s="1">
        <v>72.289156626505999</v>
      </c>
      <c r="S7391" s="1">
        <v>47.791164658634997</v>
      </c>
      <c r="T7391" s="1">
        <v>83.132530120482002</v>
      </c>
      <c r="U7391" s="1">
        <v>100</v>
      </c>
      <c r="V7391" s="1">
        <v>51.807228915663003</v>
      </c>
      <c r="W7391" s="1">
        <v>23.293172690763001</v>
      </c>
      <c r="X7391" s="1">
        <v>1.6064257028110001</v>
      </c>
      <c r="Y7391" s="2" t="s">
        <v>160</v>
      </c>
      <c r="Z7391" s="2" t="s">
        <v>160</v>
      </c>
      <c r="AA7391" s="8">
        <v>911.64658634538205</v>
      </c>
    </row>
    <row r="7392" spans="4:27" x14ac:dyDescent="0.2">
      <c r="D7392" s="59"/>
      <c r="E7392" s="5" t="s">
        <v>126</v>
      </c>
      <c r="F7392" s="51" t="s">
        <v>623</v>
      </c>
      <c r="G7392" s="4">
        <v>279</v>
      </c>
      <c r="H7392" s="10">
        <v>23.297491039427001</v>
      </c>
      <c r="I7392" s="1">
        <v>25.448028673835001</v>
      </c>
      <c r="J7392" s="1">
        <v>58.4229390681</v>
      </c>
      <c r="K7392" s="1">
        <v>31.899641577061001</v>
      </c>
      <c r="L7392" s="1">
        <v>48.028673835124998</v>
      </c>
      <c r="M7392" s="1">
        <v>78.494623655913998</v>
      </c>
      <c r="N7392" s="1">
        <v>81.720430107526994</v>
      </c>
      <c r="O7392" s="1">
        <v>59.498207885305</v>
      </c>
      <c r="P7392" s="1">
        <v>23.297491039427001</v>
      </c>
      <c r="Q7392" s="1">
        <v>70.609318996415993</v>
      </c>
      <c r="R7392" s="1">
        <v>68.458781362007002</v>
      </c>
      <c r="S7392" s="1">
        <v>46.953405017921</v>
      </c>
      <c r="T7392" s="1">
        <v>82.437275985663007</v>
      </c>
      <c r="U7392" s="1">
        <v>46.236559139785001</v>
      </c>
      <c r="V7392" s="1">
        <v>100</v>
      </c>
      <c r="W7392" s="1">
        <v>20.430107526882001</v>
      </c>
      <c r="X7392" s="1">
        <v>1.433691756272</v>
      </c>
      <c r="Y7392" s="2" t="s">
        <v>160</v>
      </c>
      <c r="Z7392" s="2" t="s">
        <v>160</v>
      </c>
      <c r="AA7392" s="8">
        <v>866.66666666666697</v>
      </c>
    </row>
    <row r="7393" spans="4:27" ht="26" x14ac:dyDescent="0.2">
      <c r="D7393" s="59"/>
      <c r="E7393" s="5" t="s">
        <v>127</v>
      </c>
      <c r="F7393" s="51" t="s">
        <v>623</v>
      </c>
      <c r="G7393" s="4">
        <v>195</v>
      </c>
      <c r="H7393" s="10">
        <v>24.615384615385</v>
      </c>
      <c r="I7393" s="1">
        <v>19.487179487178999</v>
      </c>
      <c r="J7393" s="1">
        <v>56.923076923076998</v>
      </c>
      <c r="K7393" s="1">
        <v>22.564102564102999</v>
      </c>
      <c r="L7393" s="1">
        <v>53.846153846154003</v>
      </c>
      <c r="M7393" s="1">
        <v>71.794871794871995</v>
      </c>
      <c r="N7393" s="1">
        <v>68.717948717949</v>
      </c>
      <c r="O7393" s="1">
        <v>46.666666666666998</v>
      </c>
      <c r="P7393" s="1">
        <v>16.923076923077002</v>
      </c>
      <c r="Q7393" s="1">
        <v>58.974358974358999</v>
      </c>
      <c r="R7393" s="1">
        <v>52.820512820513002</v>
      </c>
      <c r="S7393" s="1">
        <v>35.384615384615003</v>
      </c>
      <c r="T7393" s="1">
        <v>71.282051282051</v>
      </c>
      <c r="U7393" s="1">
        <v>29.74358974359</v>
      </c>
      <c r="V7393" s="1">
        <v>29.230769230768999</v>
      </c>
      <c r="W7393" s="1">
        <v>100</v>
      </c>
      <c r="X7393" s="1">
        <v>1.025641025641</v>
      </c>
      <c r="Y7393" s="2" t="s">
        <v>160</v>
      </c>
      <c r="Z7393" s="2" t="s">
        <v>160</v>
      </c>
      <c r="AA7393" s="8">
        <v>760</v>
      </c>
    </row>
    <row r="7394" spans="4:27" x14ac:dyDescent="0.2">
      <c r="D7394" s="59"/>
      <c r="E7394" s="5" t="s">
        <v>36</v>
      </c>
      <c r="F7394" s="51" t="s">
        <v>624</v>
      </c>
      <c r="G7394" s="4">
        <v>24</v>
      </c>
      <c r="H7394" s="10">
        <v>4.166666666667</v>
      </c>
      <c r="I7394" s="1">
        <v>12.5</v>
      </c>
      <c r="J7394" s="1">
        <v>33.333333333333002</v>
      </c>
      <c r="K7394" s="1">
        <v>16.666666666666998</v>
      </c>
      <c r="L7394" s="1">
        <v>25</v>
      </c>
      <c r="M7394" s="1">
        <v>37.5</v>
      </c>
      <c r="N7394" s="1">
        <v>37.5</v>
      </c>
      <c r="O7394" s="1">
        <v>37.5</v>
      </c>
      <c r="P7394" s="1">
        <v>12.5</v>
      </c>
      <c r="Q7394" s="1">
        <v>29.166666666666998</v>
      </c>
      <c r="R7394" s="1">
        <v>29.166666666666998</v>
      </c>
      <c r="S7394" s="1">
        <v>8.333333333333</v>
      </c>
      <c r="T7394" s="1">
        <v>50</v>
      </c>
      <c r="U7394" s="1">
        <v>16.666666666666998</v>
      </c>
      <c r="V7394" s="1">
        <v>16.666666666666998</v>
      </c>
      <c r="W7394" s="1">
        <v>8.333333333333</v>
      </c>
      <c r="X7394" s="1">
        <v>100</v>
      </c>
      <c r="Y7394" s="2" t="s">
        <v>160</v>
      </c>
      <c r="Z7394" s="2" t="s">
        <v>160</v>
      </c>
      <c r="AA7394" s="8">
        <v>475</v>
      </c>
    </row>
    <row r="7395" spans="4:27" x14ac:dyDescent="0.2">
      <c r="D7395" s="59"/>
      <c r="E7395" s="5" t="s">
        <v>128</v>
      </c>
      <c r="F7395" s="51" t="s">
        <v>624</v>
      </c>
      <c r="G7395" s="4">
        <v>14</v>
      </c>
      <c r="H7395" s="17" t="s">
        <v>160</v>
      </c>
      <c r="I7395" s="2" t="s">
        <v>160</v>
      </c>
      <c r="J7395" s="2" t="s">
        <v>160</v>
      </c>
      <c r="K7395" s="2" t="s">
        <v>160</v>
      </c>
      <c r="L7395" s="2" t="s">
        <v>160</v>
      </c>
      <c r="M7395" s="2" t="s">
        <v>160</v>
      </c>
      <c r="N7395" s="2" t="s">
        <v>160</v>
      </c>
      <c r="O7395" s="2" t="s">
        <v>160</v>
      </c>
      <c r="P7395" s="2" t="s">
        <v>160</v>
      </c>
      <c r="Q7395" s="2" t="s">
        <v>160</v>
      </c>
      <c r="R7395" s="2" t="s">
        <v>160</v>
      </c>
      <c r="S7395" s="2" t="s">
        <v>160</v>
      </c>
      <c r="T7395" s="2" t="s">
        <v>160</v>
      </c>
      <c r="U7395" s="2" t="s">
        <v>160</v>
      </c>
      <c r="V7395" s="2" t="s">
        <v>160</v>
      </c>
      <c r="W7395" s="2" t="s">
        <v>160</v>
      </c>
      <c r="X7395" s="2" t="s">
        <v>160</v>
      </c>
      <c r="Y7395" s="1">
        <v>100</v>
      </c>
      <c r="Z7395" s="2" t="s">
        <v>160</v>
      </c>
      <c r="AA7395" s="8">
        <v>100</v>
      </c>
    </row>
    <row r="7396" spans="4:27" x14ac:dyDescent="0.2">
      <c r="D7396" s="59"/>
      <c r="E7396" s="5" t="s">
        <v>23</v>
      </c>
      <c r="F7396" s="51" t="s">
        <v>624</v>
      </c>
      <c r="G7396" s="4">
        <v>4</v>
      </c>
      <c r="H7396" s="17" t="s">
        <v>160</v>
      </c>
      <c r="I7396" s="2" t="s">
        <v>160</v>
      </c>
      <c r="J7396" s="2" t="s">
        <v>160</v>
      </c>
      <c r="K7396" s="2" t="s">
        <v>160</v>
      </c>
      <c r="L7396" s="2" t="s">
        <v>160</v>
      </c>
      <c r="M7396" s="2" t="s">
        <v>160</v>
      </c>
      <c r="N7396" s="2" t="s">
        <v>160</v>
      </c>
      <c r="O7396" s="2" t="s">
        <v>160</v>
      </c>
      <c r="P7396" s="2" t="s">
        <v>160</v>
      </c>
      <c r="Q7396" s="2" t="s">
        <v>160</v>
      </c>
      <c r="R7396" s="2" t="s">
        <v>160</v>
      </c>
      <c r="S7396" s="2" t="s">
        <v>160</v>
      </c>
      <c r="T7396" s="2" t="s">
        <v>160</v>
      </c>
      <c r="U7396" s="2" t="s">
        <v>160</v>
      </c>
      <c r="V7396" s="2" t="s">
        <v>160</v>
      </c>
      <c r="W7396" s="2" t="s">
        <v>160</v>
      </c>
      <c r="X7396" s="2" t="s">
        <v>160</v>
      </c>
      <c r="Y7396" s="2" t="s">
        <v>160</v>
      </c>
      <c r="Z7396" s="1">
        <v>100</v>
      </c>
      <c r="AA7396" s="8">
        <v>100</v>
      </c>
    </row>
    <row r="7397" spans="4:27" x14ac:dyDescent="0.2">
      <c r="D7397" s="58" t="s">
        <v>129</v>
      </c>
      <c r="E7397" s="7" t="s">
        <v>130</v>
      </c>
      <c r="F7397" s="50" t="s">
        <v>623</v>
      </c>
      <c r="G7397" s="6">
        <v>544</v>
      </c>
      <c r="H7397" s="14">
        <v>20.036764705882</v>
      </c>
      <c r="I7397" s="3">
        <v>18.566176470588001</v>
      </c>
      <c r="J7397" s="3">
        <v>60.110294117647001</v>
      </c>
      <c r="K7397" s="3">
        <v>28.492647058824002</v>
      </c>
      <c r="L7397" s="3">
        <v>54.595588235294002</v>
      </c>
      <c r="M7397" s="3">
        <v>75.551470588235006</v>
      </c>
      <c r="N7397" s="3">
        <v>70.036764705882007</v>
      </c>
      <c r="O7397" s="3">
        <v>46.875</v>
      </c>
      <c r="P7397" s="3">
        <v>20.772058823529001</v>
      </c>
      <c r="Q7397" s="3">
        <v>62.683823529412003</v>
      </c>
      <c r="R7397" s="3">
        <v>48.161764705882</v>
      </c>
      <c r="S7397" s="3">
        <v>29.227941176470999</v>
      </c>
      <c r="T7397" s="3">
        <v>69.117647058824005</v>
      </c>
      <c r="U7397" s="3">
        <v>30.330882352941</v>
      </c>
      <c r="V7397" s="3">
        <v>30.330882352941</v>
      </c>
      <c r="W7397" s="3">
        <v>19.301470588234999</v>
      </c>
      <c r="X7397" s="3">
        <v>1.4705882352940001</v>
      </c>
      <c r="Y7397" s="3">
        <v>0.183823529412</v>
      </c>
      <c r="Z7397" s="9" t="s">
        <v>160</v>
      </c>
      <c r="AA7397" s="13">
        <v>685.84558823529403</v>
      </c>
    </row>
    <row r="7398" spans="4:27" x14ac:dyDescent="0.2">
      <c r="D7398" s="59"/>
      <c r="E7398" s="5" t="s">
        <v>131</v>
      </c>
      <c r="F7398" s="51" t="s">
        <v>623</v>
      </c>
      <c r="G7398" s="4">
        <v>411</v>
      </c>
      <c r="H7398" s="10">
        <v>18.004866180049</v>
      </c>
      <c r="I7398" s="1">
        <v>11.192214111922</v>
      </c>
      <c r="J7398" s="1">
        <v>42.092457420925001</v>
      </c>
      <c r="K7398" s="1">
        <v>14.841849148418</v>
      </c>
      <c r="L7398" s="1">
        <v>36.009732360096997</v>
      </c>
      <c r="M7398" s="1">
        <v>65.936739659367007</v>
      </c>
      <c r="N7398" s="1">
        <v>58.394160583942003</v>
      </c>
      <c r="O7398" s="1">
        <v>43.065693430656999</v>
      </c>
      <c r="P7398" s="1">
        <v>11.192214111922</v>
      </c>
      <c r="Q7398" s="1">
        <v>46.228710462286998</v>
      </c>
      <c r="R7398" s="1">
        <v>44.282238442821999</v>
      </c>
      <c r="S7398" s="1">
        <v>25.547445255473999</v>
      </c>
      <c r="T7398" s="1">
        <v>56.690997566909999</v>
      </c>
      <c r="U7398" s="1">
        <v>17.761557177616002</v>
      </c>
      <c r="V7398" s="1">
        <v>25.060827250608</v>
      </c>
      <c r="W7398" s="1">
        <v>18.004866180049</v>
      </c>
      <c r="X7398" s="1">
        <v>2.4330900243309999</v>
      </c>
      <c r="Y7398" s="1">
        <v>2.6763990267639999</v>
      </c>
      <c r="Z7398" s="1">
        <v>0.48661800486599999</v>
      </c>
      <c r="AA7398" s="8">
        <v>539.90267639902697</v>
      </c>
    </row>
    <row r="7399" spans="4:27" x14ac:dyDescent="0.2">
      <c r="D7399" s="59"/>
      <c r="E7399" s="5" t="s">
        <v>132</v>
      </c>
      <c r="F7399" s="51" t="s">
        <v>623</v>
      </c>
      <c r="G7399" s="4">
        <v>65</v>
      </c>
      <c r="H7399" s="10">
        <v>9.2307692307690008</v>
      </c>
      <c r="I7399" s="1">
        <v>3.0769230769229998</v>
      </c>
      <c r="J7399" s="1">
        <v>40</v>
      </c>
      <c r="K7399" s="1">
        <v>12.307692307691999</v>
      </c>
      <c r="L7399" s="1">
        <v>26.153846153846001</v>
      </c>
      <c r="M7399" s="1">
        <v>58.461538461537998</v>
      </c>
      <c r="N7399" s="1">
        <v>55.384615384615003</v>
      </c>
      <c r="O7399" s="1">
        <v>49.230769230768999</v>
      </c>
      <c r="P7399" s="1">
        <v>9.2307692307690008</v>
      </c>
      <c r="Q7399" s="1">
        <v>26.153846153846001</v>
      </c>
      <c r="R7399" s="1">
        <v>30.769230769231001</v>
      </c>
      <c r="S7399" s="1">
        <v>12.307692307691999</v>
      </c>
      <c r="T7399" s="1">
        <v>49.230769230768999</v>
      </c>
      <c r="U7399" s="1">
        <v>13.846153846153999</v>
      </c>
      <c r="V7399" s="1">
        <v>13.846153846153999</v>
      </c>
      <c r="W7399" s="1">
        <v>20</v>
      </c>
      <c r="X7399" s="1">
        <v>4.6153846153850004</v>
      </c>
      <c r="Y7399" s="1">
        <v>1.538461538462</v>
      </c>
      <c r="Z7399" s="1">
        <v>3.0769230769229998</v>
      </c>
      <c r="AA7399" s="8">
        <v>438.461538461538</v>
      </c>
    </row>
    <row r="7400" spans="4:27" x14ac:dyDescent="0.2">
      <c r="D7400" s="59"/>
      <c r="E7400" s="5" t="s">
        <v>133</v>
      </c>
      <c r="F7400" s="51" t="s">
        <v>624</v>
      </c>
      <c r="G7400" s="4">
        <v>21</v>
      </c>
      <c r="H7400" s="10">
        <v>9.5238095238099998</v>
      </c>
      <c r="I7400" s="2" t="s">
        <v>160</v>
      </c>
      <c r="J7400" s="1">
        <v>14.285714285714</v>
      </c>
      <c r="K7400" s="1">
        <v>4.7619047619049999</v>
      </c>
      <c r="L7400" s="1">
        <v>19.047619047619001</v>
      </c>
      <c r="M7400" s="1">
        <v>52.380952380952003</v>
      </c>
      <c r="N7400" s="1">
        <v>23.809523809523998</v>
      </c>
      <c r="O7400" s="1">
        <v>33.333333333333002</v>
      </c>
      <c r="P7400" s="2" t="s">
        <v>160</v>
      </c>
      <c r="Q7400" s="1">
        <v>14.285714285714</v>
      </c>
      <c r="R7400" s="1">
        <v>28.571428571428999</v>
      </c>
      <c r="S7400" s="1">
        <v>9.5238095238099998</v>
      </c>
      <c r="T7400" s="1">
        <v>23.809523809523998</v>
      </c>
      <c r="U7400" s="1">
        <v>9.5238095238099998</v>
      </c>
      <c r="V7400" s="1">
        <v>4.7619047619049999</v>
      </c>
      <c r="W7400" s="1">
        <v>14.285714285714</v>
      </c>
      <c r="X7400" s="1">
        <v>14.285714285714</v>
      </c>
      <c r="Y7400" s="1">
        <v>4.7619047619049999</v>
      </c>
      <c r="Z7400" s="2" t="s">
        <v>160</v>
      </c>
      <c r="AA7400" s="8">
        <v>280.95238095238102</v>
      </c>
    </row>
    <row r="7401" spans="4:27" x14ac:dyDescent="0.2">
      <c r="D7401" s="59"/>
      <c r="E7401" s="5" t="s">
        <v>23</v>
      </c>
      <c r="F7401" s="51" t="s">
        <v>624</v>
      </c>
      <c r="G7401" s="4">
        <v>2</v>
      </c>
      <c r="H7401" s="10">
        <v>50</v>
      </c>
      <c r="I7401" s="2" t="s">
        <v>160</v>
      </c>
      <c r="J7401" s="1">
        <v>50</v>
      </c>
      <c r="K7401" s="2" t="s">
        <v>160</v>
      </c>
      <c r="L7401" s="1">
        <v>50</v>
      </c>
      <c r="M7401" s="1">
        <v>50</v>
      </c>
      <c r="N7401" s="2" t="s">
        <v>160</v>
      </c>
      <c r="O7401" s="2" t="s">
        <v>160</v>
      </c>
      <c r="P7401" s="2" t="s">
        <v>160</v>
      </c>
      <c r="Q7401" s="1">
        <v>100</v>
      </c>
      <c r="R7401" s="1">
        <v>50</v>
      </c>
      <c r="S7401" s="1">
        <v>50</v>
      </c>
      <c r="T7401" s="1">
        <v>50</v>
      </c>
      <c r="U7401" s="2" t="s">
        <v>160</v>
      </c>
      <c r="V7401" s="1">
        <v>50</v>
      </c>
      <c r="W7401" s="2" t="s">
        <v>160</v>
      </c>
      <c r="X7401" s="2" t="s">
        <v>160</v>
      </c>
      <c r="Y7401" s="2" t="s">
        <v>160</v>
      </c>
      <c r="Z7401" s="2" t="s">
        <v>160</v>
      </c>
      <c r="AA7401" s="8">
        <v>500</v>
      </c>
    </row>
    <row r="7402" spans="4:27" x14ac:dyDescent="0.2">
      <c r="D7402" s="59"/>
      <c r="E7402" s="5" t="s">
        <v>134</v>
      </c>
      <c r="F7402" s="51" t="s">
        <v>623</v>
      </c>
      <c r="G7402" s="4">
        <v>955</v>
      </c>
      <c r="H7402" s="10">
        <v>19.162303664921001</v>
      </c>
      <c r="I7402" s="1">
        <v>15.392670157068</v>
      </c>
      <c r="J7402" s="1">
        <v>52.356020942408001</v>
      </c>
      <c r="K7402" s="1">
        <v>22.61780104712</v>
      </c>
      <c r="L7402" s="1">
        <v>46.596858638743001</v>
      </c>
      <c r="M7402" s="1">
        <v>71.413612565445007</v>
      </c>
      <c r="N7402" s="1">
        <v>65.026178010471</v>
      </c>
      <c r="O7402" s="1">
        <v>45.235602094241003</v>
      </c>
      <c r="P7402" s="1">
        <v>16.649214659685999</v>
      </c>
      <c r="Q7402" s="1">
        <v>55.602094240837999</v>
      </c>
      <c r="R7402" s="1">
        <v>46.492146596859001</v>
      </c>
      <c r="S7402" s="1">
        <v>27.643979057591999</v>
      </c>
      <c r="T7402" s="1">
        <v>63.769633507853001</v>
      </c>
      <c r="U7402" s="1">
        <v>24.921465968585998</v>
      </c>
      <c r="V7402" s="1">
        <v>28.062827225130999</v>
      </c>
      <c r="W7402" s="1">
        <v>18.743455497382001</v>
      </c>
      <c r="X7402" s="1">
        <v>1.884816753927</v>
      </c>
      <c r="Y7402" s="1">
        <v>1.256544502618</v>
      </c>
      <c r="Z7402" s="1">
        <v>0.20942408376999999</v>
      </c>
      <c r="AA7402" s="8">
        <v>623.03664921465997</v>
      </c>
    </row>
    <row r="7403" spans="4:27" x14ac:dyDescent="0.2">
      <c r="D7403" s="59"/>
      <c r="E7403" s="5" t="s">
        <v>135</v>
      </c>
      <c r="F7403" s="51" t="s">
        <v>623</v>
      </c>
      <c r="G7403" s="4">
        <v>86</v>
      </c>
      <c r="H7403" s="10">
        <v>9.3023255813949994</v>
      </c>
      <c r="I7403" s="1">
        <v>2.3255813953489999</v>
      </c>
      <c r="J7403" s="1">
        <v>33.720930232557997</v>
      </c>
      <c r="K7403" s="1">
        <v>10.465116279069999</v>
      </c>
      <c r="L7403" s="1">
        <v>24.418604651163001</v>
      </c>
      <c r="M7403" s="1">
        <v>56.976744186047</v>
      </c>
      <c r="N7403" s="1">
        <v>47.674418604651002</v>
      </c>
      <c r="O7403" s="1">
        <v>45.348837209301998</v>
      </c>
      <c r="P7403" s="1">
        <v>6.9767441860470001</v>
      </c>
      <c r="Q7403" s="1">
        <v>23.255813953488001</v>
      </c>
      <c r="R7403" s="1">
        <v>30.232558139535001</v>
      </c>
      <c r="S7403" s="1">
        <v>11.627906976744001</v>
      </c>
      <c r="T7403" s="1">
        <v>43.023255813953</v>
      </c>
      <c r="U7403" s="1">
        <v>12.790697674419</v>
      </c>
      <c r="V7403" s="1">
        <v>11.627906976744001</v>
      </c>
      <c r="W7403" s="1">
        <v>18.604651162791001</v>
      </c>
      <c r="X7403" s="1">
        <v>6.9767441860470001</v>
      </c>
      <c r="Y7403" s="1">
        <v>2.3255813953489999</v>
      </c>
      <c r="Z7403" s="1">
        <v>2.3255813953489999</v>
      </c>
      <c r="AA7403" s="8">
        <v>400</v>
      </c>
    </row>
    <row r="7404" spans="4:27" x14ac:dyDescent="0.2">
      <c r="D7404" s="58" t="s">
        <v>136</v>
      </c>
      <c r="E7404" s="7" t="s">
        <v>137</v>
      </c>
      <c r="F7404" s="50" t="s">
        <v>623</v>
      </c>
      <c r="G7404" s="6">
        <v>421</v>
      </c>
      <c r="H7404" s="14">
        <v>12.826603325416</v>
      </c>
      <c r="I7404" s="3">
        <v>11.163895486935999</v>
      </c>
      <c r="J7404" s="3">
        <v>47.505938242280003</v>
      </c>
      <c r="K7404" s="3">
        <v>15.439429928740999</v>
      </c>
      <c r="L7404" s="3">
        <v>40.142517814727</v>
      </c>
      <c r="M7404" s="3">
        <v>65.558194774347001</v>
      </c>
      <c r="N7404" s="3">
        <v>60.095011876485003</v>
      </c>
      <c r="O7404" s="3">
        <v>42.042755344417998</v>
      </c>
      <c r="P7404" s="3">
        <v>12.351543942993001</v>
      </c>
      <c r="Q7404" s="3">
        <v>47.268408551069001</v>
      </c>
      <c r="R7404" s="3">
        <v>41.805225653207003</v>
      </c>
      <c r="S7404" s="3">
        <v>23.990498812352001</v>
      </c>
      <c r="T7404" s="3">
        <v>58.669833729216002</v>
      </c>
      <c r="U7404" s="3">
        <v>17.577197149644</v>
      </c>
      <c r="V7404" s="3">
        <v>26.840855106888</v>
      </c>
      <c r="W7404" s="3">
        <v>18.764845605701002</v>
      </c>
      <c r="X7404" s="3">
        <v>1.66270783848</v>
      </c>
      <c r="Y7404" s="3">
        <v>1.187648456057</v>
      </c>
      <c r="Z7404" s="3">
        <v>0.71258907363400004</v>
      </c>
      <c r="AA7404" s="13">
        <v>545.60570071258906</v>
      </c>
    </row>
    <row r="7405" spans="4:27" x14ac:dyDescent="0.2">
      <c r="D7405" s="59"/>
      <c r="E7405" s="5" t="s">
        <v>138</v>
      </c>
      <c r="F7405" s="51" t="s">
        <v>623</v>
      </c>
      <c r="G7405" s="4">
        <v>362</v>
      </c>
      <c r="H7405" s="10">
        <v>21.270718232044</v>
      </c>
      <c r="I7405" s="1">
        <v>16.574585635359</v>
      </c>
      <c r="J7405" s="1">
        <v>55.524861878453002</v>
      </c>
      <c r="K7405" s="1">
        <v>25.966850828729001</v>
      </c>
      <c r="L7405" s="1">
        <v>49.447513812155002</v>
      </c>
      <c r="M7405" s="1">
        <v>72.928176795580001</v>
      </c>
      <c r="N7405" s="1">
        <v>63.259668508287</v>
      </c>
      <c r="O7405" s="1">
        <v>48.895027624309002</v>
      </c>
      <c r="P7405" s="1">
        <v>16.850828729282</v>
      </c>
      <c r="Q7405" s="1">
        <v>57.458563535911999</v>
      </c>
      <c r="R7405" s="1">
        <v>45.856353591160001</v>
      </c>
      <c r="S7405" s="1">
        <v>30.110497237569</v>
      </c>
      <c r="T7405" s="1">
        <v>63.812154696133</v>
      </c>
      <c r="U7405" s="1">
        <v>25.966850828729001</v>
      </c>
      <c r="V7405" s="1">
        <v>25.966850828729001</v>
      </c>
      <c r="W7405" s="1">
        <v>17.955801104972</v>
      </c>
      <c r="X7405" s="1">
        <v>2.7624309392269999</v>
      </c>
      <c r="Y7405" s="1">
        <v>1.933701657459</v>
      </c>
      <c r="Z7405" s="2" t="s">
        <v>160</v>
      </c>
      <c r="AA7405" s="8">
        <v>642.54143646408795</v>
      </c>
    </row>
    <row r="7406" spans="4:27" x14ac:dyDescent="0.2">
      <c r="D7406" s="59"/>
      <c r="E7406" s="5" t="s">
        <v>139</v>
      </c>
      <c r="F7406" s="51" t="s">
        <v>623</v>
      </c>
      <c r="G7406" s="4">
        <v>175</v>
      </c>
      <c r="H7406" s="10">
        <v>22.857142857143</v>
      </c>
      <c r="I7406" s="1">
        <v>17.142857142857</v>
      </c>
      <c r="J7406" s="1">
        <v>53.714285714286</v>
      </c>
      <c r="K7406" s="1">
        <v>30.285714285714</v>
      </c>
      <c r="L7406" s="1">
        <v>50.285714285714</v>
      </c>
      <c r="M7406" s="1">
        <v>78.285714285713993</v>
      </c>
      <c r="N7406" s="1">
        <v>77.142857142856997</v>
      </c>
      <c r="O7406" s="1">
        <v>49.142857142856997</v>
      </c>
      <c r="P7406" s="1">
        <v>23.428571428571001</v>
      </c>
      <c r="Q7406" s="1">
        <v>64</v>
      </c>
      <c r="R7406" s="1">
        <v>52</v>
      </c>
      <c r="S7406" s="1">
        <v>28</v>
      </c>
      <c r="T7406" s="1">
        <v>70.857142857143003</v>
      </c>
      <c r="U7406" s="1">
        <v>37.714285714286</v>
      </c>
      <c r="V7406" s="1">
        <v>35.428571428570997</v>
      </c>
      <c r="W7406" s="1">
        <v>21.142857142857</v>
      </c>
      <c r="X7406" s="1">
        <v>1.714285714286</v>
      </c>
      <c r="Y7406" s="2" t="s">
        <v>160</v>
      </c>
      <c r="Z7406" s="2" t="s">
        <v>160</v>
      </c>
      <c r="AA7406" s="8">
        <v>713.142857142857</v>
      </c>
    </row>
    <row r="7407" spans="4:27" x14ac:dyDescent="0.2">
      <c r="D7407" s="59"/>
      <c r="E7407" s="5" t="s">
        <v>128</v>
      </c>
      <c r="F7407" s="51" t="s">
        <v>623</v>
      </c>
      <c r="G7407" s="4">
        <v>60</v>
      </c>
      <c r="H7407" s="10">
        <v>18.333333333333002</v>
      </c>
      <c r="I7407" s="1">
        <v>10</v>
      </c>
      <c r="J7407" s="1">
        <v>36.666666666666998</v>
      </c>
      <c r="K7407" s="1">
        <v>15</v>
      </c>
      <c r="L7407" s="1">
        <v>35</v>
      </c>
      <c r="M7407" s="1">
        <v>68.333333333333002</v>
      </c>
      <c r="N7407" s="1">
        <v>43.333333333333002</v>
      </c>
      <c r="O7407" s="1">
        <v>36.666666666666998</v>
      </c>
      <c r="P7407" s="1">
        <v>13.333333333333</v>
      </c>
      <c r="Q7407" s="1">
        <v>35</v>
      </c>
      <c r="R7407" s="1">
        <v>35</v>
      </c>
      <c r="S7407" s="1">
        <v>11.666666666667</v>
      </c>
      <c r="T7407" s="1">
        <v>46.666666666666998</v>
      </c>
      <c r="U7407" s="1">
        <v>13.333333333333</v>
      </c>
      <c r="V7407" s="1">
        <v>8.333333333333</v>
      </c>
      <c r="W7407" s="1">
        <v>16.666666666666998</v>
      </c>
      <c r="X7407" s="1">
        <v>5</v>
      </c>
      <c r="Y7407" s="1">
        <v>3.333333333333</v>
      </c>
      <c r="Z7407" s="2" t="s">
        <v>160</v>
      </c>
      <c r="AA7407" s="8">
        <v>451.66666666666703</v>
      </c>
    </row>
    <row r="7408" spans="4:27" x14ac:dyDescent="0.2">
      <c r="D7408" s="59"/>
      <c r="E7408" s="5" t="s">
        <v>23</v>
      </c>
      <c r="F7408" s="51" t="s">
        <v>624</v>
      </c>
      <c r="G7408" s="4">
        <v>25</v>
      </c>
      <c r="H7408" s="10">
        <v>40</v>
      </c>
      <c r="I7408" s="1">
        <v>24</v>
      </c>
      <c r="J7408" s="1">
        <v>52</v>
      </c>
      <c r="K7408" s="1">
        <v>16</v>
      </c>
      <c r="L7408" s="1">
        <v>40</v>
      </c>
      <c r="M7408" s="1">
        <v>56</v>
      </c>
      <c r="N7408" s="1">
        <v>76</v>
      </c>
      <c r="O7408" s="1">
        <v>36</v>
      </c>
      <c r="P7408" s="1">
        <v>12</v>
      </c>
      <c r="Q7408" s="1">
        <v>52</v>
      </c>
      <c r="R7408" s="1">
        <v>68</v>
      </c>
      <c r="S7408" s="1">
        <v>36</v>
      </c>
      <c r="T7408" s="1">
        <v>68</v>
      </c>
      <c r="U7408" s="1">
        <v>28</v>
      </c>
      <c r="V7408" s="1">
        <v>20</v>
      </c>
      <c r="W7408" s="1">
        <v>16</v>
      </c>
      <c r="X7408" s="1">
        <v>4</v>
      </c>
      <c r="Y7408" s="2" t="s">
        <v>160</v>
      </c>
      <c r="Z7408" s="1">
        <v>4</v>
      </c>
      <c r="AA7408" s="8">
        <v>648</v>
      </c>
    </row>
    <row r="7409" spans="4:27" ht="26" x14ac:dyDescent="0.2">
      <c r="D7409" s="58" t="s">
        <v>140</v>
      </c>
      <c r="E7409" s="7" t="s">
        <v>141</v>
      </c>
      <c r="F7409" s="50" t="s">
        <v>624</v>
      </c>
      <c r="G7409" s="6">
        <v>12</v>
      </c>
      <c r="H7409" s="14">
        <v>41.666666666666998</v>
      </c>
      <c r="I7409" s="3">
        <v>8.333333333333</v>
      </c>
      <c r="J7409" s="3">
        <v>41.666666666666998</v>
      </c>
      <c r="K7409" s="3">
        <v>25</v>
      </c>
      <c r="L7409" s="3">
        <v>50</v>
      </c>
      <c r="M7409" s="3">
        <v>66.666666666666998</v>
      </c>
      <c r="N7409" s="3">
        <v>75</v>
      </c>
      <c r="O7409" s="3">
        <v>33.333333333333002</v>
      </c>
      <c r="P7409" s="9" t="s">
        <v>160</v>
      </c>
      <c r="Q7409" s="3">
        <v>66.666666666666998</v>
      </c>
      <c r="R7409" s="3">
        <v>75</v>
      </c>
      <c r="S7409" s="3">
        <v>33.333333333333002</v>
      </c>
      <c r="T7409" s="3">
        <v>50</v>
      </c>
      <c r="U7409" s="3">
        <v>25</v>
      </c>
      <c r="V7409" s="3">
        <v>33.333333333333002</v>
      </c>
      <c r="W7409" s="3">
        <v>16.666666666666998</v>
      </c>
      <c r="X7409" s="3">
        <v>8.333333333333</v>
      </c>
      <c r="Y7409" s="9" t="s">
        <v>160</v>
      </c>
      <c r="Z7409" s="9" t="s">
        <v>160</v>
      </c>
      <c r="AA7409" s="13">
        <v>650</v>
      </c>
    </row>
    <row r="7410" spans="4:27" ht="26" x14ac:dyDescent="0.2">
      <c r="D7410" s="59"/>
      <c r="E7410" s="5" t="s">
        <v>142</v>
      </c>
      <c r="F7410" s="51" t="s">
        <v>623</v>
      </c>
      <c r="G7410" s="4">
        <v>87</v>
      </c>
      <c r="H7410" s="10">
        <v>43.678160919539998</v>
      </c>
      <c r="I7410" s="1">
        <v>11.494252873562999</v>
      </c>
      <c r="J7410" s="1">
        <v>58.620689655172001</v>
      </c>
      <c r="K7410" s="1">
        <v>25.287356321838999</v>
      </c>
      <c r="L7410" s="1">
        <v>51.724137931034001</v>
      </c>
      <c r="M7410" s="1">
        <v>71.264367816092005</v>
      </c>
      <c r="N7410" s="1">
        <v>79.310344827585993</v>
      </c>
      <c r="O7410" s="1">
        <v>42.528735632184002</v>
      </c>
      <c r="P7410" s="1">
        <v>19.540229885056998</v>
      </c>
      <c r="Q7410" s="1">
        <v>71.264367816092005</v>
      </c>
      <c r="R7410" s="1">
        <v>51.724137931034001</v>
      </c>
      <c r="S7410" s="1">
        <v>49.425287356322002</v>
      </c>
      <c r="T7410" s="1">
        <v>80.459770114942998</v>
      </c>
      <c r="U7410" s="1">
        <v>24.137931034483</v>
      </c>
      <c r="V7410" s="1">
        <v>34.482758620689999</v>
      </c>
      <c r="W7410" s="1">
        <v>22.988505747125998</v>
      </c>
      <c r="X7410" s="1">
        <v>1.149425287356</v>
      </c>
      <c r="Y7410" s="2" t="s">
        <v>160</v>
      </c>
      <c r="Z7410" s="2" t="s">
        <v>160</v>
      </c>
      <c r="AA7410" s="8">
        <v>739.080459770115</v>
      </c>
    </row>
    <row r="7411" spans="4:27" ht="26" x14ac:dyDescent="0.2">
      <c r="D7411" s="59"/>
      <c r="E7411" s="5" t="s">
        <v>143</v>
      </c>
      <c r="F7411" s="51" t="s">
        <v>623</v>
      </c>
      <c r="G7411" s="4">
        <v>67</v>
      </c>
      <c r="H7411" s="10">
        <v>28.358208955224001</v>
      </c>
      <c r="I7411" s="1">
        <v>14.925373134328</v>
      </c>
      <c r="J7411" s="1">
        <v>55.223880597014997</v>
      </c>
      <c r="K7411" s="1">
        <v>31.343283582089999</v>
      </c>
      <c r="L7411" s="1">
        <v>47.761194029850998</v>
      </c>
      <c r="M7411" s="1">
        <v>77.611940298506994</v>
      </c>
      <c r="N7411" s="1">
        <v>71.641791044775999</v>
      </c>
      <c r="O7411" s="1">
        <v>46.268656716418</v>
      </c>
      <c r="P7411" s="1">
        <v>44.776119402985003</v>
      </c>
      <c r="Q7411" s="1">
        <v>49.253731343284002</v>
      </c>
      <c r="R7411" s="1">
        <v>47.761194029850998</v>
      </c>
      <c r="S7411" s="1">
        <v>23.880597014925002</v>
      </c>
      <c r="T7411" s="1">
        <v>61.194029850745999</v>
      </c>
      <c r="U7411" s="1">
        <v>29.850746268657002</v>
      </c>
      <c r="V7411" s="1">
        <v>32.835820895521998</v>
      </c>
      <c r="W7411" s="1">
        <v>20.895522388060002</v>
      </c>
      <c r="X7411" s="1">
        <v>1.492537313433</v>
      </c>
      <c r="Y7411" s="1">
        <v>1.492537313433</v>
      </c>
      <c r="Z7411" s="1">
        <v>1.492537313433</v>
      </c>
      <c r="AA7411" s="8">
        <v>688.05970149253699</v>
      </c>
    </row>
    <row r="7412" spans="4:27" ht="26" x14ac:dyDescent="0.2">
      <c r="D7412" s="59"/>
      <c r="E7412" s="5" t="s">
        <v>144</v>
      </c>
      <c r="F7412" s="51" t="s">
        <v>623</v>
      </c>
      <c r="G7412" s="4">
        <v>78</v>
      </c>
      <c r="H7412" s="10">
        <v>23.076923076922998</v>
      </c>
      <c r="I7412" s="1">
        <v>19.230769230768999</v>
      </c>
      <c r="J7412" s="1">
        <v>73.076923076922995</v>
      </c>
      <c r="K7412" s="1">
        <v>44.871794871794997</v>
      </c>
      <c r="L7412" s="1">
        <v>50</v>
      </c>
      <c r="M7412" s="1">
        <v>76.923076923077005</v>
      </c>
      <c r="N7412" s="1">
        <v>79.487179487179006</v>
      </c>
      <c r="O7412" s="1">
        <v>44.871794871794997</v>
      </c>
      <c r="P7412" s="1">
        <v>73.076923076922995</v>
      </c>
      <c r="Q7412" s="1">
        <v>57.692307692307999</v>
      </c>
      <c r="R7412" s="1">
        <v>64.102564102564003</v>
      </c>
      <c r="S7412" s="1">
        <v>32.051282051282001</v>
      </c>
      <c r="T7412" s="1">
        <v>62.820512820513002</v>
      </c>
      <c r="U7412" s="1">
        <v>35.897435897435997</v>
      </c>
      <c r="V7412" s="1">
        <v>24.358974358973999</v>
      </c>
      <c r="W7412" s="1">
        <v>16.666666666666998</v>
      </c>
      <c r="X7412" s="1">
        <v>1.2820512820509999</v>
      </c>
      <c r="Y7412" s="1">
        <v>1.2820512820509999</v>
      </c>
      <c r="Z7412" s="2" t="s">
        <v>160</v>
      </c>
      <c r="AA7412" s="8">
        <v>780.76923076923094</v>
      </c>
    </row>
    <row r="7413" spans="4:27" ht="26" x14ac:dyDescent="0.2">
      <c r="D7413" s="59"/>
      <c r="E7413" s="5" t="s">
        <v>145</v>
      </c>
      <c r="F7413" s="51" t="s">
        <v>623</v>
      </c>
      <c r="G7413" s="4">
        <v>735</v>
      </c>
      <c r="H7413" s="10">
        <v>20.136054421769</v>
      </c>
      <c r="I7413" s="1">
        <v>15.78231292517</v>
      </c>
      <c r="J7413" s="1">
        <v>54.693877551020002</v>
      </c>
      <c r="K7413" s="1">
        <v>22.585034013605</v>
      </c>
      <c r="L7413" s="1">
        <v>46.938775510204003</v>
      </c>
      <c r="M7413" s="1">
        <v>74.965986394558001</v>
      </c>
      <c r="N7413" s="1">
        <v>69.931972789116003</v>
      </c>
      <c r="O7413" s="1">
        <v>47.619047619047997</v>
      </c>
      <c r="P7413" s="1">
        <v>17.278911564626</v>
      </c>
      <c r="Q7413" s="1">
        <v>57.959183673468999</v>
      </c>
      <c r="R7413" s="1">
        <v>48.707482993196997</v>
      </c>
      <c r="S7413" s="1">
        <v>28.027210884354002</v>
      </c>
      <c r="T7413" s="1">
        <v>66.122448979591994</v>
      </c>
      <c r="U7413" s="1">
        <v>27.210884353741001</v>
      </c>
      <c r="V7413" s="1">
        <v>29.251700680271998</v>
      </c>
      <c r="W7413" s="1">
        <v>19.319727891155999</v>
      </c>
      <c r="X7413" s="1">
        <v>1.7687074829930001</v>
      </c>
      <c r="Y7413" s="1">
        <v>0.95238095238099996</v>
      </c>
      <c r="Z7413" s="1">
        <v>0.27210884353699999</v>
      </c>
      <c r="AA7413" s="8">
        <v>649.52380952380997</v>
      </c>
    </row>
    <row r="7414" spans="4:27" ht="26" x14ac:dyDescent="0.2">
      <c r="D7414" s="59"/>
      <c r="E7414" s="5" t="s">
        <v>146</v>
      </c>
      <c r="F7414" s="51" t="s">
        <v>623</v>
      </c>
      <c r="G7414" s="4">
        <v>751</v>
      </c>
      <c r="H7414" s="10">
        <v>18.375499334221001</v>
      </c>
      <c r="I7414" s="1">
        <v>15.579227696405001</v>
      </c>
      <c r="J7414" s="1">
        <v>53.661784287617003</v>
      </c>
      <c r="K7414" s="1">
        <v>24.900133155791998</v>
      </c>
      <c r="L7414" s="1">
        <v>46.870838881490997</v>
      </c>
      <c r="M7414" s="1">
        <v>73.102529960053005</v>
      </c>
      <c r="N7414" s="1">
        <v>70.173102529960005</v>
      </c>
      <c r="O7414" s="1">
        <v>46.604527296937</v>
      </c>
      <c r="P7414" s="1">
        <v>16.910785619174</v>
      </c>
      <c r="Q7414" s="1">
        <v>57.656458055925</v>
      </c>
      <c r="R7414" s="1">
        <v>47.137150466045</v>
      </c>
      <c r="S7414" s="1">
        <v>26.897470039946999</v>
      </c>
      <c r="T7414" s="1">
        <v>65.912117177097002</v>
      </c>
      <c r="U7414" s="1">
        <v>26.231691078562001</v>
      </c>
      <c r="V7414" s="1">
        <v>30.093209054593999</v>
      </c>
      <c r="W7414" s="1">
        <v>18.908122503329</v>
      </c>
      <c r="X7414" s="1">
        <v>1.464713715047</v>
      </c>
      <c r="Y7414" s="1">
        <v>1.1984021304929999</v>
      </c>
      <c r="Z7414" s="1">
        <v>0.266311584554</v>
      </c>
      <c r="AA7414" s="8">
        <v>641.944074567244</v>
      </c>
    </row>
    <row r="7415" spans="4:27" ht="26" x14ac:dyDescent="0.2">
      <c r="D7415" s="59"/>
      <c r="E7415" s="5" t="s">
        <v>147</v>
      </c>
      <c r="F7415" s="51" t="s">
        <v>623</v>
      </c>
      <c r="G7415" s="4">
        <v>587</v>
      </c>
      <c r="H7415" s="10">
        <v>17.376490630324</v>
      </c>
      <c r="I7415" s="1">
        <v>15.672913117546999</v>
      </c>
      <c r="J7415" s="1">
        <v>53.833049403747999</v>
      </c>
      <c r="K7415" s="1">
        <v>23.679727427597999</v>
      </c>
      <c r="L7415" s="1">
        <v>49.574105621805998</v>
      </c>
      <c r="M7415" s="1">
        <v>78.364565587734006</v>
      </c>
      <c r="N7415" s="1">
        <v>70.357751277682993</v>
      </c>
      <c r="O7415" s="1">
        <v>47.700170357750999</v>
      </c>
      <c r="P7415" s="1">
        <v>16.183986371380001</v>
      </c>
      <c r="Q7415" s="1">
        <v>56.729131175467998</v>
      </c>
      <c r="R7415" s="1">
        <v>49.403747870528001</v>
      </c>
      <c r="S7415" s="1">
        <v>28.790459965928001</v>
      </c>
      <c r="T7415" s="1">
        <v>65.587734241907995</v>
      </c>
      <c r="U7415" s="1">
        <v>26.746166950595999</v>
      </c>
      <c r="V7415" s="1">
        <v>28.790459965928001</v>
      </c>
      <c r="W7415" s="1">
        <v>17.206132879045999</v>
      </c>
      <c r="X7415" s="1">
        <v>1.3628620102210001</v>
      </c>
      <c r="Y7415" s="1">
        <v>1.192504258944</v>
      </c>
      <c r="Z7415" s="1">
        <v>0.51107325383299995</v>
      </c>
      <c r="AA7415" s="8">
        <v>649.06303236797305</v>
      </c>
    </row>
    <row r="7416" spans="4:27" x14ac:dyDescent="0.2">
      <c r="D7416" s="59"/>
      <c r="E7416" s="5" t="s">
        <v>148</v>
      </c>
      <c r="F7416" s="51" t="s">
        <v>623</v>
      </c>
      <c r="G7416" s="4">
        <v>187</v>
      </c>
      <c r="H7416" s="10">
        <v>21.925133689839999</v>
      </c>
      <c r="I7416" s="1">
        <v>18.181818181817999</v>
      </c>
      <c r="J7416" s="1">
        <v>62.032085561496999</v>
      </c>
      <c r="K7416" s="1">
        <v>27.272727272727</v>
      </c>
      <c r="L7416" s="1">
        <v>72.727272727273004</v>
      </c>
      <c r="M7416" s="1">
        <v>75.935828877004994</v>
      </c>
      <c r="N7416" s="1">
        <v>72.727272727273004</v>
      </c>
      <c r="O7416" s="1">
        <v>47.593582887700997</v>
      </c>
      <c r="P7416" s="1">
        <v>16.577540106952</v>
      </c>
      <c r="Q7416" s="1">
        <v>65.240641711229998</v>
      </c>
      <c r="R7416" s="1">
        <v>56.684491978609998</v>
      </c>
      <c r="S7416" s="1">
        <v>32.620320855614999</v>
      </c>
      <c r="T7416" s="1">
        <v>68.983957219250996</v>
      </c>
      <c r="U7416" s="1">
        <v>30.481283422459999</v>
      </c>
      <c r="V7416" s="1">
        <v>32.085561497325997</v>
      </c>
      <c r="W7416" s="1">
        <v>27.272727272727</v>
      </c>
      <c r="X7416" s="1">
        <v>0.53475935828900001</v>
      </c>
      <c r="Y7416" s="1">
        <v>1.069518716578</v>
      </c>
      <c r="Z7416" s="1">
        <v>0.53475935828900001</v>
      </c>
      <c r="AA7416" s="8">
        <v>730.48128342246002</v>
      </c>
    </row>
    <row r="7417" spans="4:27" ht="26" x14ac:dyDescent="0.2">
      <c r="D7417" s="59"/>
      <c r="E7417" s="5" t="s">
        <v>149</v>
      </c>
      <c r="F7417" s="51" t="s">
        <v>623</v>
      </c>
      <c r="G7417" s="4">
        <v>75</v>
      </c>
      <c r="H7417" s="10">
        <v>16</v>
      </c>
      <c r="I7417" s="1">
        <v>22.666666666666998</v>
      </c>
      <c r="J7417" s="1">
        <v>53.333333333333002</v>
      </c>
      <c r="K7417" s="1">
        <v>18.666666666666998</v>
      </c>
      <c r="L7417" s="1">
        <v>41.333333333333002</v>
      </c>
      <c r="M7417" s="1">
        <v>65.333333333333002</v>
      </c>
      <c r="N7417" s="1">
        <v>62.666666666666998</v>
      </c>
      <c r="O7417" s="1">
        <v>38.666666666666998</v>
      </c>
      <c r="P7417" s="1">
        <v>13.333333333333</v>
      </c>
      <c r="Q7417" s="1">
        <v>58.666666666666998</v>
      </c>
      <c r="R7417" s="1">
        <v>54.666666666666998</v>
      </c>
      <c r="S7417" s="1">
        <v>34.666666666666998</v>
      </c>
      <c r="T7417" s="1">
        <v>66.666666666666998</v>
      </c>
      <c r="U7417" s="1">
        <v>22.666666666666998</v>
      </c>
      <c r="V7417" s="1">
        <v>34.666666666666998</v>
      </c>
      <c r="W7417" s="1">
        <v>21.333333333333002</v>
      </c>
      <c r="X7417" s="1">
        <v>4</v>
      </c>
      <c r="Y7417" s="2" t="s">
        <v>160</v>
      </c>
      <c r="Z7417" s="2" t="s">
        <v>160</v>
      </c>
      <c r="AA7417" s="8">
        <v>629.33333333333303</v>
      </c>
    </row>
    <row r="7418" spans="4:27" ht="26" x14ac:dyDescent="0.2">
      <c r="D7418" s="59"/>
      <c r="E7418" s="5" t="s">
        <v>150</v>
      </c>
      <c r="F7418" s="51" t="s">
        <v>623</v>
      </c>
      <c r="G7418" s="4">
        <v>66</v>
      </c>
      <c r="H7418" s="10">
        <v>13.636363636364001</v>
      </c>
      <c r="I7418" s="1">
        <v>15.151515151515</v>
      </c>
      <c r="J7418" s="1">
        <v>46.969696969696997</v>
      </c>
      <c r="K7418" s="1">
        <v>12.121212121212</v>
      </c>
      <c r="L7418" s="1">
        <v>51.515151515151999</v>
      </c>
      <c r="M7418" s="1">
        <v>60.606060606061</v>
      </c>
      <c r="N7418" s="1">
        <v>62.121212121211997</v>
      </c>
      <c r="O7418" s="1">
        <v>48.484848484848001</v>
      </c>
      <c r="P7418" s="1">
        <v>1.5151515151520001</v>
      </c>
      <c r="Q7418" s="1">
        <v>54.545454545455001</v>
      </c>
      <c r="R7418" s="1">
        <v>45.454545454544999</v>
      </c>
      <c r="S7418" s="1">
        <v>28.787878787878999</v>
      </c>
      <c r="T7418" s="1">
        <v>72.727272727273004</v>
      </c>
      <c r="U7418" s="1">
        <v>19.696969696970001</v>
      </c>
      <c r="V7418" s="1">
        <v>31.818181818182001</v>
      </c>
      <c r="W7418" s="1">
        <v>22.727272727273</v>
      </c>
      <c r="X7418" s="1">
        <v>1.5151515151520001</v>
      </c>
      <c r="Y7418" s="1">
        <v>1.5151515151520001</v>
      </c>
      <c r="Z7418" s="1">
        <v>3.0303030303030001</v>
      </c>
      <c r="AA7418" s="8">
        <v>593.93939393939399</v>
      </c>
    </row>
    <row r="7419" spans="4:27" ht="26" x14ac:dyDescent="0.2">
      <c r="D7419" s="59"/>
      <c r="E7419" s="5" t="s">
        <v>151</v>
      </c>
      <c r="F7419" s="51" t="s">
        <v>624</v>
      </c>
      <c r="G7419" s="4">
        <v>12</v>
      </c>
      <c r="H7419" s="10">
        <v>8.333333333333</v>
      </c>
      <c r="I7419" s="2" t="s">
        <v>160</v>
      </c>
      <c r="J7419" s="1">
        <v>33.333333333333002</v>
      </c>
      <c r="K7419" s="2" t="s">
        <v>160</v>
      </c>
      <c r="L7419" s="1">
        <v>8.333333333333</v>
      </c>
      <c r="M7419" s="1">
        <v>58.333333333333002</v>
      </c>
      <c r="N7419" s="1">
        <v>58.333333333333002</v>
      </c>
      <c r="O7419" s="1">
        <v>50</v>
      </c>
      <c r="P7419" s="1">
        <v>8.333333333333</v>
      </c>
      <c r="Q7419" s="1">
        <v>33.333333333333002</v>
      </c>
      <c r="R7419" s="1">
        <v>25</v>
      </c>
      <c r="S7419" s="1">
        <v>8.333333333333</v>
      </c>
      <c r="T7419" s="1">
        <v>58.333333333333002</v>
      </c>
      <c r="U7419" s="1">
        <v>8.333333333333</v>
      </c>
      <c r="V7419" s="1">
        <v>33.333333333333002</v>
      </c>
      <c r="W7419" s="1">
        <v>25</v>
      </c>
      <c r="X7419" s="2" t="s">
        <v>160</v>
      </c>
      <c r="Y7419" s="2" t="s">
        <v>160</v>
      </c>
      <c r="Z7419" s="1">
        <v>8.333333333333</v>
      </c>
      <c r="AA7419" s="8">
        <v>425</v>
      </c>
    </row>
    <row r="7420" spans="4:27" ht="26" x14ac:dyDescent="0.2">
      <c r="D7420" s="59"/>
      <c r="E7420" s="5" t="s">
        <v>152</v>
      </c>
      <c r="F7420" s="51" t="s">
        <v>623</v>
      </c>
      <c r="G7420" s="4">
        <v>443</v>
      </c>
      <c r="H7420" s="10">
        <v>21.670428893905001</v>
      </c>
      <c r="I7420" s="1">
        <v>19.638826185102001</v>
      </c>
      <c r="J7420" s="1">
        <v>62.302483069977001</v>
      </c>
      <c r="K7420" s="1">
        <v>30.022573363431</v>
      </c>
      <c r="L7420" s="1">
        <v>50.564334085779002</v>
      </c>
      <c r="M7420" s="1">
        <v>74.266365688487994</v>
      </c>
      <c r="N7420" s="1">
        <v>76.975169300226</v>
      </c>
      <c r="O7420" s="1">
        <v>46.726862302482999</v>
      </c>
      <c r="P7420" s="1">
        <v>19.638826185102001</v>
      </c>
      <c r="Q7420" s="1">
        <v>66.139954853272997</v>
      </c>
      <c r="R7420" s="1">
        <v>56.884875846500996</v>
      </c>
      <c r="S7420" s="1">
        <v>34.537246049661</v>
      </c>
      <c r="T7420" s="1">
        <v>73.137697516930004</v>
      </c>
      <c r="U7420" s="1">
        <v>30.699774266365999</v>
      </c>
      <c r="V7420" s="1">
        <v>37.471783295710999</v>
      </c>
      <c r="W7420" s="1">
        <v>20.993227990971</v>
      </c>
      <c r="X7420" s="1">
        <v>1.5801354401809999</v>
      </c>
      <c r="Y7420" s="1">
        <v>0.45146726862300002</v>
      </c>
      <c r="Z7420" s="1">
        <v>0.225733634312</v>
      </c>
      <c r="AA7420" s="8">
        <v>723.92776523702003</v>
      </c>
    </row>
    <row r="7421" spans="4:27" x14ac:dyDescent="0.2">
      <c r="D7421" s="59"/>
      <c r="E7421" s="5" t="s">
        <v>153</v>
      </c>
      <c r="F7421" s="51" t="s">
        <v>623</v>
      </c>
      <c r="G7421" s="4">
        <v>80</v>
      </c>
      <c r="H7421" s="10">
        <v>23.75</v>
      </c>
      <c r="I7421" s="1">
        <v>23.75</v>
      </c>
      <c r="J7421" s="1">
        <v>62.5</v>
      </c>
      <c r="K7421" s="1">
        <v>35</v>
      </c>
      <c r="L7421" s="1">
        <v>55</v>
      </c>
      <c r="M7421" s="1">
        <v>72.5</v>
      </c>
      <c r="N7421" s="1">
        <v>88.75</v>
      </c>
      <c r="O7421" s="1">
        <v>41.25</v>
      </c>
      <c r="P7421" s="1">
        <v>25</v>
      </c>
      <c r="Q7421" s="1">
        <v>65</v>
      </c>
      <c r="R7421" s="1">
        <v>63.75</v>
      </c>
      <c r="S7421" s="1">
        <v>42.5</v>
      </c>
      <c r="T7421" s="1">
        <v>81.25</v>
      </c>
      <c r="U7421" s="1">
        <v>45</v>
      </c>
      <c r="V7421" s="1">
        <v>42.5</v>
      </c>
      <c r="W7421" s="1">
        <v>22.5</v>
      </c>
      <c r="X7421" s="1">
        <v>3.75</v>
      </c>
      <c r="Y7421" s="2" t="s">
        <v>160</v>
      </c>
      <c r="Z7421" s="2" t="s">
        <v>160</v>
      </c>
      <c r="AA7421" s="8">
        <v>793.75</v>
      </c>
    </row>
    <row r="7422" spans="4:27" ht="26" x14ac:dyDescent="0.2">
      <c r="D7422" s="59"/>
      <c r="E7422" s="5" t="s">
        <v>154</v>
      </c>
      <c r="F7422" s="51" t="s">
        <v>623</v>
      </c>
      <c r="G7422" s="4">
        <v>123</v>
      </c>
      <c r="H7422" s="10">
        <v>14.634146341463</v>
      </c>
      <c r="I7422" s="1">
        <v>8.130081300813</v>
      </c>
      <c r="J7422" s="1">
        <v>40.650406504065003</v>
      </c>
      <c r="K7422" s="1">
        <v>13.008130081300999</v>
      </c>
      <c r="L7422" s="1">
        <v>39.024390243901998</v>
      </c>
      <c r="M7422" s="1">
        <v>60.162601626015999</v>
      </c>
      <c r="N7422" s="1">
        <v>42.276422764228002</v>
      </c>
      <c r="O7422" s="1">
        <v>37.398373983740001</v>
      </c>
      <c r="P7422" s="1">
        <v>11.382113821138001</v>
      </c>
      <c r="Q7422" s="1">
        <v>36.585365853658999</v>
      </c>
      <c r="R7422" s="1">
        <v>34.959349593496</v>
      </c>
      <c r="S7422" s="1">
        <v>23.577235772358001</v>
      </c>
      <c r="T7422" s="1">
        <v>47.967479674796998</v>
      </c>
      <c r="U7422" s="1">
        <v>17.886178861788999</v>
      </c>
      <c r="V7422" s="1">
        <v>13.821138211381999</v>
      </c>
      <c r="W7422" s="1">
        <v>17.886178861788999</v>
      </c>
      <c r="X7422" s="1">
        <v>5.6910569105690003</v>
      </c>
      <c r="Y7422" s="1">
        <v>1.6260162601629999</v>
      </c>
      <c r="Z7422" s="2" t="s">
        <v>160</v>
      </c>
      <c r="AA7422" s="8">
        <v>466.66666666666703</v>
      </c>
    </row>
    <row r="7423" spans="4:27" x14ac:dyDescent="0.2">
      <c r="D7423" s="59"/>
      <c r="E7423" s="5" t="s">
        <v>23</v>
      </c>
      <c r="F7423" s="51" t="s">
        <v>624</v>
      </c>
      <c r="G7423" s="4">
        <v>10</v>
      </c>
      <c r="H7423" s="17" t="s">
        <v>160</v>
      </c>
      <c r="I7423" s="2" t="s">
        <v>160</v>
      </c>
      <c r="J7423" s="1">
        <v>20</v>
      </c>
      <c r="K7423" s="1">
        <v>10</v>
      </c>
      <c r="L7423" s="1">
        <v>40</v>
      </c>
      <c r="M7423" s="1">
        <v>30</v>
      </c>
      <c r="N7423" s="2" t="s">
        <v>160</v>
      </c>
      <c r="O7423" s="1">
        <v>30</v>
      </c>
      <c r="P7423" s="2" t="s">
        <v>160</v>
      </c>
      <c r="Q7423" s="2" t="s">
        <v>160</v>
      </c>
      <c r="R7423" s="1">
        <v>30</v>
      </c>
      <c r="S7423" s="1">
        <v>10</v>
      </c>
      <c r="T7423" s="1">
        <v>30</v>
      </c>
      <c r="U7423" s="2" t="s">
        <v>160</v>
      </c>
      <c r="V7423" s="1">
        <v>10</v>
      </c>
      <c r="W7423" s="1">
        <v>20</v>
      </c>
      <c r="X7423" s="2" t="s">
        <v>160</v>
      </c>
      <c r="Y7423" s="1">
        <v>20</v>
      </c>
      <c r="Z7423" s="2" t="s">
        <v>160</v>
      </c>
      <c r="AA7423" s="8">
        <v>250</v>
      </c>
    </row>
    <row r="7424" spans="4:27" ht="26" x14ac:dyDescent="0.2">
      <c r="D7424" s="59"/>
      <c r="E7424" s="5" t="s">
        <v>155</v>
      </c>
      <c r="F7424" s="51" t="s">
        <v>623</v>
      </c>
      <c r="G7424" s="4">
        <v>910</v>
      </c>
      <c r="H7424" s="10">
        <v>19.120879120879</v>
      </c>
      <c r="I7424" s="1">
        <v>15.274725274725</v>
      </c>
      <c r="J7424" s="1">
        <v>52.527472527473002</v>
      </c>
      <c r="K7424" s="1">
        <v>22.857142857143</v>
      </c>
      <c r="L7424" s="1">
        <v>45.604395604395997</v>
      </c>
      <c r="M7424" s="1">
        <v>71.978021978021999</v>
      </c>
      <c r="N7424" s="1">
        <v>67.032967032966994</v>
      </c>
      <c r="O7424" s="1">
        <v>46.373626373626003</v>
      </c>
      <c r="P7424" s="1">
        <v>16.593406593407</v>
      </c>
      <c r="Q7424" s="1">
        <v>55.824175824176002</v>
      </c>
      <c r="R7424" s="1">
        <v>46.703296703296999</v>
      </c>
      <c r="S7424" s="1">
        <v>26.923076923077002</v>
      </c>
      <c r="T7424" s="1">
        <v>64.285714285713993</v>
      </c>
      <c r="U7424" s="1">
        <v>24.945054945054999</v>
      </c>
      <c r="V7424" s="1">
        <v>28.681318681318999</v>
      </c>
      <c r="W7424" s="1">
        <v>18.791208791209002</v>
      </c>
      <c r="X7424" s="1">
        <v>1.8681318681320001</v>
      </c>
      <c r="Y7424" s="1">
        <v>1.098901098901</v>
      </c>
      <c r="Z7424" s="1">
        <v>0.43956043956000002</v>
      </c>
      <c r="AA7424" s="8">
        <v>626.92307692307702</v>
      </c>
    </row>
    <row r="7425" spans="2:27" ht="26" x14ac:dyDescent="0.2">
      <c r="D7425" s="59"/>
      <c r="E7425" s="5" t="s">
        <v>156</v>
      </c>
      <c r="F7425" s="51" t="s">
        <v>623</v>
      </c>
      <c r="G7425" s="4">
        <v>98</v>
      </c>
      <c r="H7425" s="10">
        <v>42.857142857143003</v>
      </c>
      <c r="I7425" s="1">
        <v>11.224489795918</v>
      </c>
      <c r="J7425" s="1">
        <v>57.142857142856997</v>
      </c>
      <c r="K7425" s="1">
        <v>25.510204081632999</v>
      </c>
      <c r="L7425" s="1">
        <v>52.040816326531001</v>
      </c>
      <c r="M7425" s="1">
        <v>70.408163265306001</v>
      </c>
      <c r="N7425" s="1">
        <v>79.591836734693999</v>
      </c>
      <c r="O7425" s="1">
        <v>40.816326530612002</v>
      </c>
      <c r="P7425" s="1">
        <v>17.346938775510001</v>
      </c>
      <c r="Q7425" s="1">
        <v>70.408163265306001</v>
      </c>
      <c r="R7425" s="1">
        <v>54.081632653061</v>
      </c>
      <c r="S7425" s="1">
        <v>46.938775510204003</v>
      </c>
      <c r="T7425" s="1">
        <v>76.530612244897995</v>
      </c>
      <c r="U7425" s="1">
        <v>24.489795918367001</v>
      </c>
      <c r="V7425" s="1">
        <v>34.693877551020002</v>
      </c>
      <c r="W7425" s="1">
        <v>22.448979591836999</v>
      </c>
      <c r="X7425" s="1">
        <v>2.040816326531</v>
      </c>
      <c r="Y7425" s="2" t="s">
        <v>160</v>
      </c>
      <c r="Z7425" s="2" t="s">
        <v>160</v>
      </c>
      <c r="AA7425" s="8">
        <v>728.57142857142901</v>
      </c>
    </row>
    <row r="7426" spans="2:27" ht="26" x14ac:dyDescent="0.2">
      <c r="D7426" s="59"/>
      <c r="E7426" s="5" t="s">
        <v>157</v>
      </c>
      <c r="F7426" s="51" t="s">
        <v>623</v>
      </c>
      <c r="G7426" s="4">
        <v>134</v>
      </c>
      <c r="H7426" s="10">
        <v>24.626865671642001</v>
      </c>
      <c r="I7426" s="1">
        <v>17.164179104477999</v>
      </c>
      <c r="J7426" s="1">
        <v>65.671641791045005</v>
      </c>
      <c r="K7426" s="1">
        <v>39.552238805969999</v>
      </c>
      <c r="L7426" s="1">
        <v>49.253731343284002</v>
      </c>
      <c r="M7426" s="1">
        <v>76.865671641790996</v>
      </c>
      <c r="N7426" s="1">
        <v>76.865671641790996</v>
      </c>
      <c r="O7426" s="1">
        <v>44.029850746268998</v>
      </c>
      <c r="P7426" s="1">
        <v>58.955223880597003</v>
      </c>
      <c r="Q7426" s="1">
        <v>54.477611940298999</v>
      </c>
      <c r="R7426" s="1">
        <v>56.716417910448001</v>
      </c>
      <c r="S7426" s="1">
        <v>27.611940298507001</v>
      </c>
      <c r="T7426" s="1">
        <v>64.179104477612</v>
      </c>
      <c r="U7426" s="1">
        <v>33.582089552238997</v>
      </c>
      <c r="V7426" s="1">
        <v>28.358208955224001</v>
      </c>
      <c r="W7426" s="1">
        <v>17.910447761194</v>
      </c>
      <c r="X7426" s="1">
        <v>1.492537313433</v>
      </c>
      <c r="Y7426" s="1">
        <v>0.74626865671599996</v>
      </c>
      <c r="Z7426" s="1">
        <v>0.74626865671599996</v>
      </c>
      <c r="AA7426" s="8">
        <v>738.80597014925399</v>
      </c>
    </row>
    <row r="7427" spans="2:27" ht="26" x14ac:dyDescent="0.2">
      <c r="D7427" s="59"/>
      <c r="E7427" s="5" t="s">
        <v>158</v>
      </c>
      <c r="F7427" s="51" t="s">
        <v>623</v>
      </c>
      <c r="G7427" s="4">
        <v>812</v>
      </c>
      <c r="H7427" s="10">
        <v>18.103448275862</v>
      </c>
      <c r="I7427" s="1">
        <v>15.024630541872</v>
      </c>
      <c r="J7427" s="1">
        <v>52.586206896552</v>
      </c>
      <c r="K7427" s="1">
        <v>23.645320197044001</v>
      </c>
      <c r="L7427" s="1">
        <v>46.674876847291003</v>
      </c>
      <c r="M7427" s="1">
        <v>72.783251231527004</v>
      </c>
      <c r="N7427" s="1">
        <v>68.596059113300001</v>
      </c>
      <c r="O7427" s="1">
        <v>46.79802955665</v>
      </c>
      <c r="P7427" s="1">
        <v>16.748768472906001</v>
      </c>
      <c r="Q7427" s="1">
        <v>56.403940886699999</v>
      </c>
      <c r="R7427" s="1">
        <v>47.413793103448</v>
      </c>
      <c r="S7427" s="1">
        <v>26.847290640394</v>
      </c>
      <c r="T7427" s="1">
        <v>64.778325123152996</v>
      </c>
      <c r="U7427" s="1">
        <v>25.615763546798</v>
      </c>
      <c r="V7427" s="1">
        <v>29.064039408867</v>
      </c>
      <c r="W7427" s="1">
        <v>18.596059113300001</v>
      </c>
      <c r="X7427" s="1">
        <v>1.600985221675</v>
      </c>
      <c r="Y7427" s="1">
        <v>1.1083743842360001</v>
      </c>
      <c r="Z7427" s="1">
        <v>0.36945812807900003</v>
      </c>
      <c r="AA7427" s="8">
        <v>632.758620689655</v>
      </c>
    </row>
    <row r="7428" spans="2:27" ht="26" x14ac:dyDescent="0.2">
      <c r="D7428" s="60"/>
      <c r="E7428" s="30" t="s">
        <v>159</v>
      </c>
      <c r="F7428" s="52" t="s">
        <v>623</v>
      </c>
      <c r="G7428" s="21">
        <v>136</v>
      </c>
      <c r="H7428" s="36">
        <v>13.235294117646999</v>
      </c>
      <c r="I7428" s="18">
        <v>16.911764705882</v>
      </c>
      <c r="J7428" s="18">
        <v>50.735294117647001</v>
      </c>
      <c r="K7428" s="18">
        <v>14.705882352941</v>
      </c>
      <c r="L7428" s="18">
        <v>43.382352941176002</v>
      </c>
      <c r="M7428" s="18">
        <v>64.705882352941003</v>
      </c>
      <c r="N7428" s="18">
        <v>61.764705882352999</v>
      </c>
      <c r="O7428" s="18">
        <v>44.117647058823998</v>
      </c>
      <c r="P7428" s="18">
        <v>8.0882352941180002</v>
      </c>
      <c r="Q7428" s="18">
        <v>55.882352941176002</v>
      </c>
      <c r="R7428" s="18">
        <v>50</v>
      </c>
      <c r="S7428" s="18">
        <v>30.882352941175998</v>
      </c>
      <c r="T7428" s="18">
        <v>70.588235294117993</v>
      </c>
      <c r="U7428" s="18">
        <v>20.588235294118</v>
      </c>
      <c r="V7428" s="18">
        <v>33.823529411765001</v>
      </c>
      <c r="W7428" s="18">
        <v>20.588235294118</v>
      </c>
      <c r="X7428" s="18">
        <v>2.9411764705880001</v>
      </c>
      <c r="Y7428" s="18">
        <v>0.73529411764700003</v>
      </c>
      <c r="Z7428" s="18">
        <v>1.4705882352940001</v>
      </c>
      <c r="AA7428" s="35">
        <v>605.14705882352905</v>
      </c>
    </row>
    <row r="7429" spans="2:27" x14ac:dyDescent="0.2">
      <c r="D7429" s="45" t="s">
        <v>625</v>
      </c>
    </row>
    <row r="7430" spans="2:27" x14ac:dyDescent="0.2">
      <c r="B7430" s="24" t="str">
        <f xml:space="preserve"> HYPERLINK("#'目次'!B54", "[48]")</f>
        <v>[48]</v>
      </c>
      <c r="C7430" s="61" t="s">
        <v>567</v>
      </c>
      <c r="D7430" s="62"/>
      <c r="E7430" s="62"/>
      <c r="F7430" s="62"/>
      <c r="G7430" s="62"/>
      <c r="H7430" s="62"/>
      <c r="I7430" s="62"/>
      <c r="J7430" s="62"/>
      <c r="K7430" s="62"/>
      <c r="L7430" s="62"/>
      <c r="M7430" s="62"/>
      <c r="N7430" s="62"/>
      <c r="O7430" s="62"/>
      <c r="P7430" s="62"/>
      <c r="Q7430" s="62"/>
      <c r="R7430" s="62"/>
      <c r="S7430" s="62"/>
      <c r="T7430" s="62"/>
      <c r="U7430" s="62"/>
      <c r="V7430" s="62"/>
    </row>
    <row r="7433" spans="2:27" x14ac:dyDescent="0.2">
      <c r="C7433" s="61" t="s">
        <v>13</v>
      </c>
      <c r="D7433" s="62"/>
      <c r="E7433" s="62"/>
      <c r="F7433" s="62"/>
      <c r="G7433" s="62"/>
      <c r="H7433" s="62"/>
      <c r="I7433" s="62"/>
      <c r="J7433" s="62"/>
      <c r="K7433" s="62"/>
      <c r="L7433" s="62"/>
      <c r="M7433" s="62"/>
      <c r="N7433" s="62"/>
      <c r="O7433" s="62"/>
      <c r="P7433" s="62"/>
      <c r="Q7433" s="62"/>
      <c r="R7433" s="62"/>
      <c r="S7433" s="62"/>
      <c r="T7433" s="62"/>
      <c r="U7433" s="62"/>
      <c r="V7433" s="62"/>
    </row>
    <row r="7434" spans="2:27" ht="39" x14ac:dyDescent="0.2">
      <c r="D7434" s="63"/>
      <c r="E7434" s="64"/>
      <c r="F7434" s="64"/>
      <c r="G7434" s="27" t="s">
        <v>14</v>
      </c>
      <c r="H7434" s="26" t="s">
        <v>130</v>
      </c>
      <c r="I7434" s="11" t="s">
        <v>131</v>
      </c>
      <c r="J7434" s="11" t="s">
        <v>132</v>
      </c>
      <c r="K7434" s="11" t="s">
        <v>133</v>
      </c>
      <c r="L7434" s="11" t="s">
        <v>23</v>
      </c>
      <c r="M7434" s="11" t="s">
        <v>134</v>
      </c>
      <c r="N7434" s="11" t="s">
        <v>135</v>
      </c>
      <c r="O7434" s="11" t="s">
        <v>342</v>
      </c>
      <c r="P7434" s="20" t="s">
        <v>176</v>
      </c>
    </row>
    <row r="7435" spans="2:27" x14ac:dyDescent="0.2">
      <c r="D7435" s="65"/>
      <c r="E7435" s="66"/>
      <c r="F7435" s="66"/>
      <c r="G7435" s="22"/>
      <c r="H7435" s="38" t="s">
        <v>343</v>
      </c>
      <c r="I7435" s="33" t="s">
        <v>344</v>
      </c>
      <c r="J7435" s="33" t="s">
        <v>345</v>
      </c>
      <c r="K7435" s="33" t="s">
        <v>346</v>
      </c>
      <c r="L7435" s="12"/>
      <c r="M7435" s="12"/>
      <c r="N7435" s="12"/>
      <c r="O7435" s="12"/>
      <c r="P7435" s="29"/>
    </row>
    <row r="7436" spans="2:27" x14ac:dyDescent="0.2">
      <c r="D7436" s="23"/>
      <c r="E7436" s="28" t="s">
        <v>14</v>
      </c>
      <c r="F7436" s="49" t="s">
        <v>623</v>
      </c>
      <c r="G7436" s="25">
        <v>1043</v>
      </c>
      <c r="H7436" s="16">
        <v>52.157238734419998</v>
      </c>
      <c r="I7436" s="16">
        <v>39.405560882071001</v>
      </c>
      <c r="J7436" s="16">
        <v>6.2320230105469996</v>
      </c>
      <c r="K7436" s="16">
        <v>2.0134228187919998</v>
      </c>
      <c r="L7436" s="16">
        <v>0.19175455417100001</v>
      </c>
      <c r="M7436" s="16">
        <v>91.562799616491006</v>
      </c>
      <c r="N7436" s="16">
        <v>8.2454458293379993</v>
      </c>
      <c r="O7436" s="16">
        <v>3.419788664745</v>
      </c>
      <c r="P7436" s="34">
        <v>0.699967274995</v>
      </c>
    </row>
    <row r="7437" spans="2:27" x14ac:dyDescent="0.2">
      <c r="D7437" s="58" t="s">
        <v>18</v>
      </c>
      <c r="E7437" s="7" t="s">
        <v>19</v>
      </c>
      <c r="F7437" s="50" t="s">
        <v>623</v>
      </c>
      <c r="G7437" s="6">
        <v>342</v>
      </c>
      <c r="H7437" s="14">
        <v>70.760233918129003</v>
      </c>
      <c r="I7437" s="3">
        <v>27.192982456140001</v>
      </c>
      <c r="J7437" s="3">
        <v>1.461988304094</v>
      </c>
      <c r="K7437" s="3">
        <v>0.58479532163699999</v>
      </c>
      <c r="L7437" s="9" t="s">
        <v>160</v>
      </c>
      <c r="M7437" s="3">
        <v>97.953216374269005</v>
      </c>
      <c r="N7437" s="3">
        <v>2.0467836257309999</v>
      </c>
      <c r="O7437" s="3">
        <v>3.6812865497080001</v>
      </c>
      <c r="P7437" s="13">
        <v>0.53130789191000005</v>
      </c>
    </row>
    <row r="7438" spans="2:27" ht="26" x14ac:dyDescent="0.2">
      <c r="D7438" s="59"/>
      <c r="E7438" s="5" t="s">
        <v>20</v>
      </c>
      <c r="F7438" s="51" t="s">
        <v>623</v>
      </c>
      <c r="G7438" s="4">
        <v>620</v>
      </c>
      <c r="H7438" s="10">
        <v>45.806451612902997</v>
      </c>
      <c r="I7438" s="1">
        <v>46.612903225806001</v>
      </c>
      <c r="J7438" s="1">
        <v>5.6451612903230002</v>
      </c>
      <c r="K7438" s="1">
        <v>1.7741935483869999</v>
      </c>
      <c r="L7438" s="1">
        <v>0.16129032258100001</v>
      </c>
      <c r="M7438" s="1">
        <v>92.419354838710007</v>
      </c>
      <c r="N7438" s="1">
        <v>7.4193548387100003</v>
      </c>
      <c r="O7438" s="1">
        <v>3.3667205169629999</v>
      </c>
      <c r="P7438" s="8">
        <v>0.67281282067600001</v>
      </c>
    </row>
    <row r="7439" spans="2:27" ht="26" x14ac:dyDescent="0.2">
      <c r="D7439" s="59"/>
      <c r="E7439" s="5" t="s">
        <v>21</v>
      </c>
      <c r="F7439" s="51" t="s">
        <v>623</v>
      </c>
      <c r="G7439" s="4">
        <v>76</v>
      </c>
      <c r="H7439" s="10">
        <v>22.368421052632002</v>
      </c>
      <c r="I7439" s="1">
        <v>35.526315789473998</v>
      </c>
      <c r="J7439" s="1">
        <v>30.263157894736999</v>
      </c>
      <c r="K7439" s="1">
        <v>10.526315789473999</v>
      </c>
      <c r="L7439" s="1">
        <v>1.3157894736839999</v>
      </c>
      <c r="M7439" s="1">
        <v>57.894736842104997</v>
      </c>
      <c r="N7439" s="1">
        <v>40.789473684211004</v>
      </c>
      <c r="O7439" s="1">
        <v>2.7066666666670001</v>
      </c>
      <c r="P7439" s="8">
        <v>0.94115129802099995</v>
      </c>
    </row>
    <row r="7440" spans="2:27" x14ac:dyDescent="0.2">
      <c r="D7440" s="59"/>
      <c r="E7440" s="5" t="s">
        <v>22</v>
      </c>
      <c r="F7440" s="51" t="s">
        <v>624</v>
      </c>
      <c r="G7440" s="4">
        <v>2</v>
      </c>
      <c r="H7440" s="17" t="s">
        <v>160</v>
      </c>
      <c r="I7440" s="2" t="s">
        <v>160</v>
      </c>
      <c r="J7440" s="1">
        <v>100</v>
      </c>
      <c r="K7440" s="2" t="s">
        <v>160</v>
      </c>
      <c r="L7440" s="2" t="s">
        <v>160</v>
      </c>
      <c r="M7440" s="2" t="s">
        <v>160</v>
      </c>
      <c r="N7440" s="1">
        <v>100</v>
      </c>
      <c r="O7440" s="1">
        <v>2</v>
      </c>
      <c r="P7440" s="8">
        <v>0</v>
      </c>
    </row>
    <row r="7441" spans="4:16" x14ac:dyDescent="0.2">
      <c r="D7441" s="59"/>
      <c r="E7441" s="5" t="s">
        <v>23</v>
      </c>
      <c r="F7441" s="51" t="s">
        <v>624</v>
      </c>
      <c r="G7441" s="4">
        <v>3</v>
      </c>
      <c r="H7441" s="10">
        <v>33.333333333333002</v>
      </c>
      <c r="I7441" s="1">
        <v>66.666666666666998</v>
      </c>
      <c r="J7441" s="2" t="s">
        <v>160</v>
      </c>
      <c r="K7441" s="2" t="s">
        <v>160</v>
      </c>
      <c r="L7441" s="2" t="s">
        <v>160</v>
      </c>
      <c r="M7441" s="1">
        <v>100</v>
      </c>
      <c r="N7441" s="2" t="s">
        <v>160</v>
      </c>
      <c r="O7441" s="1">
        <v>3.333333333333</v>
      </c>
      <c r="P7441" s="8">
        <v>0.57735026918999999</v>
      </c>
    </row>
    <row r="7442" spans="4:16" x14ac:dyDescent="0.2">
      <c r="D7442" s="58" t="s">
        <v>24</v>
      </c>
      <c r="E7442" s="7" t="s">
        <v>25</v>
      </c>
      <c r="F7442" s="50" t="s">
        <v>623</v>
      </c>
      <c r="G7442" s="6">
        <v>765</v>
      </c>
      <c r="H7442" s="14">
        <v>52.810457516340001</v>
      </c>
      <c r="I7442" s="3">
        <v>38.431372549019997</v>
      </c>
      <c r="J7442" s="3">
        <v>6.4052287581699998</v>
      </c>
      <c r="K7442" s="3">
        <v>2.0915032679740002</v>
      </c>
      <c r="L7442" s="3">
        <v>0.26143790849699999</v>
      </c>
      <c r="M7442" s="3">
        <v>91.241830065358997</v>
      </c>
      <c r="N7442" s="3">
        <v>8.4967320261440005</v>
      </c>
      <c r="O7442" s="3">
        <v>3.4233289646129998</v>
      </c>
      <c r="P7442" s="13">
        <v>0.70642416272200004</v>
      </c>
    </row>
    <row r="7443" spans="4:16" x14ac:dyDescent="0.2">
      <c r="D7443" s="59"/>
      <c r="E7443" s="5" t="s">
        <v>26</v>
      </c>
      <c r="F7443" s="51" t="s">
        <v>623</v>
      </c>
      <c r="G7443" s="4">
        <v>796</v>
      </c>
      <c r="H7443" s="10">
        <v>54.020100502513003</v>
      </c>
      <c r="I7443" s="1">
        <v>38.944723618090002</v>
      </c>
      <c r="J7443" s="1">
        <v>5.6532663316580001</v>
      </c>
      <c r="K7443" s="1">
        <v>1.2562814070349999</v>
      </c>
      <c r="L7443" s="1">
        <v>0.125628140704</v>
      </c>
      <c r="M7443" s="1">
        <v>92.964824120602998</v>
      </c>
      <c r="N7443" s="1">
        <v>6.909547738693</v>
      </c>
      <c r="O7443" s="1">
        <v>3.4591194968550001</v>
      </c>
      <c r="P7443" s="8">
        <v>0.66148198591700003</v>
      </c>
    </row>
    <row r="7444" spans="4:16" ht="26" x14ac:dyDescent="0.2">
      <c r="D7444" s="59"/>
      <c r="E7444" s="5" t="s">
        <v>27</v>
      </c>
      <c r="F7444" s="51" t="s">
        <v>623</v>
      </c>
      <c r="G7444" s="4">
        <v>683</v>
      </c>
      <c r="H7444" s="10">
        <v>57.393850658858</v>
      </c>
      <c r="I7444" s="1">
        <v>36.310395314788003</v>
      </c>
      <c r="J7444" s="1">
        <v>4.8316251830160004</v>
      </c>
      <c r="K7444" s="1">
        <v>1.171303074671</v>
      </c>
      <c r="L7444" s="1">
        <v>0.29282576866799997</v>
      </c>
      <c r="M7444" s="1">
        <v>93.704245973645996</v>
      </c>
      <c r="N7444" s="1">
        <v>6.0029282576869996</v>
      </c>
      <c r="O7444" s="1">
        <v>3.5036710719530002</v>
      </c>
      <c r="P7444" s="8">
        <v>0.64653013022899997</v>
      </c>
    </row>
    <row r="7445" spans="4:16" x14ac:dyDescent="0.2">
      <c r="D7445" s="59"/>
      <c r="E7445" s="5" t="s">
        <v>28</v>
      </c>
      <c r="F7445" s="51" t="s">
        <v>623</v>
      </c>
      <c r="G7445" s="4">
        <v>438</v>
      </c>
      <c r="H7445" s="10">
        <v>57.305936073059002</v>
      </c>
      <c r="I7445" s="1">
        <v>34.474885844748997</v>
      </c>
      <c r="J7445" s="1">
        <v>5.7077625570780004</v>
      </c>
      <c r="K7445" s="1">
        <v>2.2831050228310001</v>
      </c>
      <c r="L7445" s="1">
        <v>0.22831050228300001</v>
      </c>
      <c r="M7445" s="1">
        <v>91.780821917807998</v>
      </c>
      <c r="N7445" s="1">
        <v>7.9908675799089997</v>
      </c>
      <c r="O7445" s="1">
        <v>3.471395881007</v>
      </c>
      <c r="P7445" s="8">
        <v>0.70855267994600002</v>
      </c>
    </row>
    <row r="7446" spans="4:16" ht="26" x14ac:dyDescent="0.2">
      <c r="D7446" s="59"/>
      <c r="E7446" s="5" t="s">
        <v>29</v>
      </c>
      <c r="F7446" s="51" t="s">
        <v>623</v>
      </c>
      <c r="G7446" s="4">
        <v>680</v>
      </c>
      <c r="H7446" s="10">
        <v>54.852941176470999</v>
      </c>
      <c r="I7446" s="1">
        <v>38.088235294118</v>
      </c>
      <c r="J7446" s="1">
        <v>5.5882352941180002</v>
      </c>
      <c r="K7446" s="1">
        <v>1.1764705882349999</v>
      </c>
      <c r="L7446" s="1">
        <v>0.29411764705900001</v>
      </c>
      <c r="M7446" s="1">
        <v>92.941176470588005</v>
      </c>
      <c r="N7446" s="1">
        <v>6.7647058823529997</v>
      </c>
      <c r="O7446" s="1">
        <v>3.4705014749259999</v>
      </c>
      <c r="P7446" s="8">
        <v>0.65776806881000005</v>
      </c>
    </row>
    <row r="7447" spans="4:16" x14ac:dyDescent="0.2">
      <c r="D7447" s="59"/>
      <c r="E7447" s="5" t="s">
        <v>30</v>
      </c>
      <c r="F7447" s="51" t="s">
        <v>623</v>
      </c>
      <c r="G7447" s="4">
        <v>242</v>
      </c>
      <c r="H7447" s="10">
        <v>54.132231404959001</v>
      </c>
      <c r="I7447" s="1">
        <v>38.429752066116002</v>
      </c>
      <c r="J7447" s="1">
        <v>5.3719008264459998</v>
      </c>
      <c r="K7447" s="1">
        <v>2.0661157024789998</v>
      </c>
      <c r="L7447" s="2" t="s">
        <v>160</v>
      </c>
      <c r="M7447" s="1">
        <v>92.561983471074001</v>
      </c>
      <c r="N7447" s="1">
        <v>7.4380165289260001</v>
      </c>
      <c r="O7447" s="1">
        <v>3.4462809917360002</v>
      </c>
      <c r="P7447" s="8">
        <v>0.69318452362000005</v>
      </c>
    </row>
    <row r="7448" spans="4:16" x14ac:dyDescent="0.2">
      <c r="D7448" s="59"/>
      <c r="E7448" s="5" t="s">
        <v>31</v>
      </c>
      <c r="F7448" s="51" t="s">
        <v>623</v>
      </c>
      <c r="G7448" s="4">
        <v>609</v>
      </c>
      <c r="H7448" s="10">
        <v>60.426929392447001</v>
      </c>
      <c r="I7448" s="1">
        <v>35.139573070608002</v>
      </c>
      <c r="J7448" s="1">
        <v>3.7766830870280002</v>
      </c>
      <c r="K7448" s="1">
        <v>0.65681444991799998</v>
      </c>
      <c r="L7448" s="2" t="s">
        <v>160</v>
      </c>
      <c r="M7448" s="1">
        <v>95.566502463053993</v>
      </c>
      <c r="N7448" s="1">
        <v>4.4334975369459997</v>
      </c>
      <c r="O7448" s="1">
        <v>3.5533661740559999</v>
      </c>
      <c r="P7448" s="8">
        <v>0.60223760302600005</v>
      </c>
    </row>
    <row r="7449" spans="4:16" x14ac:dyDescent="0.2">
      <c r="D7449" s="59"/>
      <c r="E7449" s="5" t="s">
        <v>32</v>
      </c>
      <c r="F7449" s="51" t="s">
        <v>623</v>
      </c>
      <c r="G7449" s="4">
        <v>343</v>
      </c>
      <c r="H7449" s="10">
        <v>62.973760932944998</v>
      </c>
      <c r="I7449" s="1">
        <v>32.653061224490003</v>
      </c>
      <c r="J7449" s="1">
        <v>3.7900874635570001</v>
      </c>
      <c r="K7449" s="1">
        <v>0.58309037900899996</v>
      </c>
      <c r="L7449" s="2" t="s">
        <v>160</v>
      </c>
      <c r="M7449" s="1">
        <v>95.626822157434006</v>
      </c>
      <c r="N7449" s="1">
        <v>4.3731778425660002</v>
      </c>
      <c r="O7449" s="1">
        <v>3.5801749271140002</v>
      </c>
      <c r="P7449" s="8">
        <v>0.59615039289500005</v>
      </c>
    </row>
    <row r="7450" spans="4:16" x14ac:dyDescent="0.2">
      <c r="D7450" s="59"/>
      <c r="E7450" s="5" t="s">
        <v>33</v>
      </c>
      <c r="F7450" s="51" t="s">
        <v>623</v>
      </c>
      <c r="G7450" s="4">
        <v>754</v>
      </c>
      <c r="H7450" s="10">
        <v>56.366047745358003</v>
      </c>
      <c r="I7450" s="1">
        <v>36.870026525199002</v>
      </c>
      <c r="J7450" s="1">
        <v>5.0397877984079997</v>
      </c>
      <c r="K7450" s="1">
        <v>1.5915119363400001</v>
      </c>
      <c r="L7450" s="1">
        <v>0.132625994695</v>
      </c>
      <c r="M7450" s="1">
        <v>93.236074270556998</v>
      </c>
      <c r="N7450" s="1">
        <v>6.6312997347479996</v>
      </c>
      <c r="O7450" s="1">
        <v>3.482071713147</v>
      </c>
      <c r="P7450" s="8">
        <v>0.66844529062000002</v>
      </c>
    </row>
    <row r="7451" spans="4:16" x14ac:dyDescent="0.2">
      <c r="D7451" s="59"/>
      <c r="E7451" s="5" t="s">
        <v>34</v>
      </c>
      <c r="F7451" s="51" t="s">
        <v>623</v>
      </c>
      <c r="G7451" s="4">
        <v>525</v>
      </c>
      <c r="H7451" s="10">
        <v>60</v>
      </c>
      <c r="I7451" s="1">
        <v>34.285714285714</v>
      </c>
      <c r="J7451" s="1">
        <v>4.7619047619049999</v>
      </c>
      <c r="K7451" s="1">
        <v>0.76190476190500001</v>
      </c>
      <c r="L7451" s="1">
        <v>0.19047619047600001</v>
      </c>
      <c r="M7451" s="1">
        <v>94.285714285713993</v>
      </c>
      <c r="N7451" s="1">
        <v>5.5238095238099998</v>
      </c>
      <c r="O7451" s="1">
        <v>3.5381679389310001</v>
      </c>
      <c r="P7451" s="8">
        <v>0.62490785740900001</v>
      </c>
    </row>
    <row r="7452" spans="4:16" x14ac:dyDescent="0.2">
      <c r="D7452" s="59"/>
      <c r="E7452" s="5" t="s">
        <v>35</v>
      </c>
      <c r="F7452" s="51" t="s">
        <v>623</v>
      </c>
      <c r="G7452" s="4">
        <v>142</v>
      </c>
      <c r="H7452" s="10">
        <v>66.197183098592006</v>
      </c>
      <c r="I7452" s="1">
        <v>30.985915492958</v>
      </c>
      <c r="J7452" s="1">
        <v>2.8169014084509998</v>
      </c>
      <c r="K7452" s="2" t="s">
        <v>160</v>
      </c>
      <c r="L7452" s="2" t="s">
        <v>160</v>
      </c>
      <c r="M7452" s="1">
        <v>97.183098591548998</v>
      </c>
      <c r="N7452" s="1">
        <v>2.8169014084509998</v>
      </c>
      <c r="O7452" s="1">
        <v>3.6338028169009999</v>
      </c>
      <c r="P7452" s="8">
        <v>0.53896240265999995</v>
      </c>
    </row>
    <row r="7453" spans="4:16" x14ac:dyDescent="0.2">
      <c r="D7453" s="59"/>
      <c r="E7453" s="5" t="s">
        <v>36</v>
      </c>
      <c r="F7453" s="51" t="s">
        <v>624</v>
      </c>
      <c r="G7453" s="4">
        <v>18</v>
      </c>
      <c r="H7453" s="10">
        <v>27.777777777777999</v>
      </c>
      <c r="I7453" s="1">
        <v>61.111111111111001</v>
      </c>
      <c r="J7453" s="1">
        <v>11.111111111111001</v>
      </c>
      <c r="K7453" s="2" t="s">
        <v>160</v>
      </c>
      <c r="L7453" s="2" t="s">
        <v>160</v>
      </c>
      <c r="M7453" s="1">
        <v>88.888888888888999</v>
      </c>
      <c r="N7453" s="1">
        <v>11.111111111111001</v>
      </c>
      <c r="O7453" s="1">
        <v>3.166666666667</v>
      </c>
      <c r="P7453" s="8">
        <v>0.61834694240099997</v>
      </c>
    </row>
    <row r="7454" spans="4:16" x14ac:dyDescent="0.2">
      <c r="D7454" s="59"/>
      <c r="E7454" s="5" t="s">
        <v>37</v>
      </c>
      <c r="F7454" s="51" t="s">
        <v>624</v>
      </c>
      <c r="G7454" s="4">
        <v>39</v>
      </c>
      <c r="H7454" s="10">
        <v>30.769230769231001</v>
      </c>
      <c r="I7454" s="1">
        <v>64.102564102564003</v>
      </c>
      <c r="J7454" s="1">
        <v>5.1282051282049999</v>
      </c>
      <c r="K7454" s="2" t="s">
        <v>160</v>
      </c>
      <c r="L7454" s="2" t="s">
        <v>160</v>
      </c>
      <c r="M7454" s="1">
        <v>94.871794871795004</v>
      </c>
      <c r="N7454" s="1">
        <v>5.1282051282049999</v>
      </c>
      <c r="O7454" s="1">
        <v>3.2564102564100001</v>
      </c>
      <c r="P7454" s="8">
        <v>0.54858424090199998</v>
      </c>
    </row>
    <row r="7455" spans="4:16" x14ac:dyDescent="0.2">
      <c r="D7455" s="59"/>
      <c r="E7455" s="5" t="s">
        <v>23</v>
      </c>
      <c r="F7455" s="51" t="s">
        <v>624</v>
      </c>
      <c r="G7455" s="4">
        <v>4</v>
      </c>
      <c r="H7455" s="10">
        <v>75</v>
      </c>
      <c r="I7455" s="1">
        <v>25</v>
      </c>
      <c r="J7455" s="2" t="s">
        <v>160</v>
      </c>
      <c r="K7455" s="2" t="s">
        <v>160</v>
      </c>
      <c r="L7455" s="2" t="s">
        <v>160</v>
      </c>
      <c r="M7455" s="1">
        <v>100</v>
      </c>
      <c r="N7455" s="2" t="s">
        <v>160</v>
      </c>
      <c r="O7455" s="1">
        <v>3.75</v>
      </c>
      <c r="P7455" s="8">
        <v>0.5</v>
      </c>
    </row>
    <row r="7456" spans="4:16" ht="26" x14ac:dyDescent="0.2">
      <c r="D7456" s="59"/>
      <c r="E7456" s="5" t="s">
        <v>38</v>
      </c>
      <c r="F7456" s="51" t="s">
        <v>623</v>
      </c>
      <c r="G7456" s="4">
        <v>1000</v>
      </c>
      <c r="H7456" s="10">
        <v>52.9</v>
      </c>
      <c r="I7456" s="1">
        <v>38.5</v>
      </c>
      <c r="J7456" s="1">
        <v>6.3</v>
      </c>
      <c r="K7456" s="1">
        <v>2.1</v>
      </c>
      <c r="L7456" s="1">
        <v>0.2</v>
      </c>
      <c r="M7456" s="1">
        <v>91.4</v>
      </c>
      <c r="N7456" s="1">
        <v>8.4</v>
      </c>
      <c r="O7456" s="1">
        <v>3.4248496993990001</v>
      </c>
      <c r="P7456" s="8">
        <v>0.70523456724699995</v>
      </c>
    </row>
    <row r="7457" spans="4:16" ht="26" x14ac:dyDescent="0.2">
      <c r="D7457" s="58" t="s">
        <v>39</v>
      </c>
      <c r="E7457" s="7" t="s">
        <v>40</v>
      </c>
      <c r="F7457" s="50" t="s">
        <v>624</v>
      </c>
      <c r="G7457" s="6">
        <v>4</v>
      </c>
      <c r="H7457" s="14">
        <v>50</v>
      </c>
      <c r="I7457" s="3">
        <v>25</v>
      </c>
      <c r="J7457" s="3">
        <v>25</v>
      </c>
      <c r="K7457" s="9" t="s">
        <v>160</v>
      </c>
      <c r="L7457" s="9" t="s">
        <v>160</v>
      </c>
      <c r="M7457" s="3">
        <v>75</v>
      </c>
      <c r="N7457" s="3">
        <v>25</v>
      </c>
      <c r="O7457" s="3">
        <v>3.25</v>
      </c>
      <c r="P7457" s="13">
        <v>0.95742710775600004</v>
      </c>
    </row>
    <row r="7458" spans="4:16" ht="26" x14ac:dyDescent="0.2">
      <c r="D7458" s="59"/>
      <c r="E7458" s="5" t="s">
        <v>41</v>
      </c>
      <c r="F7458" s="51" t="s">
        <v>624</v>
      </c>
      <c r="G7458" s="4">
        <v>45</v>
      </c>
      <c r="H7458" s="10">
        <v>33.333333333333002</v>
      </c>
      <c r="I7458" s="1">
        <v>48.888888888888999</v>
      </c>
      <c r="J7458" s="1">
        <v>11.111111111111001</v>
      </c>
      <c r="K7458" s="1">
        <v>6.666666666667</v>
      </c>
      <c r="L7458" s="2" t="s">
        <v>160</v>
      </c>
      <c r="M7458" s="1">
        <v>82.222222222222001</v>
      </c>
      <c r="N7458" s="1">
        <v>17.777777777777999</v>
      </c>
      <c r="O7458" s="1">
        <v>3.088888888889</v>
      </c>
      <c r="P7458" s="8">
        <v>0.84805183756199998</v>
      </c>
    </row>
    <row r="7459" spans="4:16" ht="26" x14ac:dyDescent="0.2">
      <c r="D7459" s="59"/>
      <c r="E7459" s="5" t="s">
        <v>42</v>
      </c>
      <c r="F7459" s="51" t="s">
        <v>623</v>
      </c>
      <c r="G7459" s="4">
        <v>275</v>
      </c>
      <c r="H7459" s="10">
        <v>37.454545454544999</v>
      </c>
      <c r="I7459" s="1">
        <v>51.272727272727003</v>
      </c>
      <c r="J7459" s="1">
        <v>9.0909090909089993</v>
      </c>
      <c r="K7459" s="1">
        <v>2.181818181818</v>
      </c>
      <c r="L7459" s="2" t="s">
        <v>160</v>
      </c>
      <c r="M7459" s="1">
        <v>88.727272727273004</v>
      </c>
      <c r="N7459" s="1">
        <v>11.272727272727</v>
      </c>
      <c r="O7459" s="1">
        <v>3.24</v>
      </c>
      <c r="P7459" s="8">
        <v>0.70493567548299996</v>
      </c>
    </row>
    <row r="7460" spans="4:16" ht="26" x14ac:dyDescent="0.2">
      <c r="D7460" s="59"/>
      <c r="E7460" s="5" t="s">
        <v>43</v>
      </c>
      <c r="F7460" s="51" t="s">
        <v>623</v>
      </c>
      <c r="G7460" s="4">
        <v>245</v>
      </c>
      <c r="H7460" s="10">
        <v>51.428571428570997</v>
      </c>
      <c r="I7460" s="1">
        <v>40</v>
      </c>
      <c r="J7460" s="1">
        <v>5.7142857142860004</v>
      </c>
      <c r="K7460" s="1">
        <v>2.4489795918369999</v>
      </c>
      <c r="L7460" s="1">
        <v>0.408163265306</v>
      </c>
      <c r="M7460" s="1">
        <v>91.428571428571004</v>
      </c>
      <c r="N7460" s="1">
        <v>8.1632653061219997</v>
      </c>
      <c r="O7460" s="1">
        <v>3.4098360655739999</v>
      </c>
      <c r="P7460" s="8">
        <v>0.71150565860899995</v>
      </c>
    </row>
    <row r="7461" spans="4:16" ht="26" x14ac:dyDescent="0.2">
      <c r="D7461" s="59"/>
      <c r="E7461" s="5" t="s">
        <v>44</v>
      </c>
      <c r="F7461" s="51" t="s">
        <v>623</v>
      </c>
      <c r="G7461" s="4">
        <v>167</v>
      </c>
      <c r="H7461" s="10">
        <v>55.089820359280999</v>
      </c>
      <c r="I7461" s="1">
        <v>38.323353293413</v>
      </c>
      <c r="J7461" s="1">
        <v>4.7904191616769998</v>
      </c>
      <c r="K7461" s="1">
        <v>1.796407185629</v>
      </c>
      <c r="L7461" s="2" t="s">
        <v>160</v>
      </c>
      <c r="M7461" s="1">
        <v>93.413173652694994</v>
      </c>
      <c r="N7461" s="1">
        <v>6.5868263473050002</v>
      </c>
      <c r="O7461" s="1">
        <v>3.467065868263</v>
      </c>
      <c r="P7461" s="8">
        <v>0.67471038979200004</v>
      </c>
    </row>
    <row r="7462" spans="4:16" ht="26" x14ac:dyDescent="0.2">
      <c r="D7462" s="59"/>
      <c r="E7462" s="5" t="s">
        <v>45</v>
      </c>
      <c r="F7462" s="51" t="s">
        <v>623</v>
      </c>
      <c r="G7462" s="4">
        <v>90</v>
      </c>
      <c r="H7462" s="10">
        <v>68.888888888888999</v>
      </c>
      <c r="I7462" s="1">
        <v>23.333333333333002</v>
      </c>
      <c r="J7462" s="1">
        <v>6.666666666667</v>
      </c>
      <c r="K7462" s="1">
        <v>1.1111111111109999</v>
      </c>
      <c r="L7462" s="2" t="s">
        <v>160</v>
      </c>
      <c r="M7462" s="1">
        <v>92.222222222222001</v>
      </c>
      <c r="N7462" s="1">
        <v>7.7777777777779997</v>
      </c>
      <c r="O7462" s="1">
        <v>3.6</v>
      </c>
      <c r="P7462" s="8">
        <v>0.66704109335499995</v>
      </c>
    </row>
    <row r="7463" spans="4:16" ht="26" x14ac:dyDescent="0.2">
      <c r="D7463" s="59"/>
      <c r="E7463" s="5" t="s">
        <v>46</v>
      </c>
      <c r="F7463" s="51" t="s">
        <v>624</v>
      </c>
      <c r="G7463" s="4">
        <v>46</v>
      </c>
      <c r="H7463" s="10">
        <v>69.565217391304003</v>
      </c>
      <c r="I7463" s="1">
        <v>30.434782608696</v>
      </c>
      <c r="J7463" s="2" t="s">
        <v>160</v>
      </c>
      <c r="K7463" s="2" t="s">
        <v>160</v>
      </c>
      <c r="L7463" s="2" t="s">
        <v>160</v>
      </c>
      <c r="M7463" s="1">
        <v>100</v>
      </c>
      <c r="N7463" s="2" t="s">
        <v>160</v>
      </c>
      <c r="O7463" s="1">
        <v>3.6956521739129999</v>
      </c>
      <c r="P7463" s="8">
        <v>0.465215133861</v>
      </c>
    </row>
    <row r="7464" spans="4:16" ht="26" x14ac:dyDescent="0.2">
      <c r="D7464" s="59"/>
      <c r="E7464" s="5" t="s">
        <v>47</v>
      </c>
      <c r="F7464" s="51" t="s">
        <v>623</v>
      </c>
      <c r="G7464" s="4">
        <v>68</v>
      </c>
      <c r="H7464" s="10">
        <v>80.882352941175995</v>
      </c>
      <c r="I7464" s="1">
        <v>19.117647058824002</v>
      </c>
      <c r="J7464" s="2" t="s">
        <v>160</v>
      </c>
      <c r="K7464" s="2" t="s">
        <v>160</v>
      </c>
      <c r="L7464" s="2" t="s">
        <v>160</v>
      </c>
      <c r="M7464" s="1">
        <v>100</v>
      </c>
      <c r="N7464" s="2" t="s">
        <v>160</v>
      </c>
      <c r="O7464" s="1">
        <v>3.8088235294119999</v>
      </c>
      <c r="P7464" s="8">
        <v>0.39615137093300001</v>
      </c>
    </row>
    <row r="7465" spans="4:16" x14ac:dyDescent="0.2">
      <c r="D7465" s="59"/>
      <c r="E7465" s="5" t="s">
        <v>48</v>
      </c>
      <c r="F7465" s="51" t="s">
        <v>624</v>
      </c>
      <c r="G7465" s="4">
        <v>4</v>
      </c>
      <c r="H7465" s="10">
        <v>50</v>
      </c>
      <c r="I7465" s="1">
        <v>50</v>
      </c>
      <c r="J7465" s="2" t="s">
        <v>160</v>
      </c>
      <c r="K7465" s="2" t="s">
        <v>160</v>
      </c>
      <c r="L7465" s="2" t="s">
        <v>160</v>
      </c>
      <c r="M7465" s="1">
        <v>100</v>
      </c>
      <c r="N7465" s="2" t="s">
        <v>160</v>
      </c>
      <c r="O7465" s="1">
        <v>3.5</v>
      </c>
      <c r="P7465" s="8">
        <v>0.57735026918999999</v>
      </c>
    </row>
    <row r="7466" spans="4:16" x14ac:dyDescent="0.2">
      <c r="D7466" s="59"/>
      <c r="E7466" s="5" t="s">
        <v>23</v>
      </c>
      <c r="F7466" s="51" t="s">
        <v>623</v>
      </c>
      <c r="G7466" s="4">
        <v>99</v>
      </c>
      <c r="H7466" s="10">
        <v>55.555555555555998</v>
      </c>
      <c r="I7466" s="1">
        <v>35.353535353535001</v>
      </c>
      <c r="J7466" s="1">
        <v>6.0606060606060002</v>
      </c>
      <c r="K7466" s="1">
        <v>2.0202020202019999</v>
      </c>
      <c r="L7466" s="1">
        <v>1.010101010101</v>
      </c>
      <c r="M7466" s="1">
        <v>90.909090909091006</v>
      </c>
      <c r="N7466" s="1">
        <v>8.0808080808079996</v>
      </c>
      <c r="O7466" s="1">
        <v>3.459183673469</v>
      </c>
      <c r="P7466" s="8">
        <v>0.70591561288500004</v>
      </c>
    </row>
    <row r="7467" spans="4:16" x14ac:dyDescent="0.2">
      <c r="D7467" s="58" t="s">
        <v>49</v>
      </c>
      <c r="E7467" s="7" t="s">
        <v>50</v>
      </c>
      <c r="F7467" s="50" t="s">
        <v>624</v>
      </c>
      <c r="G7467" s="6">
        <v>39</v>
      </c>
      <c r="H7467" s="14">
        <v>12.820512820513001</v>
      </c>
      <c r="I7467" s="3">
        <v>51.282051282051</v>
      </c>
      <c r="J7467" s="3">
        <v>20.512820512821001</v>
      </c>
      <c r="K7467" s="3">
        <v>15.384615384615</v>
      </c>
      <c r="L7467" s="9" t="s">
        <v>160</v>
      </c>
      <c r="M7467" s="3">
        <v>64.102564102564003</v>
      </c>
      <c r="N7467" s="3">
        <v>35.897435897435997</v>
      </c>
      <c r="O7467" s="3">
        <v>2.615384615385</v>
      </c>
      <c r="P7467" s="13">
        <v>0.90656624037</v>
      </c>
    </row>
    <row r="7468" spans="4:16" x14ac:dyDescent="0.2">
      <c r="D7468" s="59"/>
      <c r="E7468" s="5" t="s">
        <v>51</v>
      </c>
      <c r="F7468" s="51" t="s">
        <v>623</v>
      </c>
      <c r="G7468" s="4">
        <v>185</v>
      </c>
      <c r="H7468" s="10">
        <v>29.189189189189001</v>
      </c>
      <c r="I7468" s="1">
        <v>52.432432432432002</v>
      </c>
      <c r="J7468" s="1">
        <v>14.594594594595</v>
      </c>
      <c r="K7468" s="1">
        <v>3.2432432432430001</v>
      </c>
      <c r="L7468" s="1">
        <v>0.54054054054099998</v>
      </c>
      <c r="M7468" s="1">
        <v>81.621621621621998</v>
      </c>
      <c r="N7468" s="1">
        <v>17.837837837837998</v>
      </c>
      <c r="O7468" s="1">
        <v>3.0815217391299998</v>
      </c>
      <c r="P7468" s="8">
        <v>0.75305270867200003</v>
      </c>
    </row>
    <row r="7469" spans="4:16" x14ac:dyDescent="0.2">
      <c r="D7469" s="59"/>
      <c r="E7469" s="5" t="s">
        <v>52</v>
      </c>
      <c r="F7469" s="51" t="s">
        <v>623</v>
      </c>
      <c r="G7469" s="4">
        <v>324</v>
      </c>
      <c r="H7469" s="10">
        <v>41.666666666666998</v>
      </c>
      <c r="I7469" s="1">
        <v>50.925925925926002</v>
      </c>
      <c r="J7469" s="1">
        <v>5.8641975308639998</v>
      </c>
      <c r="K7469" s="1">
        <v>1.2345679012349999</v>
      </c>
      <c r="L7469" s="1">
        <v>0.30864197530900001</v>
      </c>
      <c r="M7469" s="1">
        <v>92.592592592592993</v>
      </c>
      <c r="N7469" s="1">
        <v>7.0987654320990003</v>
      </c>
      <c r="O7469" s="1">
        <v>3.334365325077</v>
      </c>
      <c r="P7469" s="8">
        <v>0.64482783318199999</v>
      </c>
    </row>
    <row r="7470" spans="4:16" x14ac:dyDescent="0.2">
      <c r="D7470" s="59"/>
      <c r="E7470" s="5" t="s">
        <v>53</v>
      </c>
      <c r="F7470" s="51" t="s">
        <v>623</v>
      </c>
      <c r="G7470" s="4">
        <v>491</v>
      </c>
      <c r="H7470" s="10">
        <v>70.875763747454002</v>
      </c>
      <c r="I7470" s="1">
        <v>25.865580448065</v>
      </c>
      <c r="J7470" s="1">
        <v>2.24032586558</v>
      </c>
      <c r="K7470" s="1">
        <v>1.0183299389</v>
      </c>
      <c r="L7470" s="2" t="s">
        <v>160</v>
      </c>
      <c r="M7470" s="1">
        <v>96.741344195519005</v>
      </c>
      <c r="N7470" s="1">
        <v>3.2586558044810001</v>
      </c>
      <c r="O7470" s="1">
        <v>3.6659877800410001</v>
      </c>
      <c r="P7470" s="8">
        <v>0.573606556346</v>
      </c>
    </row>
    <row r="7471" spans="4:16" x14ac:dyDescent="0.2">
      <c r="D7471" s="59"/>
      <c r="E7471" s="5" t="s">
        <v>23</v>
      </c>
      <c r="F7471" s="51" t="s">
        <v>624</v>
      </c>
      <c r="G7471" s="4">
        <v>4</v>
      </c>
      <c r="H7471" s="10">
        <v>50</v>
      </c>
      <c r="I7471" s="1">
        <v>50</v>
      </c>
      <c r="J7471" s="2" t="s">
        <v>160</v>
      </c>
      <c r="K7471" s="2" t="s">
        <v>160</v>
      </c>
      <c r="L7471" s="2" t="s">
        <v>160</v>
      </c>
      <c r="M7471" s="1">
        <v>100</v>
      </c>
      <c r="N7471" s="2" t="s">
        <v>160</v>
      </c>
      <c r="O7471" s="1">
        <v>3.5</v>
      </c>
      <c r="P7471" s="8">
        <v>0.57735026918999999</v>
      </c>
    </row>
    <row r="7472" spans="4:16" x14ac:dyDescent="0.2">
      <c r="D7472" s="59"/>
      <c r="E7472" s="5" t="s">
        <v>54</v>
      </c>
      <c r="F7472" s="51" t="s">
        <v>623</v>
      </c>
      <c r="G7472" s="4">
        <v>224</v>
      </c>
      <c r="H7472" s="10">
        <v>26.339285714286</v>
      </c>
      <c r="I7472" s="1">
        <v>52.232142857143003</v>
      </c>
      <c r="J7472" s="1">
        <v>15.625</v>
      </c>
      <c r="K7472" s="1">
        <v>5.3571428571429998</v>
      </c>
      <c r="L7472" s="1">
        <v>0.446428571429</v>
      </c>
      <c r="M7472" s="1">
        <v>78.571428571428996</v>
      </c>
      <c r="N7472" s="1">
        <v>20.982142857143</v>
      </c>
      <c r="O7472" s="1">
        <v>3</v>
      </c>
      <c r="P7472" s="8">
        <v>0.79977474306200003</v>
      </c>
    </row>
    <row r="7473" spans="4:16" x14ac:dyDescent="0.2">
      <c r="D7473" s="59"/>
      <c r="E7473" s="5" t="s">
        <v>55</v>
      </c>
      <c r="F7473" s="51" t="s">
        <v>623</v>
      </c>
      <c r="G7473" s="4">
        <v>815</v>
      </c>
      <c r="H7473" s="10">
        <v>59.263803680982001</v>
      </c>
      <c r="I7473" s="1">
        <v>35.828220858896003</v>
      </c>
      <c r="J7473" s="1">
        <v>3.6809815950920002</v>
      </c>
      <c r="K7473" s="1">
        <v>1.104294478528</v>
      </c>
      <c r="L7473" s="1">
        <v>0.122699386503</v>
      </c>
      <c r="M7473" s="1">
        <v>95.092024539877002</v>
      </c>
      <c r="N7473" s="1">
        <v>4.7852760736200004</v>
      </c>
      <c r="O7473" s="1">
        <v>3.5343980343979999</v>
      </c>
      <c r="P7473" s="8">
        <v>0.623974538854</v>
      </c>
    </row>
    <row r="7474" spans="4:16" ht="26" x14ac:dyDescent="0.2">
      <c r="D7474" s="58" t="s">
        <v>56</v>
      </c>
      <c r="E7474" s="7" t="s">
        <v>57</v>
      </c>
      <c r="F7474" s="50" t="s">
        <v>624</v>
      </c>
      <c r="G7474" s="6">
        <v>8</v>
      </c>
      <c r="H7474" s="14">
        <v>12.5</v>
      </c>
      <c r="I7474" s="3">
        <v>62.5</v>
      </c>
      <c r="J7474" s="3">
        <v>25</v>
      </c>
      <c r="K7474" s="9" t="s">
        <v>160</v>
      </c>
      <c r="L7474" s="9" t="s">
        <v>160</v>
      </c>
      <c r="M7474" s="3">
        <v>75</v>
      </c>
      <c r="N7474" s="3">
        <v>25</v>
      </c>
      <c r="O7474" s="3">
        <v>2.875</v>
      </c>
      <c r="P7474" s="13">
        <v>0.64086994446199996</v>
      </c>
    </row>
    <row r="7475" spans="4:16" ht="26" x14ac:dyDescent="0.2">
      <c r="D7475" s="59"/>
      <c r="E7475" s="5" t="s">
        <v>58</v>
      </c>
      <c r="F7475" s="51" t="s">
        <v>623</v>
      </c>
      <c r="G7475" s="4">
        <v>61</v>
      </c>
      <c r="H7475" s="10">
        <v>55.737704918033003</v>
      </c>
      <c r="I7475" s="1">
        <v>39.344262295081997</v>
      </c>
      <c r="J7475" s="1">
        <v>4.918032786885</v>
      </c>
      <c r="K7475" s="2" t="s">
        <v>160</v>
      </c>
      <c r="L7475" s="2" t="s">
        <v>160</v>
      </c>
      <c r="M7475" s="1">
        <v>95.081967213115007</v>
      </c>
      <c r="N7475" s="1">
        <v>4.918032786885</v>
      </c>
      <c r="O7475" s="1">
        <v>3.5081967213110001</v>
      </c>
      <c r="P7475" s="8">
        <v>0.59506164441700005</v>
      </c>
    </row>
    <row r="7476" spans="4:16" x14ac:dyDescent="0.2">
      <c r="D7476" s="59"/>
      <c r="E7476" s="5" t="s">
        <v>59</v>
      </c>
      <c r="F7476" s="51" t="s">
        <v>624</v>
      </c>
      <c r="G7476" s="4">
        <v>18</v>
      </c>
      <c r="H7476" s="10">
        <v>72.222222222222001</v>
      </c>
      <c r="I7476" s="1">
        <v>27.777777777777999</v>
      </c>
      <c r="J7476" s="2" t="s">
        <v>160</v>
      </c>
      <c r="K7476" s="2" t="s">
        <v>160</v>
      </c>
      <c r="L7476" s="2" t="s">
        <v>160</v>
      </c>
      <c r="M7476" s="1">
        <v>100</v>
      </c>
      <c r="N7476" s="2" t="s">
        <v>160</v>
      </c>
      <c r="O7476" s="1">
        <v>3.7222222222219998</v>
      </c>
      <c r="P7476" s="8">
        <v>0.46088859896200002</v>
      </c>
    </row>
    <row r="7477" spans="4:16" x14ac:dyDescent="0.2">
      <c r="D7477" s="59"/>
      <c r="E7477" s="5" t="s">
        <v>60</v>
      </c>
      <c r="F7477" s="51" t="s">
        <v>623</v>
      </c>
      <c r="G7477" s="4">
        <v>147</v>
      </c>
      <c r="H7477" s="10">
        <v>54.421768707482997</v>
      </c>
      <c r="I7477" s="1">
        <v>36.054421768707002</v>
      </c>
      <c r="J7477" s="1">
        <v>8.1632653061219997</v>
      </c>
      <c r="K7477" s="1">
        <v>1.360544217687</v>
      </c>
      <c r="L7477" s="2" t="s">
        <v>160</v>
      </c>
      <c r="M7477" s="1">
        <v>90.476190476189998</v>
      </c>
      <c r="N7477" s="1">
        <v>9.5238095238099998</v>
      </c>
      <c r="O7477" s="1">
        <v>3.4353741496599999</v>
      </c>
      <c r="P7477" s="8">
        <v>0.70291006859500005</v>
      </c>
    </row>
    <row r="7478" spans="4:16" ht="26" x14ac:dyDescent="0.2">
      <c r="D7478" s="59"/>
      <c r="E7478" s="5" t="s">
        <v>61</v>
      </c>
      <c r="F7478" s="51" t="s">
        <v>623</v>
      </c>
      <c r="G7478" s="4">
        <v>85</v>
      </c>
      <c r="H7478" s="10">
        <v>50.588235294118</v>
      </c>
      <c r="I7478" s="1">
        <v>43.529411764705998</v>
      </c>
      <c r="J7478" s="1">
        <v>3.5294117647059999</v>
      </c>
      <c r="K7478" s="1">
        <v>1.1764705882349999</v>
      </c>
      <c r="L7478" s="1">
        <v>1.1764705882349999</v>
      </c>
      <c r="M7478" s="1">
        <v>94.117647058824005</v>
      </c>
      <c r="N7478" s="1">
        <v>4.7058823529409999</v>
      </c>
      <c r="O7478" s="1">
        <v>3.4523809523810001</v>
      </c>
      <c r="P7478" s="8">
        <v>0.62872527194700001</v>
      </c>
    </row>
    <row r="7479" spans="4:16" x14ac:dyDescent="0.2">
      <c r="D7479" s="59"/>
      <c r="E7479" s="5" t="s">
        <v>62</v>
      </c>
      <c r="F7479" s="51" t="s">
        <v>623</v>
      </c>
      <c r="G7479" s="4">
        <v>722</v>
      </c>
      <c r="H7479" s="10">
        <v>51.523545706371003</v>
      </c>
      <c r="I7479" s="1">
        <v>39.612188365651001</v>
      </c>
      <c r="J7479" s="1">
        <v>6.2326869806090004</v>
      </c>
      <c r="K7479" s="1">
        <v>2.4930747922440002</v>
      </c>
      <c r="L7479" s="1">
        <v>0.138504155125</v>
      </c>
      <c r="M7479" s="1">
        <v>91.135734072022004</v>
      </c>
      <c r="N7479" s="1">
        <v>8.7257617728529997</v>
      </c>
      <c r="O7479" s="1">
        <v>3.403606102635</v>
      </c>
      <c r="P7479" s="8">
        <v>0.71836100501</v>
      </c>
    </row>
    <row r="7480" spans="4:16" x14ac:dyDescent="0.2">
      <c r="D7480" s="59"/>
      <c r="E7480" s="5" t="s">
        <v>23</v>
      </c>
      <c r="F7480" s="51" t="s">
        <v>624</v>
      </c>
      <c r="G7480" s="4">
        <v>2</v>
      </c>
      <c r="H7480" s="10">
        <v>50</v>
      </c>
      <c r="I7480" s="1">
        <v>50</v>
      </c>
      <c r="J7480" s="2" t="s">
        <v>160</v>
      </c>
      <c r="K7480" s="2" t="s">
        <v>160</v>
      </c>
      <c r="L7480" s="2" t="s">
        <v>160</v>
      </c>
      <c r="M7480" s="1">
        <v>100</v>
      </c>
      <c r="N7480" s="2" t="s">
        <v>160</v>
      </c>
      <c r="O7480" s="1">
        <v>3.5</v>
      </c>
      <c r="P7480" s="8">
        <v>0.70710678118699999</v>
      </c>
    </row>
    <row r="7481" spans="4:16" ht="26" x14ac:dyDescent="0.2">
      <c r="D7481" s="59"/>
      <c r="E7481" s="5" t="s">
        <v>63</v>
      </c>
      <c r="F7481" s="51" t="s">
        <v>623</v>
      </c>
      <c r="G7481" s="4">
        <v>319</v>
      </c>
      <c r="H7481" s="10">
        <v>53.605015673981001</v>
      </c>
      <c r="I7481" s="1">
        <v>38.871473354232002</v>
      </c>
      <c r="J7481" s="1">
        <v>6.2695924764889996</v>
      </c>
      <c r="K7481" s="1">
        <v>0.94043887147299998</v>
      </c>
      <c r="L7481" s="1">
        <v>0.31347962382400002</v>
      </c>
      <c r="M7481" s="1">
        <v>92.476489028212995</v>
      </c>
      <c r="N7481" s="1">
        <v>7.2100313479620004</v>
      </c>
      <c r="O7481" s="1">
        <v>3.4559748427670001</v>
      </c>
      <c r="P7481" s="8">
        <v>0.65712222189400005</v>
      </c>
    </row>
    <row r="7482" spans="4:16" ht="26" x14ac:dyDescent="0.2">
      <c r="D7482" s="58" t="s">
        <v>64</v>
      </c>
      <c r="E7482" s="7" t="s">
        <v>57</v>
      </c>
      <c r="F7482" s="50" t="s">
        <v>624</v>
      </c>
      <c r="G7482" s="6">
        <v>21</v>
      </c>
      <c r="H7482" s="14">
        <v>42.857142857143003</v>
      </c>
      <c r="I7482" s="3">
        <v>42.857142857143003</v>
      </c>
      <c r="J7482" s="3">
        <v>14.285714285714</v>
      </c>
      <c r="K7482" s="9" t="s">
        <v>160</v>
      </c>
      <c r="L7482" s="9" t="s">
        <v>160</v>
      </c>
      <c r="M7482" s="3">
        <v>85.714285714286007</v>
      </c>
      <c r="N7482" s="3">
        <v>14.285714285714</v>
      </c>
      <c r="O7482" s="3">
        <v>3.285714285714</v>
      </c>
      <c r="P7482" s="13">
        <v>0.71713716560100005</v>
      </c>
    </row>
    <row r="7483" spans="4:16" ht="26" x14ac:dyDescent="0.2">
      <c r="D7483" s="59"/>
      <c r="E7483" s="5" t="s">
        <v>58</v>
      </c>
      <c r="F7483" s="51" t="s">
        <v>623</v>
      </c>
      <c r="G7483" s="4">
        <v>103</v>
      </c>
      <c r="H7483" s="10">
        <v>54.368932038834998</v>
      </c>
      <c r="I7483" s="1">
        <v>37.864077669902997</v>
      </c>
      <c r="J7483" s="1">
        <v>4.8543689320389998</v>
      </c>
      <c r="K7483" s="1">
        <v>1.9417475728160001</v>
      </c>
      <c r="L7483" s="1">
        <v>0.97087378640800004</v>
      </c>
      <c r="M7483" s="1">
        <v>92.233009708737995</v>
      </c>
      <c r="N7483" s="1">
        <v>6.796116504854</v>
      </c>
      <c r="O7483" s="1">
        <v>3.4607843137250001</v>
      </c>
      <c r="P7483" s="8">
        <v>0.68464876631500005</v>
      </c>
    </row>
    <row r="7484" spans="4:16" x14ac:dyDescent="0.2">
      <c r="D7484" s="59"/>
      <c r="E7484" s="5" t="s">
        <v>59</v>
      </c>
      <c r="F7484" s="51" t="s">
        <v>624</v>
      </c>
      <c r="G7484" s="4">
        <v>43</v>
      </c>
      <c r="H7484" s="10">
        <v>60.465116279070003</v>
      </c>
      <c r="I7484" s="1">
        <v>39.534883720929997</v>
      </c>
      <c r="J7484" s="2" t="s">
        <v>160</v>
      </c>
      <c r="K7484" s="2" t="s">
        <v>160</v>
      </c>
      <c r="L7484" s="2" t="s">
        <v>160</v>
      </c>
      <c r="M7484" s="1">
        <v>100</v>
      </c>
      <c r="N7484" s="2" t="s">
        <v>160</v>
      </c>
      <c r="O7484" s="1">
        <v>3.6046511627909998</v>
      </c>
      <c r="P7484" s="8">
        <v>0.49471179121600001</v>
      </c>
    </row>
    <row r="7485" spans="4:16" x14ac:dyDescent="0.2">
      <c r="D7485" s="59"/>
      <c r="E7485" s="5" t="s">
        <v>60</v>
      </c>
      <c r="F7485" s="51" t="s">
        <v>623</v>
      </c>
      <c r="G7485" s="4">
        <v>697</v>
      </c>
      <c r="H7485" s="10">
        <v>52.367288378765998</v>
      </c>
      <c r="I7485" s="1">
        <v>39.024390243901998</v>
      </c>
      <c r="J7485" s="1">
        <v>6.1692969870879999</v>
      </c>
      <c r="K7485" s="1">
        <v>2.2955523672879998</v>
      </c>
      <c r="L7485" s="1">
        <v>0.14347202295600001</v>
      </c>
      <c r="M7485" s="1">
        <v>91.391678622669005</v>
      </c>
      <c r="N7485" s="1">
        <v>8.4648493543759997</v>
      </c>
      <c r="O7485" s="1">
        <v>3.416666666667</v>
      </c>
      <c r="P7485" s="8">
        <v>0.71082753138599997</v>
      </c>
    </row>
    <row r="7486" spans="4:16" ht="26" x14ac:dyDescent="0.2">
      <c r="D7486" s="59"/>
      <c r="E7486" s="5" t="s">
        <v>61</v>
      </c>
      <c r="F7486" s="51" t="s">
        <v>623</v>
      </c>
      <c r="G7486" s="4">
        <v>160</v>
      </c>
      <c r="H7486" s="10">
        <v>50</v>
      </c>
      <c r="I7486" s="1">
        <v>41.875</v>
      </c>
      <c r="J7486" s="1">
        <v>7.5</v>
      </c>
      <c r="K7486" s="1">
        <v>0.625</v>
      </c>
      <c r="L7486" s="2" t="s">
        <v>160</v>
      </c>
      <c r="M7486" s="1">
        <v>91.875</v>
      </c>
      <c r="N7486" s="1">
        <v>8.125</v>
      </c>
      <c r="O7486" s="1">
        <v>3.4125000000000001</v>
      </c>
      <c r="P7486" s="8">
        <v>0.65768318346400001</v>
      </c>
    </row>
    <row r="7487" spans="4:16" ht="26" x14ac:dyDescent="0.2">
      <c r="D7487" s="59"/>
      <c r="E7487" s="5" t="s">
        <v>65</v>
      </c>
      <c r="F7487" s="51" t="s">
        <v>624</v>
      </c>
      <c r="G7487" s="4">
        <v>16</v>
      </c>
      <c r="H7487" s="10">
        <v>37.5</v>
      </c>
      <c r="I7487" s="1">
        <v>37.5</v>
      </c>
      <c r="J7487" s="1">
        <v>12.5</v>
      </c>
      <c r="K7487" s="1">
        <v>12.5</v>
      </c>
      <c r="L7487" s="2" t="s">
        <v>160</v>
      </c>
      <c r="M7487" s="1">
        <v>75</v>
      </c>
      <c r="N7487" s="1">
        <v>25</v>
      </c>
      <c r="O7487" s="1">
        <v>3</v>
      </c>
      <c r="P7487" s="8">
        <v>1.0327955589890001</v>
      </c>
    </row>
    <row r="7488" spans="4:16" x14ac:dyDescent="0.2">
      <c r="D7488" s="59"/>
      <c r="E7488" s="5" t="s">
        <v>23</v>
      </c>
      <c r="F7488" s="51" t="s">
        <v>624</v>
      </c>
      <c r="G7488" s="4">
        <v>3</v>
      </c>
      <c r="H7488" s="10">
        <v>66.666666666666998</v>
      </c>
      <c r="I7488" s="1">
        <v>33.333333333333002</v>
      </c>
      <c r="J7488" s="2" t="s">
        <v>160</v>
      </c>
      <c r="K7488" s="2" t="s">
        <v>160</v>
      </c>
      <c r="L7488" s="2" t="s">
        <v>160</v>
      </c>
      <c r="M7488" s="1">
        <v>100</v>
      </c>
      <c r="N7488" s="2" t="s">
        <v>160</v>
      </c>
      <c r="O7488" s="1">
        <v>3.666666666667</v>
      </c>
      <c r="P7488" s="8">
        <v>0.57735026918999999</v>
      </c>
    </row>
    <row r="7489" spans="4:16" ht="26" x14ac:dyDescent="0.2">
      <c r="D7489" s="59"/>
      <c r="E7489" s="5" t="s">
        <v>66</v>
      </c>
      <c r="F7489" s="51" t="s">
        <v>623</v>
      </c>
      <c r="G7489" s="4">
        <v>1024</v>
      </c>
      <c r="H7489" s="10">
        <v>52.34375</v>
      </c>
      <c r="I7489" s="1">
        <v>39.453125</v>
      </c>
      <c r="J7489" s="1">
        <v>6.15234375</v>
      </c>
      <c r="K7489" s="1">
        <v>1.85546875</v>
      </c>
      <c r="L7489" s="1">
        <v>0.1953125</v>
      </c>
      <c r="M7489" s="1">
        <v>91.796875</v>
      </c>
      <c r="N7489" s="1">
        <v>8.0078125</v>
      </c>
      <c r="O7489" s="1">
        <v>3.4256360078279999</v>
      </c>
      <c r="P7489" s="8">
        <v>0.69265655375799995</v>
      </c>
    </row>
    <row r="7490" spans="4:16" x14ac:dyDescent="0.2">
      <c r="D7490" s="58" t="s">
        <v>67</v>
      </c>
      <c r="E7490" s="7" t="s">
        <v>68</v>
      </c>
      <c r="F7490" s="50" t="s">
        <v>623</v>
      </c>
      <c r="G7490" s="6">
        <v>483</v>
      </c>
      <c r="H7490" s="14">
        <v>57.142857142856997</v>
      </c>
      <c r="I7490" s="3">
        <v>36.645962732919003</v>
      </c>
      <c r="J7490" s="3">
        <v>4.9689440993789997</v>
      </c>
      <c r="K7490" s="3">
        <v>1.242236024845</v>
      </c>
      <c r="L7490" s="9" t="s">
        <v>160</v>
      </c>
      <c r="M7490" s="3">
        <v>93.788819875775999</v>
      </c>
      <c r="N7490" s="3">
        <v>6.2111801242239997</v>
      </c>
      <c r="O7490" s="3">
        <v>3.4968944099380002</v>
      </c>
      <c r="P7490" s="13">
        <v>0.65175368539099998</v>
      </c>
    </row>
    <row r="7491" spans="4:16" x14ac:dyDescent="0.2">
      <c r="D7491" s="59"/>
      <c r="E7491" s="5" t="s">
        <v>69</v>
      </c>
      <c r="F7491" s="51" t="s">
        <v>623</v>
      </c>
      <c r="G7491" s="4">
        <v>168</v>
      </c>
      <c r="H7491" s="10">
        <v>66.071428571428996</v>
      </c>
      <c r="I7491" s="1">
        <v>30.952380952380999</v>
      </c>
      <c r="J7491" s="1">
        <v>2.9761904761900002</v>
      </c>
      <c r="K7491" s="2" t="s">
        <v>160</v>
      </c>
      <c r="L7491" s="2" t="s">
        <v>160</v>
      </c>
      <c r="M7491" s="1">
        <v>97.023809523810002</v>
      </c>
      <c r="N7491" s="1">
        <v>2.9761904761900002</v>
      </c>
      <c r="O7491" s="1">
        <v>3.6309523809519999</v>
      </c>
      <c r="P7491" s="8">
        <v>0.542333876544</v>
      </c>
    </row>
    <row r="7492" spans="4:16" ht="26" x14ac:dyDescent="0.2">
      <c r="D7492" s="59"/>
      <c r="E7492" s="5" t="s">
        <v>70</v>
      </c>
      <c r="F7492" s="51" t="s">
        <v>623</v>
      </c>
      <c r="G7492" s="4">
        <v>470</v>
      </c>
      <c r="H7492" s="10">
        <v>53.191489361701997</v>
      </c>
      <c r="I7492" s="1">
        <v>39.574468085105998</v>
      </c>
      <c r="J7492" s="1">
        <v>5.7446808510640004</v>
      </c>
      <c r="K7492" s="1">
        <v>1.2765957446809999</v>
      </c>
      <c r="L7492" s="1">
        <v>0.212765957447</v>
      </c>
      <c r="M7492" s="1">
        <v>92.765957446808997</v>
      </c>
      <c r="N7492" s="1">
        <v>7.0212765957450003</v>
      </c>
      <c r="O7492" s="1">
        <v>3.4498933901919999</v>
      </c>
      <c r="P7492" s="8">
        <v>0.66357052625199997</v>
      </c>
    </row>
    <row r="7493" spans="4:16" ht="26" x14ac:dyDescent="0.2">
      <c r="D7493" s="59"/>
      <c r="E7493" s="5" t="s">
        <v>71</v>
      </c>
      <c r="F7493" s="51" t="s">
        <v>623</v>
      </c>
      <c r="G7493" s="4">
        <v>67</v>
      </c>
      <c r="H7493" s="10">
        <v>56.716417910448001</v>
      </c>
      <c r="I7493" s="1">
        <v>37.313432835820997</v>
      </c>
      <c r="J7493" s="1">
        <v>5.9701492537309999</v>
      </c>
      <c r="K7493" s="2" t="s">
        <v>160</v>
      </c>
      <c r="L7493" s="2" t="s">
        <v>160</v>
      </c>
      <c r="M7493" s="1">
        <v>94.029850746269005</v>
      </c>
      <c r="N7493" s="1">
        <v>5.9701492537309999</v>
      </c>
      <c r="O7493" s="1">
        <v>3.507462686567</v>
      </c>
      <c r="P7493" s="8">
        <v>0.61232627290999997</v>
      </c>
    </row>
    <row r="7494" spans="4:16" x14ac:dyDescent="0.2">
      <c r="D7494" s="59"/>
      <c r="E7494" s="5" t="s">
        <v>72</v>
      </c>
      <c r="F7494" s="51" t="s">
        <v>623</v>
      </c>
      <c r="G7494" s="4">
        <v>314</v>
      </c>
      <c r="H7494" s="10">
        <v>57.006369426752002</v>
      </c>
      <c r="I7494" s="1">
        <v>35.031847133757999</v>
      </c>
      <c r="J7494" s="1">
        <v>6.369426751592</v>
      </c>
      <c r="K7494" s="1">
        <v>1.592356687898</v>
      </c>
      <c r="L7494" s="2" t="s">
        <v>160</v>
      </c>
      <c r="M7494" s="1">
        <v>92.038216560509994</v>
      </c>
      <c r="N7494" s="1">
        <v>7.9617834394899996</v>
      </c>
      <c r="O7494" s="1">
        <v>3.4745222929940001</v>
      </c>
      <c r="P7494" s="8">
        <v>0.68832383887899995</v>
      </c>
    </row>
    <row r="7495" spans="4:16" x14ac:dyDescent="0.2">
      <c r="D7495" s="59"/>
      <c r="E7495" s="5" t="s">
        <v>73</v>
      </c>
      <c r="F7495" s="51" t="s">
        <v>623</v>
      </c>
      <c r="G7495" s="4">
        <v>187</v>
      </c>
      <c r="H7495" s="10">
        <v>59.893048128342002</v>
      </c>
      <c r="I7495" s="1">
        <v>34.759358288770002</v>
      </c>
      <c r="J7495" s="1">
        <v>4.8128342245990003</v>
      </c>
      <c r="K7495" s="1">
        <v>0.53475935828900001</v>
      </c>
      <c r="L7495" s="2" t="s">
        <v>160</v>
      </c>
      <c r="M7495" s="1">
        <v>94.652406417112005</v>
      </c>
      <c r="N7495" s="1">
        <v>5.3475935828879999</v>
      </c>
      <c r="O7495" s="1">
        <v>3.5401069518720001</v>
      </c>
      <c r="P7495" s="8">
        <v>0.61543409743400002</v>
      </c>
    </row>
    <row r="7496" spans="4:16" ht="26" x14ac:dyDescent="0.2">
      <c r="D7496" s="59"/>
      <c r="E7496" s="5" t="s">
        <v>74</v>
      </c>
      <c r="F7496" s="51" t="s">
        <v>623</v>
      </c>
      <c r="G7496" s="4">
        <v>472</v>
      </c>
      <c r="H7496" s="10">
        <v>50.211864406780002</v>
      </c>
      <c r="I7496" s="1">
        <v>39.830508474576</v>
      </c>
      <c r="J7496" s="1">
        <v>6.9915254237289997</v>
      </c>
      <c r="K7496" s="1">
        <v>2.542372881356</v>
      </c>
      <c r="L7496" s="1">
        <v>0.42372881355899999</v>
      </c>
      <c r="M7496" s="1">
        <v>90.042372881356002</v>
      </c>
      <c r="N7496" s="1">
        <v>9.5338983050849997</v>
      </c>
      <c r="O7496" s="1">
        <v>3.3829787234039999</v>
      </c>
      <c r="P7496" s="8">
        <v>0.72873379362900004</v>
      </c>
    </row>
    <row r="7497" spans="4:16" x14ac:dyDescent="0.2">
      <c r="D7497" s="59"/>
      <c r="E7497" s="5" t="s">
        <v>36</v>
      </c>
      <c r="F7497" s="51" t="s">
        <v>624</v>
      </c>
      <c r="G7497" s="4">
        <v>28</v>
      </c>
      <c r="H7497" s="10">
        <v>57.142857142856997</v>
      </c>
      <c r="I7497" s="1">
        <v>32.142857142856997</v>
      </c>
      <c r="J7497" s="1">
        <v>7.1428571428570002</v>
      </c>
      <c r="K7497" s="1">
        <v>3.5714285714290002</v>
      </c>
      <c r="L7497" s="2" t="s">
        <v>160</v>
      </c>
      <c r="M7497" s="1">
        <v>89.285714285713993</v>
      </c>
      <c r="N7497" s="1">
        <v>10.714285714286</v>
      </c>
      <c r="O7497" s="1">
        <v>3.4285714285709998</v>
      </c>
      <c r="P7497" s="8">
        <v>0.79015101362899998</v>
      </c>
    </row>
    <row r="7498" spans="4:16" x14ac:dyDescent="0.2">
      <c r="D7498" s="59"/>
      <c r="E7498" s="5" t="s">
        <v>23</v>
      </c>
      <c r="F7498" s="51" t="s">
        <v>624</v>
      </c>
      <c r="G7498" s="4">
        <v>6</v>
      </c>
      <c r="H7498" s="10">
        <v>50</v>
      </c>
      <c r="I7498" s="1">
        <v>16.666666666666998</v>
      </c>
      <c r="J7498" s="1">
        <v>33.333333333333002</v>
      </c>
      <c r="K7498" s="2" t="s">
        <v>160</v>
      </c>
      <c r="L7498" s="2" t="s">
        <v>160</v>
      </c>
      <c r="M7498" s="1">
        <v>66.666666666666998</v>
      </c>
      <c r="N7498" s="1">
        <v>33.333333333333002</v>
      </c>
      <c r="O7498" s="1">
        <v>3.166666666667</v>
      </c>
      <c r="P7498" s="8">
        <v>0.98319208025000004</v>
      </c>
    </row>
    <row r="7499" spans="4:16" ht="26" x14ac:dyDescent="0.2">
      <c r="D7499" s="58" t="s">
        <v>75</v>
      </c>
      <c r="E7499" s="7" t="s">
        <v>76</v>
      </c>
      <c r="F7499" s="50" t="s">
        <v>624</v>
      </c>
      <c r="G7499" s="6">
        <v>32</v>
      </c>
      <c r="H7499" s="14">
        <v>68.75</v>
      </c>
      <c r="I7499" s="3">
        <v>25</v>
      </c>
      <c r="J7499" s="3">
        <v>3.125</v>
      </c>
      <c r="K7499" s="3">
        <v>3.125</v>
      </c>
      <c r="L7499" s="9" t="s">
        <v>160</v>
      </c>
      <c r="M7499" s="3">
        <v>93.75</v>
      </c>
      <c r="N7499" s="3">
        <v>6.25</v>
      </c>
      <c r="O7499" s="3">
        <v>3.59375</v>
      </c>
      <c r="P7499" s="13">
        <v>0.71207896445100005</v>
      </c>
    </row>
    <row r="7500" spans="4:16" x14ac:dyDescent="0.2">
      <c r="D7500" s="59"/>
      <c r="E7500" s="5" t="s">
        <v>77</v>
      </c>
      <c r="F7500" s="51" t="s">
        <v>623</v>
      </c>
      <c r="G7500" s="4">
        <v>60</v>
      </c>
      <c r="H7500" s="10">
        <v>68.333333333333002</v>
      </c>
      <c r="I7500" s="1">
        <v>25</v>
      </c>
      <c r="J7500" s="1">
        <v>5</v>
      </c>
      <c r="K7500" s="1">
        <v>1.666666666667</v>
      </c>
      <c r="L7500" s="2" t="s">
        <v>160</v>
      </c>
      <c r="M7500" s="1">
        <v>93.333333333333002</v>
      </c>
      <c r="N7500" s="1">
        <v>6.666666666667</v>
      </c>
      <c r="O7500" s="1">
        <v>3.6</v>
      </c>
      <c r="P7500" s="8">
        <v>0.66892273628499999</v>
      </c>
    </row>
    <row r="7501" spans="4:16" x14ac:dyDescent="0.2">
      <c r="D7501" s="59"/>
      <c r="E7501" s="5" t="s">
        <v>78</v>
      </c>
      <c r="F7501" s="51" t="s">
        <v>623</v>
      </c>
      <c r="G7501" s="4">
        <v>82</v>
      </c>
      <c r="H7501" s="10">
        <v>68.292682926829002</v>
      </c>
      <c r="I7501" s="1">
        <v>26.829268292683</v>
      </c>
      <c r="J7501" s="1">
        <v>2.4390243902440001</v>
      </c>
      <c r="K7501" s="1">
        <v>2.4390243902440001</v>
      </c>
      <c r="L7501" s="2" t="s">
        <v>160</v>
      </c>
      <c r="M7501" s="1">
        <v>95.121951219511999</v>
      </c>
      <c r="N7501" s="1">
        <v>4.8780487804880002</v>
      </c>
      <c r="O7501" s="1">
        <v>3.6097560975610001</v>
      </c>
      <c r="P7501" s="8">
        <v>0.66213454976999997</v>
      </c>
    </row>
    <row r="7502" spans="4:16" ht="26" x14ac:dyDescent="0.2">
      <c r="D7502" s="59"/>
      <c r="E7502" s="5" t="s">
        <v>79</v>
      </c>
      <c r="F7502" s="51" t="s">
        <v>624</v>
      </c>
      <c r="G7502" s="4">
        <v>11</v>
      </c>
      <c r="H7502" s="10">
        <v>63.636363636364003</v>
      </c>
      <c r="I7502" s="1">
        <v>18.181818181817999</v>
      </c>
      <c r="J7502" s="1">
        <v>9.0909090909089993</v>
      </c>
      <c r="K7502" s="1">
        <v>9.0909090909089993</v>
      </c>
      <c r="L7502" s="2" t="s">
        <v>160</v>
      </c>
      <c r="M7502" s="1">
        <v>81.818181818181998</v>
      </c>
      <c r="N7502" s="1">
        <v>18.181818181817999</v>
      </c>
      <c r="O7502" s="1">
        <v>3.363636363636</v>
      </c>
      <c r="P7502" s="8">
        <v>1.026910636105</v>
      </c>
    </row>
    <row r="7503" spans="4:16" ht="26" x14ac:dyDescent="0.2">
      <c r="D7503" s="59"/>
      <c r="E7503" s="5" t="s">
        <v>80</v>
      </c>
      <c r="F7503" s="51" t="s">
        <v>624</v>
      </c>
      <c r="G7503" s="4">
        <v>35</v>
      </c>
      <c r="H7503" s="10">
        <v>57.142857142856997</v>
      </c>
      <c r="I7503" s="1">
        <v>34.285714285714</v>
      </c>
      <c r="J7503" s="1">
        <v>5.7142857142860004</v>
      </c>
      <c r="K7503" s="1">
        <v>2.8571428571430002</v>
      </c>
      <c r="L7503" s="2" t="s">
        <v>160</v>
      </c>
      <c r="M7503" s="1">
        <v>91.428571428571004</v>
      </c>
      <c r="N7503" s="1">
        <v>8.5714285714289993</v>
      </c>
      <c r="O7503" s="1">
        <v>3.4571428571429998</v>
      </c>
      <c r="P7503" s="8">
        <v>0.74133651733399997</v>
      </c>
    </row>
    <row r="7504" spans="4:16" ht="26" x14ac:dyDescent="0.2">
      <c r="D7504" s="59"/>
      <c r="E7504" s="5" t="s">
        <v>81</v>
      </c>
      <c r="F7504" s="51" t="s">
        <v>624</v>
      </c>
      <c r="G7504" s="4">
        <v>48</v>
      </c>
      <c r="H7504" s="10">
        <v>72.916666666666998</v>
      </c>
      <c r="I7504" s="1">
        <v>25</v>
      </c>
      <c r="J7504" s="1">
        <v>2.083333333333</v>
      </c>
      <c r="K7504" s="2" t="s">
        <v>160</v>
      </c>
      <c r="L7504" s="2" t="s">
        <v>160</v>
      </c>
      <c r="M7504" s="1">
        <v>97.916666666666998</v>
      </c>
      <c r="N7504" s="1">
        <v>2.083333333333</v>
      </c>
      <c r="O7504" s="1">
        <v>3.708333333333</v>
      </c>
      <c r="P7504" s="8">
        <v>0.50353361287099996</v>
      </c>
    </row>
    <row r="7505" spans="4:16" ht="26" x14ac:dyDescent="0.2">
      <c r="D7505" s="59"/>
      <c r="E7505" s="5" t="s">
        <v>82</v>
      </c>
      <c r="F7505" s="51" t="s">
        <v>624</v>
      </c>
      <c r="G7505" s="4">
        <v>39</v>
      </c>
      <c r="H7505" s="10">
        <v>51.282051282051</v>
      </c>
      <c r="I7505" s="1">
        <v>41.025641025641001</v>
      </c>
      <c r="J7505" s="1">
        <v>5.1282051282049999</v>
      </c>
      <c r="K7505" s="1">
        <v>2.564102564103</v>
      </c>
      <c r="L7505" s="2" t="s">
        <v>160</v>
      </c>
      <c r="M7505" s="1">
        <v>92.307692307691994</v>
      </c>
      <c r="N7505" s="1">
        <v>7.6923076923079998</v>
      </c>
      <c r="O7505" s="1">
        <v>3.4102564102559998</v>
      </c>
      <c r="P7505" s="8">
        <v>0.71517199690400002</v>
      </c>
    </row>
    <row r="7506" spans="4:16" ht="26" x14ac:dyDescent="0.2">
      <c r="D7506" s="59"/>
      <c r="E7506" s="5" t="s">
        <v>83</v>
      </c>
      <c r="F7506" s="51" t="s">
        <v>624</v>
      </c>
      <c r="G7506" s="4">
        <v>12</v>
      </c>
      <c r="H7506" s="10">
        <v>66.666666666666998</v>
      </c>
      <c r="I7506" s="1">
        <v>16.666666666666998</v>
      </c>
      <c r="J7506" s="1">
        <v>8.333333333333</v>
      </c>
      <c r="K7506" s="1">
        <v>8.333333333333</v>
      </c>
      <c r="L7506" s="2" t="s">
        <v>160</v>
      </c>
      <c r="M7506" s="1">
        <v>83.333333333333002</v>
      </c>
      <c r="N7506" s="1">
        <v>16.666666666666998</v>
      </c>
      <c r="O7506" s="1">
        <v>3.416666666667</v>
      </c>
      <c r="P7506" s="8">
        <v>0.99620491989600002</v>
      </c>
    </row>
    <row r="7507" spans="4:16" x14ac:dyDescent="0.2">
      <c r="D7507" s="59"/>
      <c r="E7507" s="5" t="s">
        <v>84</v>
      </c>
      <c r="F7507" s="51" t="s">
        <v>624</v>
      </c>
      <c r="G7507" s="4">
        <v>15</v>
      </c>
      <c r="H7507" s="10">
        <v>60</v>
      </c>
      <c r="I7507" s="1">
        <v>33.333333333333002</v>
      </c>
      <c r="J7507" s="1">
        <v>6.666666666667</v>
      </c>
      <c r="K7507" s="2" t="s">
        <v>160</v>
      </c>
      <c r="L7507" s="2" t="s">
        <v>160</v>
      </c>
      <c r="M7507" s="1">
        <v>93.333333333333002</v>
      </c>
      <c r="N7507" s="1">
        <v>6.666666666667</v>
      </c>
      <c r="O7507" s="1">
        <v>3.5333333333330001</v>
      </c>
      <c r="P7507" s="8">
        <v>0.639940473422</v>
      </c>
    </row>
    <row r="7508" spans="4:16" x14ac:dyDescent="0.2">
      <c r="D7508" s="59"/>
      <c r="E7508" s="5" t="s">
        <v>85</v>
      </c>
      <c r="F7508" s="51" t="s">
        <v>624</v>
      </c>
      <c r="G7508" s="4">
        <v>5</v>
      </c>
      <c r="H7508" s="10">
        <v>60</v>
      </c>
      <c r="I7508" s="2" t="s">
        <v>160</v>
      </c>
      <c r="J7508" s="1">
        <v>20</v>
      </c>
      <c r="K7508" s="1">
        <v>20</v>
      </c>
      <c r="L7508" s="2" t="s">
        <v>160</v>
      </c>
      <c r="M7508" s="1">
        <v>60</v>
      </c>
      <c r="N7508" s="1">
        <v>40</v>
      </c>
      <c r="O7508" s="1">
        <v>3</v>
      </c>
      <c r="P7508" s="8">
        <v>1.4142135623730001</v>
      </c>
    </row>
    <row r="7509" spans="4:16" x14ac:dyDescent="0.2">
      <c r="D7509" s="59"/>
      <c r="E7509" s="5" t="s">
        <v>86</v>
      </c>
      <c r="F7509" s="51" t="s">
        <v>623</v>
      </c>
      <c r="G7509" s="4">
        <v>87</v>
      </c>
      <c r="H7509" s="10">
        <v>65.517241379309993</v>
      </c>
      <c r="I7509" s="1">
        <v>28.735632183907999</v>
      </c>
      <c r="J7509" s="1">
        <v>4.5977011494250002</v>
      </c>
      <c r="K7509" s="1">
        <v>1.149425287356</v>
      </c>
      <c r="L7509" s="2" t="s">
        <v>160</v>
      </c>
      <c r="M7509" s="1">
        <v>94.252873563218003</v>
      </c>
      <c r="N7509" s="1">
        <v>5.7471264367819996</v>
      </c>
      <c r="O7509" s="1">
        <v>3.586206896552</v>
      </c>
      <c r="P7509" s="8">
        <v>0.63888937314299998</v>
      </c>
    </row>
    <row r="7510" spans="4:16" ht="26" x14ac:dyDescent="0.2">
      <c r="D7510" s="59"/>
      <c r="E7510" s="5" t="s">
        <v>87</v>
      </c>
      <c r="F7510" s="51" t="s">
        <v>623</v>
      </c>
      <c r="G7510" s="4">
        <v>118</v>
      </c>
      <c r="H7510" s="10">
        <v>56.779661016948999</v>
      </c>
      <c r="I7510" s="1">
        <v>39.830508474576</v>
      </c>
      <c r="J7510" s="1">
        <v>1.6949152542370001</v>
      </c>
      <c r="K7510" s="1">
        <v>1.6949152542370001</v>
      </c>
      <c r="L7510" s="2" t="s">
        <v>160</v>
      </c>
      <c r="M7510" s="1">
        <v>96.610169491524999</v>
      </c>
      <c r="N7510" s="1">
        <v>3.3898305084749998</v>
      </c>
      <c r="O7510" s="1">
        <v>3.5169491525419998</v>
      </c>
      <c r="P7510" s="8">
        <v>0.62337722109899996</v>
      </c>
    </row>
    <row r="7511" spans="4:16" x14ac:dyDescent="0.2">
      <c r="D7511" s="59"/>
      <c r="E7511" s="5" t="s">
        <v>36</v>
      </c>
      <c r="F7511" s="51" t="s">
        <v>624</v>
      </c>
      <c r="G7511" s="4">
        <v>47</v>
      </c>
      <c r="H7511" s="10">
        <v>55.319148936170002</v>
      </c>
      <c r="I7511" s="1">
        <v>40.425531914894002</v>
      </c>
      <c r="J7511" s="1">
        <v>2.1276595744679998</v>
      </c>
      <c r="K7511" s="1">
        <v>2.1276595744679998</v>
      </c>
      <c r="L7511" s="2" t="s">
        <v>160</v>
      </c>
      <c r="M7511" s="1">
        <v>95.744680851064004</v>
      </c>
      <c r="N7511" s="1">
        <v>4.2553191489359996</v>
      </c>
      <c r="O7511" s="1">
        <v>3.4893617021279999</v>
      </c>
      <c r="P7511" s="8">
        <v>0.65515814305700004</v>
      </c>
    </row>
    <row r="7512" spans="4:16" ht="26" x14ac:dyDescent="0.2">
      <c r="D7512" s="59"/>
      <c r="E7512" s="5" t="s">
        <v>88</v>
      </c>
      <c r="F7512" s="51" t="s">
        <v>623</v>
      </c>
      <c r="G7512" s="4">
        <v>255</v>
      </c>
      <c r="H7512" s="10">
        <v>49.019607843137003</v>
      </c>
      <c r="I7512" s="1">
        <v>40</v>
      </c>
      <c r="J7512" s="1">
        <v>9.8039215686270005</v>
      </c>
      <c r="K7512" s="1">
        <v>1.1764705882349999</v>
      </c>
      <c r="L7512" s="2" t="s">
        <v>160</v>
      </c>
      <c r="M7512" s="1">
        <v>89.019607843136995</v>
      </c>
      <c r="N7512" s="1">
        <v>10.980392156862999</v>
      </c>
      <c r="O7512" s="1">
        <v>3.36862745098</v>
      </c>
      <c r="P7512" s="8">
        <v>0.70807774498599996</v>
      </c>
    </row>
    <row r="7513" spans="4:16" x14ac:dyDescent="0.2">
      <c r="D7513" s="59"/>
      <c r="E7513" s="5" t="s">
        <v>89</v>
      </c>
      <c r="F7513" s="51" t="s">
        <v>623</v>
      </c>
      <c r="G7513" s="4">
        <v>434</v>
      </c>
      <c r="H7513" s="10">
        <v>46.774193548386997</v>
      </c>
      <c r="I7513" s="1">
        <v>42.396313364054997</v>
      </c>
      <c r="J7513" s="1">
        <v>7.1428571428570002</v>
      </c>
      <c r="K7513" s="1">
        <v>3.2258064516129998</v>
      </c>
      <c r="L7513" s="1">
        <v>0.46082949308799998</v>
      </c>
      <c r="M7513" s="1">
        <v>89.170506912441994</v>
      </c>
      <c r="N7513" s="1">
        <v>10.36866359447</v>
      </c>
      <c r="O7513" s="1">
        <v>3.333333333333</v>
      </c>
      <c r="P7513" s="8">
        <v>0.74932297361900002</v>
      </c>
    </row>
    <row r="7514" spans="4:16" x14ac:dyDescent="0.2">
      <c r="D7514" s="59"/>
      <c r="E7514" s="5" t="s">
        <v>23</v>
      </c>
      <c r="F7514" s="51" t="s">
        <v>624</v>
      </c>
      <c r="G7514" s="4">
        <v>9</v>
      </c>
      <c r="H7514" s="10">
        <v>55.555555555555998</v>
      </c>
      <c r="I7514" s="1">
        <v>44.444444444444002</v>
      </c>
      <c r="J7514" s="2" t="s">
        <v>160</v>
      </c>
      <c r="K7514" s="2" t="s">
        <v>160</v>
      </c>
      <c r="L7514" s="2" t="s">
        <v>160</v>
      </c>
      <c r="M7514" s="1">
        <v>100</v>
      </c>
      <c r="N7514" s="2" t="s">
        <v>160</v>
      </c>
      <c r="O7514" s="1">
        <v>3.5555555555559999</v>
      </c>
      <c r="P7514" s="8">
        <v>0.52704627669500004</v>
      </c>
    </row>
    <row r="7515" spans="4:16" ht="26" x14ac:dyDescent="0.2">
      <c r="D7515" s="59"/>
      <c r="E7515" s="5" t="s">
        <v>90</v>
      </c>
      <c r="F7515" s="51" t="s">
        <v>623</v>
      </c>
      <c r="G7515" s="4">
        <v>345</v>
      </c>
      <c r="H7515" s="10">
        <v>61.159420289854999</v>
      </c>
      <c r="I7515" s="1">
        <v>35.072463768116002</v>
      </c>
      <c r="J7515" s="1">
        <v>2.6086956521740001</v>
      </c>
      <c r="K7515" s="1">
        <v>1.1594202898549999</v>
      </c>
      <c r="L7515" s="2" t="s">
        <v>160</v>
      </c>
      <c r="M7515" s="1">
        <v>96.231884057971001</v>
      </c>
      <c r="N7515" s="1">
        <v>3.768115942029</v>
      </c>
      <c r="O7515" s="1">
        <v>3.5623188405800001</v>
      </c>
      <c r="P7515" s="8">
        <v>0.60739183391399998</v>
      </c>
    </row>
    <row r="7516" spans="4:16" ht="26" x14ac:dyDescent="0.2">
      <c r="D7516" s="58" t="s">
        <v>91</v>
      </c>
      <c r="E7516" s="7" t="s">
        <v>92</v>
      </c>
      <c r="F7516" s="50" t="s">
        <v>623</v>
      </c>
      <c r="G7516" s="6">
        <v>70</v>
      </c>
      <c r="H7516" s="14">
        <v>71.428571428571004</v>
      </c>
      <c r="I7516" s="3">
        <v>22.857142857143</v>
      </c>
      <c r="J7516" s="3">
        <v>2.8571428571430002</v>
      </c>
      <c r="K7516" s="3">
        <v>2.8571428571430002</v>
      </c>
      <c r="L7516" s="9" t="s">
        <v>160</v>
      </c>
      <c r="M7516" s="3">
        <v>94.285714285713993</v>
      </c>
      <c r="N7516" s="3">
        <v>5.7142857142860004</v>
      </c>
      <c r="O7516" s="3">
        <v>3.628571428571</v>
      </c>
      <c r="P7516" s="13">
        <v>0.68464374680700002</v>
      </c>
    </row>
    <row r="7517" spans="4:16" ht="39" x14ac:dyDescent="0.2">
      <c r="D7517" s="59"/>
      <c r="E7517" s="5" t="s">
        <v>93</v>
      </c>
      <c r="F7517" s="51" t="s">
        <v>623</v>
      </c>
      <c r="G7517" s="4">
        <v>430</v>
      </c>
      <c r="H7517" s="10">
        <v>62.790697674419</v>
      </c>
      <c r="I7517" s="1">
        <v>32.093023255814003</v>
      </c>
      <c r="J7517" s="1">
        <v>3.488372093023</v>
      </c>
      <c r="K7517" s="1">
        <v>1.3953488372089999</v>
      </c>
      <c r="L7517" s="1">
        <v>0.23255813953500001</v>
      </c>
      <c r="M7517" s="1">
        <v>94.883720930232997</v>
      </c>
      <c r="N7517" s="1">
        <v>4.8837209302330002</v>
      </c>
      <c r="O7517" s="1">
        <v>3.5664335664340001</v>
      </c>
      <c r="P7517" s="8">
        <v>0.63274480570799996</v>
      </c>
    </row>
    <row r="7518" spans="4:16" ht="39" x14ac:dyDescent="0.2">
      <c r="D7518" s="59"/>
      <c r="E7518" s="5" t="s">
        <v>94</v>
      </c>
      <c r="F7518" s="51" t="s">
        <v>623</v>
      </c>
      <c r="G7518" s="4">
        <v>824</v>
      </c>
      <c r="H7518" s="10">
        <v>54.611650485437004</v>
      </c>
      <c r="I7518" s="1">
        <v>38.470873786407999</v>
      </c>
      <c r="J7518" s="1">
        <v>5.2184466019420004</v>
      </c>
      <c r="K7518" s="1">
        <v>1.456310679612</v>
      </c>
      <c r="L7518" s="1">
        <v>0.24271844660200001</v>
      </c>
      <c r="M7518" s="1">
        <v>93.082524271845003</v>
      </c>
      <c r="N7518" s="1">
        <v>6.6747572815530001</v>
      </c>
      <c r="O7518" s="1">
        <v>3.465936739659</v>
      </c>
      <c r="P7518" s="8">
        <v>0.664523153526</v>
      </c>
    </row>
    <row r="7519" spans="4:16" ht="39" x14ac:dyDescent="0.2">
      <c r="D7519" s="59"/>
      <c r="E7519" s="5" t="s">
        <v>95</v>
      </c>
      <c r="F7519" s="51" t="s">
        <v>623</v>
      </c>
      <c r="G7519" s="4">
        <v>593</v>
      </c>
      <c r="H7519" s="10">
        <v>61.045531197301997</v>
      </c>
      <c r="I7519" s="1">
        <v>33.052276559865</v>
      </c>
      <c r="J7519" s="1">
        <v>4.3844856661050002</v>
      </c>
      <c r="K7519" s="1">
        <v>1.3490725126480001</v>
      </c>
      <c r="L7519" s="1">
        <v>0.16863406408100001</v>
      </c>
      <c r="M7519" s="1">
        <v>94.097807757167004</v>
      </c>
      <c r="N7519" s="1">
        <v>5.7335581787520002</v>
      </c>
      <c r="O7519" s="1">
        <v>3.540540540541</v>
      </c>
      <c r="P7519" s="8">
        <v>0.646514836032</v>
      </c>
    </row>
    <row r="7520" spans="4:16" ht="39" x14ac:dyDescent="0.2">
      <c r="D7520" s="59"/>
      <c r="E7520" s="5" t="s">
        <v>96</v>
      </c>
      <c r="F7520" s="51" t="s">
        <v>623</v>
      </c>
      <c r="G7520" s="4">
        <v>261</v>
      </c>
      <c r="H7520" s="10">
        <v>55.172413793102997</v>
      </c>
      <c r="I7520" s="1">
        <v>36.015325670498001</v>
      </c>
      <c r="J7520" s="1">
        <v>7.2796934865900003</v>
      </c>
      <c r="K7520" s="1">
        <v>1.532567049808</v>
      </c>
      <c r="L7520" s="2" t="s">
        <v>160</v>
      </c>
      <c r="M7520" s="1">
        <v>91.187739463602</v>
      </c>
      <c r="N7520" s="1">
        <v>8.812260536398</v>
      </c>
      <c r="O7520" s="1">
        <v>3.4482758620689999</v>
      </c>
      <c r="P7520" s="8">
        <v>0.69766567962799997</v>
      </c>
    </row>
    <row r="7521" spans="4:16" ht="39" x14ac:dyDescent="0.2">
      <c r="D7521" s="59"/>
      <c r="E7521" s="5" t="s">
        <v>97</v>
      </c>
      <c r="F7521" s="51" t="s">
        <v>623</v>
      </c>
      <c r="G7521" s="4">
        <v>63</v>
      </c>
      <c r="H7521" s="10">
        <v>68.253968253967997</v>
      </c>
      <c r="I7521" s="1">
        <v>28.571428571428999</v>
      </c>
      <c r="J7521" s="1">
        <v>1.587301587302</v>
      </c>
      <c r="K7521" s="1">
        <v>1.587301587302</v>
      </c>
      <c r="L7521" s="2" t="s">
        <v>160</v>
      </c>
      <c r="M7521" s="1">
        <v>96.825396825396993</v>
      </c>
      <c r="N7521" s="1">
        <v>3.1746031746029999</v>
      </c>
      <c r="O7521" s="1">
        <v>3.6349206349209999</v>
      </c>
      <c r="P7521" s="8">
        <v>0.60379411417200002</v>
      </c>
    </row>
    <row r="7522" spans="4:16" ht="39" x14ac:dyDescent="0.2">
      <c r="D7522" s="59"/>
      <c r="E7522" s="5" t="s">
        <v>98</v>
      </c>
      <c r="F7522" s="51" t="s">
        <v>623</v>
      </c>
      <c r="G7522" s="4">
        <v>345</v>
      </c>
      <c r="H7522" s="10">
        <v>63.188405797100998</v>
      </c>
      <c r="I7522" s="1">
        <v>31.304347826087</v>
      </c>
      <c r="J7522" s="1">
        <v>4.0579710144929999</v>
      </c>
      <c r="K7522" s="1">
        <v>1.1594202898549999</v>
      </c>
      <c r="L7522" s="1">
        <v>0.289855072464</v>
      </c>
      <c r="M7522" s="1">
        <v>94.492753623187994</v>
      </c>
      <c r="N7522" s="1">
        <v>5.2173913043480002</v>
      </c>
      <c r="O7522" s="1">
        <v>3.5697674418599998</v>
      </c>
      <c r="P7522" s="8">
        <v>0.630436891863</v>
      </c>
    </row>
    <row r="7523" spans="4:16" ht="39" x14ac:dyDescent="0.2">
      <c r="D7523" s="59"/>
      <c r="E7523" s="5" t="s">
        <v>99</v>
      </c>
      <c r="F7523" s="51" t="s">
        <v>623</v>
      </c>
      <c r="G7523" s="4">
        <v>202</v>
      </c>
      <c r="H7523" s="10">
        <v>64.851485148514996</v>
      </c>
      <c r="I7523" s="1">
        <v>29.702970297029999</v>
      </c>
      <c r="J7523" s="1">
        <v>4.4554455445540002</v>
      </c>
      <c r="K7523" s="1">
        <v>0.49504950495</v>
      </c>
      <c r="L7523" s="1">
        <v>0.49504950495</v>
      </c>
      <c r="M7523" s="1">
        <v>94.554455445545003</v>
      </c>
      <c r="N7523" s="1">
        <v>4.9504950495050002</v>
      </c>
      <c r="O7523" s="1">
        <v>3.5970149253730002</v>
      </c>
      <c r="P7523" s="8">
        <v>0.60149068552700002</v>
      </c>
    </row>
    <row r="7524" spans="4:16" x14ac:dyDescent="0.2">
      <c r="D7524" s="59"/>
      <c r="E7524" s="5" t="s">
        <v>100</v>
      </c>
      <c r="F7524" s="51" t="s">
        <v>623</v>
      </c>
      <c r="G7524" s="4">
        <v>143</v>
      </c>
      <c r="H7524" s="10">
        <v>31.468531468531001</v>
      </c>
      <c r="I7524" s="1">
        <v>48.951048951049003</v>
      </c>
      <c r="J7524" s="1">
        <v>13.986013986013999</v>
      </c>
      <c r="K7524" s="1">
        <v>5.594405594406</v>
      </c>
      <c r="L7524" s="2" t="s">
        <v>160</v>
      </c>
      <c r="M7524" s="1">
        <v>80.419580419580001</v>
      </c>
      <c r="N7524" s="1">
        <v>19.580419580419999</v>
      </c>
      <c r="O7524" s="1">
        <v>3.0629370629369999</v>
      </c>
      <c r="P7524" s="8">
        <v>0.82408107778999995</v>
      </c>
    </row>
    <row r="7525" spans="4:16" x14ac:dyDescent="0.2">
      <c r="D7525" s="59"/>
      <c r="E7525" s="5" t="s">
        <v>23</v>
      </c>
      <c r="F7525" s="51" t="s">
        <v>624</v>
      </c>
      <c r="G7525" s="4">
        <v>5</v>
      </c>
      <c r="H7525" s="10">
        <v>20</v>
      </c>
      <c r="I7525" s="1">
        <v>60</v>
      </c>
      <c r="J7525" s="1">
        <v>20</v>
      </c>
      <c r="K7525" s="2" t="s">
        <v>160</v>
      </c>
      <c r="L7525" s="2" t="s">
        <v>160</v>
      </c>
      <c r="M7525" s="1">
        <v>80</v>
      </c>
      <c r="N7525" s="1">
        <v>20</v>
      </c>
      <c r="O7525" s="1">
        <v>3</v>
      </c>
      <c r="P7525" s="8">
        <v>0.70710678118699999</v>
      </c>
    </row>
    <row r="7526" spans="4:16" ht="26" x14ac:dyDescent="0.2">
      <c r="D7526" s="59"/>
      <c r="E7526" s="5" t="s">
        <v>101</v>
      </c>
      <c r="F7526" s="51" t="s">
        <v>623</v>
      </c>
      <c r="G7526" s="4">
        <v>883</v>
      </c>
      <c r="H7526" s="10">
        <v>55.832389580974002</v>
      </c>
      <c r="I7526" s="1">
        <v>37.599093997734997</v>
      </c>
      <c r="J7526" s="1">
        <v>4.9830124575310002</v>
      </c>
      <c r="K7526" s="1">
        <v>1.359003397508</v>
      </c>
      <c r="L7526" s="1">
        <v>0.22650056625100001</v>
      </c>
      <c r="M7526" s="1">
        <v>93.431483578709006</v>
      </c>
      <c r="N7526" s="1">
        <v>6.3420158550399996</v>
      </c>
      <c r="O7526" s="1">
        <v>3.4824063564130001</v>
      </c>
      <c r="P7526" s="8">
        <v>0.65710911170599995</v>
      </c>
    </row>
    <row r="7527" spans="4:16" ht="26" x14ac:dyDescent="0.2">
      <c r="D7527" s="59"/>
      <c r="E7527" s="5" t="s">
        <v>102</v>
      </c>
      <c r="F7527" s="51" t="s">
        <v>623</v>
      </c>
      <c r="G7527" s="4">
        <v>453</v>
      </c>
      <c r="H7527" s="10">
        <v>58.498896247240999</v>
      </c>
      <c r="I7527" s="1">
        <v>34.878587196467997</v>
      </c>
      <c r="J7527" s="1">
        <v>4.8565121412799996</v>
      </c>
      <c r="K7527" s="1">
        <v>1.5452538631349999</v>
      </c>
      <c r="L7527" s="1">
        <v>0.22075055187600001</v>
      </c>
      <c r="M7527" s="1">
        <v>93.377483443708996</v>
      </c>
      <c r="N7527" s="1">
        <v>6.4017660044150002</v>
      </c>
      <c r="O7527" s="1">
        <v>3.5066371681419999</v>
      </c>
      <c r="P7527" s="8">
        <v>0.66422702102999998</v>
      </c>
    </row>
    <row r="7528" spans="4:16" x14ac:dyDescent="0.2">
      <c r="D7528" s="58" t="s">
        <v>103</v>
      </c>
      <c r="E7528" s="7" t="s">
        <v>104</v>
      </c>
      <c r="F7528" s="50" t="s">
        <v>623</v>
      </c>
      <c r="G7528" s="6">
        <v>265</v>
      </c>
      <c r="H7528" s="14">
        <v>90.188679245282998</v>
      </c>
      <c r="I7528" s="3">
        <v>9.8113207547170003</v>
      </c>
      <c r="J7528" s="9" t="s">
        <v>160</v>
      </c>
      <c r="K7528" s="9" t="s">
        <v>160</v>
      </c>
      <c r="L7528" s="9" t="s">
        <v>160</v>
      </c>
      <c r="M7528" s="3">
        <v>100</v>
      </c>
      <c r="N7528" s="9" t="s">
        <v>160</v>
      </c>
      <c r="O7528" s="3">
        <v>3.9018867924529999</v>
      </c>
      <c r="P7528" s="13">
        <v>0.29803050868199998</v>
      </c>
    </row>
    <row r="7529" spans="4:16" x14ac:dyDescent="0.2">
      <c r="D7529" s="59"/>
      <c r="E7529" s="5" t="s">
        <v>105</v>
      </c>
      <c r="F7529" s="51" t="s">
        <v>623</v>
      </c>
      <c r="G7529" s="4">
        <v>314</v>
      </c>
      <c r="H7529" s="10">
        <v>53.503184713376001</v>
      </c>
      <c r="I7529" s="1">
        <v>43.949044585986996</v>
      </c>
      <c r="J7529" s="1">
        <v>2.5477707006369998</v>
      </c>
      <c r="K7529" s="2" t="s">
        <v>160</v>
      </c>
      <c r="L7529" s="2" t="s">
        <v>160</v>
      </c>
      <c r="M7529" s="1">
        <v>97.452229299362997</v>
      </c>
      <c r="N7529" s="1">
        <v>2.5477707006369998</v>
      </c>
      <c r="O7529" s="1">
        <v>3.5095541401269998</v>
      </c>
      <c r="P7529" s="8">
        <v>0.54938634828300004</v>
      </c>
    </row>
    <row r="7530" spans="4:16" x14ac:dyDescent="0.2">
      <c r="D7530" s="59"/>
      <c r="E7530" s="5" t="s">
        <v>106</v>
      </c>
      <c r="F7530" s="51" t="s">
        <v>623</v>
      </c>
      <c r="G7530" s="4">
        <v>333</v>
      </c>
      <c r="H7530" s="10">
        <v>36.036036036036002</v>
      </c>
      <c r="I7530" s="1">
        <v>55.555555555555998</v>
      </c>
      <c r="J7530" s="1">
        <v>6.9069069069070004</v>
      </c>
      <c r="K7530" s="1">
        <v>1.201201201201</v>
      </c>
      <c r="L7530" s="1">
        <v>0.30030030029999999</v>
      </c>
      <c r="M7530" s="1">
        <v>91.591591591592007</v>
      </c>
      <c r="N7530" s="1">
        <v>8.1081081081080004</v>
      </c>
      <c r="O7530" s="1">
        <v>3.2680722891570002</v>
      </c>
      <c r="P7530" s="8">
        <v>0.63897001301900003</v>
      </c>
    </row>
    <row r="7531" spans="4:16" x14ac:dyDescent="0.2">
      <c r="D7531" s="59"/>
      <c r="E7531" s="5" t="s">
        <v>107</v>
      </c>
      <c r="F7531" s="51" t="s">
        <v>623</v>
      </c>
      <c r="G7531" s="4">
        <v>108</v>
      </c>
      <c r="H7531" s="10">
        <v>12.037037037037001</v>
      </c>
      <c r="I7531" s="1">
        <v>54.629629629630003</v>
      </c>
      <c r="J7531" s="1">
        <v>27.777777777777999</v>
      </c>
      <c r="K7531" s="1">
        <v>5.5555555555560003</v>
      </c>
      <c r="L7531" s="2" t="s">
        <v>160</v>
      </c>
      <c r="M7531" s="1">
        <v>66.666666666666998</v>
      </c>
      <c r="N7531" s="1">
        <v>33.333333333333002</v>
      </c>
      <c r="O7531" s="1">
        <v>2.731481481481</v>
      </c>
      <c r="P7531" s="8">
        <v>0.74390333862900004</v>
      </c>
    </row>
    <row r="7532" spans="4:16" x14ac:dyDescent="0.2">
      <c r="D7532" s="59"/>
      <c r="E7532" s="5" t="s">
        <v>108</v>
      </c>
      <c r="F7532" s="51" t="s">
        <v>624</v>
      </c>
      <c r="G7532" s="4">
        <v>21</v>
      </c>
      <c r="H7532" s="10">
        <v>14.285714285714</v>
      </c>
      <c r="I7532" s="1">
        <v>9.5238095238099998</v>
      </c>
      <c r="J7532" s="1">
        <v>19.047619047619001</v>
      </c>
      <c r="K7532" s="1">
        <v>52.380952380952003</v>
      </c>
      <c r="L7532" s="1">
        <v>4.7619047619049999</v>
      </c>
      <c r="M7532" s="1">
        <v>23.809523809523998</v>
      </c>
      <c r="N7532" s="1">
        <v>71.428571428571004</v>
      </c>
      <c r="O7532" s="1">
        <v>1.85</v>
      </c>
      <c r="P7532" s="8">
        <v>1.1367080817690001</v>
      </c>
    </row>
    <row r="7533" spans="4:16" x14ac:dyDescent="0.2">
      <c r="D7533" s="59"/>
      <c r="E7533" s="5" t="s">
        <v>23</v>
      </c>
      <c r="F7533" s="51" t="s">
        <v>624</v>
      </c>
      <c r="G7533" s="4">
        <v>2</v>
      </c>
      <c r="H7533" s="10">
        <v>50</v>
      </c>
      <c r="I7533" s="1">
        <v>50</v>
      </c>
      <c r="J7533" s="2" t="s">
        <v>160</v>
      </c>
      <c r="K7533" s="2" t="s">
        <v>160</v>
      </c>
      <c r="L7533" s="2" t="s">
        <v>160</v>
      </c>
      <c r="M7533" s="1">
        <v>100</v>
      </c>
      <c r="N7533" s="2" t="s">
        <v>160</v>
      </c>
      <c r="O7533" s="1">
        <v>3.5</v>
      </c>
      <c r="P7533" s="8">
        <v>0.70710678118699999</v>
      </c>
    </row>
    <row r="7534" spans="4:16" x14ac:dyDescent="0.2">
      <c r="D7534" s="59"/>
      <c r="E7534" s="5" t="s">
        <v>109</v>
      </c>
      <c r="F7534" s="51" t="s">
        <v>623</v>
      </c>
      <c r="G7534" s="4">
        <v>579</v>
      </c>
      <c r="H7534" s="10">
        <v>70.293609671848003</v>
      </c>
      <c r="I7534" s="1">
        <v>28.324697754750002</v>
      </c>
      <c r="J7534" s="1">
        <v>1.381692573402</v>
      </c>
      <c r="K7534" s="2" t="s">
        <v>160</v>
      </c>
      <c r="L7534" s="2" t="s">
        <v>160</v>
      </c>
      <c r="M7534" s="1">
        <v>98.618307426597994</v>
      </c>
      <c r="N7534" s="1">
        <v>1.381692573402</v>
      </c>
      <c r="O7534" s="1">
        <v>3.6891191709840001</v>
      </c>
      <c r="P7534" s="8">
        <v>0.492225808973</v>
      </c>
    </row>
    <row r="7535" spans="4:16" x14ac:dyDescent="0.2">
      <c r="D7535" s="59"/>
      <c r="E7535" s="5" t="s">
        <v>110</v>
      </c>
      <c r="F7535" s="51" t="s">
        <v>623</v>
      </c>
      <c r="G7535" s="4">
        <v>129</v>
      </c>
      <c r="H7535" s="10">
        <v>12.403100775194</v>
      </c>
      <c r="I7535" s="1">
        <v>47.286821705426</v>
      </c>
      <c r="J7535" s="1">
        <v>26.356589147287</v>
      </c>
      <c r="K7535" s="1">
        <v>13.178294573643001</v>
      </c>
      <c r="L7535" s="1">
        <v>0.77519379845000003</v>
      </c>
      <c r="M7535" s="1">
        <v>59.689922480619998</v>
      </c>
      <c r="N7535" s="1">
        <v>39.534883720929997</v>
      </c>
      <c r="O7535" s="1">
        <v>2.59375</v>
      </c>
      <c r="P7535" s="8">
        <v>0.87338151777499995</v>
      </c>
    </row>
    <row r="7536" spans="4:16" x14ac:dyDescent="0.2">
      <c r="D7536" s="58" t="s">
        <v>111</v>
      </c>
      <c r="E7536" s="7" t="s">
        <v>112</v>
      </c>
      <c r="F7536" s="50" t="s">
        <v>623</v>
      </c>
      <c r="G7536" s="6">
        <v>192</v>
      </c>
      <c r="H7536" s="14">
        <v>56.770833333333002</v>
      </c>
      <c r="I7536" s="3">
        <v>38.541666666666998</v>
      </c>
      <c r="J7536" s="3">
        <v>3.125</v>
      </c>
      <c r="K7536" s="3">
        <v>1.041666666667</v>
      </c>
      <c r="L7536" s="3">
        <v>0.52083333333299997</v>
      </c>
      <c r="M7536" s="3">
        <v>95.3125</v>
      </c>
      <c r="N7536" s="3">
        <v>4.166666666667</v>
      </c>
      <c r="O7536" s="3">
        <v>3.5183246073299999</v>
      </c>
      <c r="P7536" s="13">
        <v>0.61424263967199999</v>
      </c>
    </row>
    <row r="7537" spans="4:16" ht="26" x14ac:dyDescent="0.2">
      <c r="D7537" s="59"/>
      <c r="E7537" s="5" t="s">
        <v>113</v>
      </c>
      <c r="F7537" s="51" t="s">
        <v>623</v>
      </c>
      <c r="G7537" s="4">
        <v>149</v>
      </c>
      <c r="H7537" s="10">
        <v>67.785234899328998</v>
      </c>
      <c r="I7537" s="1">
        <v>30.872483221477001</v>
      </c>
      <c r="J7537" s="1">
        <v>1.342281879195</v>
      </c>
      <c r="K7537" s="2" t="s">
        <v>160</v>
      </c>
      <c r="L7537" s="2" t="s">
        <v>160</v>
      </c>
      <c r="M7537" s="1">
        <v>98.657718120805001</v>
      </c>
      <c r="N7537" s="1">
        <v>1.342281879195</v>
      </c>
      <c r="O7537" s="1">
        <v>3.6644295302010002</v>
      </c>
      <c r="P7537" s="8">
        <v>0.50149423018200001</v>
      </c>
    </row>
    <row r="7538" spans="4:16" x14ac:dyDescent="0.2">
      <c r="D7538" s="59"/>
      <c r="E7538" s="5" t="s">
        <v>114</v>
      </c>
      <c r="F7538" s="51" t="s">
        <v>623</v>
      </c>
      <c r="G7538" s="4">
        <v>530</v>
      </c>
      <c r="H7538" s="10">
        <v>61.698113207547003</v>
      </c>
      <c r="I7538" s="1">
        <v>32.641509433962</v>
      </c>
      <c r="J7538" s="1">
        <v>4.9056603773580001</v>
      </c>
      <c r="K7538" s="1">
        <v>0.56603773584899997</v>
      </c>
      <c r="L7538" s="1">
        <v>0.18867924528300001</v>
      </c>
      <c r="M7538" s="1">
        <v>94.339622641508996</v>
      </c>
      <c r="N7538" s="1">
        <v>5.4716981132080003</v>
      </c>
      <c r="O7538" s="1">
        <v>3.557655954631</v>
      </c>
      <c r="P7538" s="8">
        <v>0.61621322403000001</v>
      </c>
    </row>
    <row r="7539" spans="4:16" x14ac:dyDescent="0.2">
      <c r="D7539" s="59"/>
      <c r="E7539" s="5" t="s">
        <v>115</v>
      </c>
      <c r="F7539" s="51" t="s">
        <v>623</v>
      </c>
      <c r="G7539" s="4">
        <v>225</v>
      </c>
      <c r="H7539" s="10">
        <v>68.888888888888999</v>
      </c>
      <c r="I7539" s="1">
        <v>27.111111111111001</v>
      </c>
      <c r="J7539" s="1">
        <v>3.5555555555559999</v>
      </c>
      <c r="K7539" s="1">
        <v>0.444444444444</v>
      </c>
      <c r="L7539" s="2" t="s">
        <v>160</v>
      </c>
      <c r="M7539" s="1">
        <v>96</v>
      </c>
      <c r="N7539" s="1">
        <v>4</v>
      </c>
      <c r="O7539" s="1">
        <v>3.6444444444439998</v>
      </c>
      <c r="P7539" s="8">
        <v>0.57303840697899999</v>
      </c>
    </row>
    <row r="7540" spans="4:16" x14ac:dyDescent="0.2">
      <c r="D7540" s="59"/>
      <c r="E7540" s="5" t="s">
        <v>116</v>
      </c>
      <c r="F7540" s="51" t="s">
        <v>623</v>
      </c>
      <c r="G7540" s="4">
        <v>467</v>
      </c>
      <c r="H7540" s="10">
        <v>63.597430406851998</v>
      </c>
      <c r="I7540" s="1">
        <v>31.69164882227</v>
      </c>
      <c r="J7540" s="1">
        <v>3.6402569593149998</v>
      </c>
      <c r="K7540" s="1">
        <v>0.85653104925099999</v>
      </c>
      <c r="L7540" s="1">
        <v>0.21413276231299999</v>
      </c>
      <c r="M7540" s="1">
        <v>95.289079229121995</v>
      </c>
      <c r="N7540" s="1">
        <v>4.4967880085649998</v>
      </c>
      <c r="O7540" s="1">
        <v>3.5836909871240001</v>
      </c>
      <c r="P7540" s="8">
        <v>0.60683570521399999</v>
      </c>
    </row>
    <row r="7541" spans="4:16" ht="26" x14ac:dyDescent="0.2">
      <c r="D7541" s="59"/>
      <c r="E7541" s="5" t="s">
        <v>117</v>
      </c>
      <c r="F7541" s="51" t="s">
        <v>623</v>
      </c>
      <c r="G7541" s="4">
        <v>732</v>
      </c>
      <c r="H7541" s="10">
        <v>56.147540983607001</v>
      </c>
      <c r="I7541" s="1">
        <v>37.021857923497002</v>
      </c>
      <c r="J7541" s="1">
        <v>5.1912568306009996</v>
      </c>
      <c r="K7541" s="1">
        <v>1.502732240437</v>
      </c>
      <c r="L7541" s="1">
        <v>0.136612021858</v>
      </c>
      <c r="M7541" s="1">
        <v>93.169398907103997</v>
      </c>
      <c r="N7541" s="1">
        <v>6.6939890710379997</v>
      </c>
      <c r="O7541" s="1">
        <v>3.4801641586869998</v>
      </c>
      <c r="P7541" s="8">
        <v>0.66668509366200002</v>
      </c>
    </row>
    <row r="7542" spans="4:16" ht="26" x14ac:dyDescent="0.2">
      <c r="D7542" s="59"/>
      <c r="E7542" s="5" t="s">
        <v>118</v>
      </c>
      <c r="F7542" s="51" t="s">
        <v>623</v>
      </c>
      <c r="G7542" s="4">
        <v>662</v>
      </c>
      <c r="H7542" s="10">
        <v>57.552870090634002</v>
      </c>
      <c r="I7542" s="1">
        <v>36.253776435044998</v>
      </c>
      <c r="J7542" s="1">
        <v>5.4380664652570001</v>
      </c>
      <c r="K7542" s="1">
        <v>0.75528700906299995</v>
      </c>
      <c r="L7542" s="2" t="s">
        <v>160</v>
      </c>
      <c r="M7542" s="1">
        <v>93.806646525679994</v>
      </c>
      <c r="N7542" s="1">
        <v>6.1933534743200003</v>
      </c>
      <c r="O7542" s="1">
        <v>3.5060422960730002</v>
      </c>
      <c r="P7542" s="8">
        <v>0.63612365092599998</v>
      </c>
    </row>
    <row r="7543" spans="4:16" ht="26" x14ac:dyDescent="0.2">
      <c r="D7543" s="59"/>
      <c r="E7543" s="5" t="s">
        <v>119</v>
      </c>
      <c r="F7543" s="51" t="s">
        <v>623</v>
      </c>
      <c r="G7543" s="4">
        <v>471</v>
      </c>
      <c r="H7543" s="10">
        <v>54.140127388534999</v>
      </c>
      <c r="I7543" s="1">
        <v>37.579617834395002</v>
      </c>
      <c r="J7543" s="1">
        <v>6.7940552016989999</v>
      </c>
      <c r="K7543" s="1">
        <v>1.4861995753720001</v>
      </c>
      <c r="L7543" s="2" t="s">
        <v>160</v>
      </c>
      <c r="M7543" s="1">
        <v>91.719745222930001</v>
      </c>
      <c r="N7543" s="1">
        <v>8.2802547770700006</v>
      </c>
      <c r="O7543" s="1">
        <v>3.443736730361</v>
      </c>
      <c r="P7543" s="8">
        <v>0.68767109802000004</v>
      </c>
    </row>
    <row r="7544" spans="4:16" ht="26" x14ac:dyDescent="0.2">
      <c r="D7544" s="59"/>
      <c r="E7544" s="5" t="s">
        <v>120</v>
      </c>
      <c r="F7544" s="51" t="s">
        <v>623</v>
      </c>
      <c r="G7544" s="4">
        <v>165</v>
      </c>
      <c r="H7544" s="10">
        <v>68.484848484848001</v>
      </c>
      <c r="I7544" s="1">
        <v>27.878787878788</v>
      </c>
      <c r="J7544" s="1">
        <v>3.636363636364</v>
      </c>
      <c r="K7544" s="2" t="s">
        <v>160</v>
      </c>
      <c r="L7544" s="2" t="s">
        <v>160</v>
      </c>
      <c r="M7544" s="1">
        <v>96.363636363636004</v>
      </c>
      <c r="N7544" s="1">
        <v>3.636363636364</v>
      </c>
      <c r="O7544" s="1">
        <v>3.6484848484849999</v>
      </c>
      <c r="P7544" s="8">
        <v>0.55001175825600002</v>
      </c>
    </row>
    <row r="7545" spans="4:16" x14ac:dyDescent="0.2">
      <c r="D7545" s="59"/>
      <c r="E7545" s="5" t="s">
        <v>121</v>
      </c>
      <c r="F7545" s="51" t="s">
        <v>623</v>
      </c>
      <c r="G7545" s="4">
        <v>553</v>
      </c>
      <c r="H7545" s="10">
        <v>61.663652802892997</v>
      </c>
      <c r="I7545" s="1">
        <v>34.358047016275002</v>
      </c>
      <c r="J7545" s="1">
        <v>3.0741410488250001</v>
      </c>
      <c r="K7545" s="1">
        <v>0.54249547920399999</v>
      </c>
      <c r="L7545" s="1">
        <v>0.361663652803</v>
      </c>
      <c r="M7545" s="1">
        <v>96.021699819168006</v>
      </c>
      <c r="N7545" s="1">
        <v>3.6166365280289998</v>
      </c>
      <c r="O7545" s="1">
        <v>3.5771324863879999</v>
      </c>
      <c r="P7545" s="8">
        <v>0.58227121036100005</v>
      </c>
    </row>
    <row r="7546" spans="4:16" x14ac:dyDescent="0.2">
      <c r="D7546" s="59"/>
      <c r="E7546" s="5" t="s">
        <v>122</v>
      </c>
      <c r="F7546" s="51" t="s">
        <v>623</v>
      </c>
      <c r="G7546" s="4">
        <v>471</v>
      </c>
      <c r="H7546" s="10">
        <v>55.626326963906997</v>
      </c>
      <c r="I7546" s="1">
        <v>38.641188959659999</v>
      </c>
      <c r="J7546" s="1">
        <v>4.2462845010620001</v>
      </c>
      <c r="K7546" s="1">
        <v>1.2738853503180001</v>
      </c>
      <c r="L7546" s="1">
        <v>0.21231422505299999</v>
      </c>
      <c r="M7546" s="1">
        <v>94.267515923567004</v>
      </c>
      <c r="N7546" s="1">
        <v>5.5201698513800004</v>
      </c>
      <c r="O7546" s="1">
        <v>3.4893617021279999</v>
      </c>
      <c r="P7546" s="8">
        <v>0.64223558190600005</v>
      </c>
    </row>
    <row r="7547" spans="4:16" x14ac:dyDescent="0.2">
      <c r="D7547" s="59"/>
      <c r="E7547" s="5" t="s">
        <v>123</v>
      </c>
      <c r="F7547" s="51" t="s">
        <v>623</v>
      </c>
      <c r="G7547" s="4">
        <v>275</v>
      </c>
      <c r="H7547" s="10">
        <v>57.818181818181998</v>
      </c>
      <c r="I7547" s="1">
        <v>38.181818181818002</v>
      </c>
      <c r="J7547" s="1">
        <v>2.9090909090910002</v>
      </c>
      <c r="K7547" s="1">
        <v>0.72727272727299996</v>
      </c>
      <c r="L7547" s="1">
        <v>0.36363636363599999</v>
      </c>
      <c r="M7547" s="1">
        <v>96</v>
      </c>
      <c r="N7547" s="1">
        <v>3.636363636364</v>
      </c>
      <c r="O7547" s="1">
        <v>3.5364963503650002</v>
      </c>
      <c r="P7547" s="8">
        <v>0.59341637222900001</v>
      </c>
    </row>
    <row r="7548" spans="4:16" x14ac:dyDescent="0.2">
      <c r="D7548" s="59"/>
      <c r="E7548" s="5" t="s">
        <v>124</v>
      </c>
      <c r="F7548" s="51" t="s">
        <v>623</v>
      </c>
      <c r="G7548" s="4">
        <v>647</v>
      </c>
      <c r="H7548" s="10">
        <v>58.114374034002999</v>
      </c>
      <c r="I7548" s="1">
        <v>36.012364760433002</v>
      </c>
      <c r="J7548" s="1">
        <v>4.9459041731070004</v>
      </c>
      <c r="K7548" s="1">
        <v>0.77279752704799998</v>
      </c>
      <c r="L7548" s="1">
        <v>0.15455950540999999</v>
      </c>
      <c r="M7548" s="1">
        <v>94.126738794435994</v>
      </c>
      <c r="N7548" s="1">
        <v>5.718701700155</v>
      </c>
      <c r="O7548" s="1">
        <v>3.5170278637769998</v>
      </c>
      <c r="P7548" s="8">
        <v>0.62915310802000002</v>
      </c>
    </row>
    <row r="7549" spans="4:16" x14ac:dyDescent="0.2">
      <c r="D7549" s="59"/>
      <c r="E7549" s="5" t="s">
        <v>125</v>
      </c>
      <c r="F7549" s="51" t="s">
        <v>623</v>
      </c>
      <c r="G7549" s="4">
        <v>249</v>
      </c>
      <c r="H7549" s="10">
        <v>66.265060240964004</v>
      </c>
      <c r="I7549" s="1">
        <v>29.317269076304999</v>
      </c>
      <c r="J7549" s="1">
        <v>3.6144578313250002</v>
      </c>
      <c r="K7549" s="1">
        <v>0.80321285140599996</v>
      </c>
      <c r="L7549" s="2" t="s">
        <v>160</v>
      </c>
      <c r="M7549" s="1">
        <v>95.582329317269</v>
      </c>
      <c r="N7549" s="1">
        <v>4.4176706827309999</v>
      </c>
      <c r="O7549" s="1">
        <v>3.610441767068</v>
      </c>
      <c r="P7549" s="8">
        <v>0.59977432384100005</v>
      </c>
    </row>
    <row r="7550" spans="4:16" x14ac:dyDescent="0.2">
      <c r="D7550" s="59"/>
      <c r="E7550" s="5" t="s">
        <v>126</v>
      </c>
      <c r="F7550" s="51" t="s">
        <v>623</v>
      </c>
      <c r="G7550" s="4">
        <v>279</v>
      </c>
      <c r="H7550" s="10">
        <v>59.139784946237</v>
      </c>
      <c r="I7550" s="1">
        <v>36.917562724013997</v>
      </c>
      <c r="J7550" s="1">
        <v>3.2258064516129998</v>
      </c>
      <c r="K7550" s="1">
        <v>0.35842293906799999</v>
      </c>
      <c r="L7550" s="1">
        <v>0.35842293906799999</v>
      </c>
      <c r="M7550" s="1">
        <v>96.057347670251005</v>
      </c>
      <c r="N7550" s="1">
        <v>3.5842293906810001</v>
      </c>
      <c r="O7550" s="1">
        <v>3.5539568345319998</v>
      </c>
      <c r="P7550" s="8">
        <v>0.57846631372000001</v>
      </c>
    </row>
    <row r="7551" spans="4:16" ht="26" x14ac:dyDescent="0.2">
      <c r="D7551" s="59"/>
      <c r="E7551" s="5" t="s">
        <v>127</v>
      </c>
      <c r="F7551" s="51" t="s">
        <v>623</v>
      </c>
      <c r="G7551" s="4">
        <v>195</v>
      </c>
      <c r="H7551" s="10">
        <v>53.846153846154003</v>
      </c>
      <c r="I7551" s="1">
        <v>37.948717948717999</v>
      </c>
      <c r="J7551" s="1">
        <v>6.666666666667</v>
      </c>
      <c r="K7551" s="1">
        <v>1.538461538462</v>
      </c>
      <c r="L7551" s="2" t="s">
        <v>160</v>
      </c>
      <c r="M7551" s="1">
        <v>91.794871794871995</v>
      </c>
      <c r="N7551" s="1">
        <v>8.2051282051280001</v>
      </c>
      <c r="O7551" s="1">
        <v>3.4410256410260001</v>
      </c>
      <c r="P7551" s="8">
        <v>0.68890992211099999</v>
      </c>
    </row>
    <row r="7552" spans="4:16" x14ac:dyDescent="0.2">
      <c r="D7552" s="59"/>
      <c r="E7552" s="5" t="s">
        <v>36</v>
      </c>
      <c r="F7552" s="51" t="s">
        <v>624</v>
      </c>
      <c r="G7552" s="4">
        <v>24</v>
      </c>
      <c r="H7552" s="10">
        <v>33.333333333333002</v>
      </c>
      <c r="I7552" s="1">
        <v>41.666666666666998</v>
      </c>
      <c r="J7552" s="1">
        <v>12.5</v>
      </c>
      <c r="K7552" s="1">
        <v>12.5</v>
      </c>
      <c r="L7552" s="2" t="s">
        <v>160</v>
      </c>
      <c r="M7552" s="1">
        <v>75</v>
      </c>
      <c r="N7552" s="1">
        <v>25</v>
      </c>
      <c r="O7552" s="1">
        <v>2.958333333333</v>
      </c>
      <c r="P7552" s="8">
        <v>0.99909379229200002</v>
      </c>
    </row>
    <row r="7553" spans="4:16" x14ac:dyDescent="0.2">
      <c r="D7553" s="59"/>
      <c r="E7553" s="5" t="s">
        <v>128</v>
      </c>
      <c r="F7553" s="51" t="s">
        <v>624</v>
      </c>
      <c r="G7553" s="4">
        <v>14</v>
      </c>
      <c r="H7553" s="10">
        <v>7.1428571428570002</v>
      </c>
      <c r="I7553" s="1">
        <v>78.571428571428996</v>
      </c>
      <c r="J7553" s="1">
        <v>7.1428571428570002</v>
      </c>
      <c r="K7553" s="1">
        <v>7.1428571428570002</v>
      </c>
      <c r="L7553" s="2" t="s">
        <v>160</v>
      </c>
      <c r="M7553" s="1">
        <v>85.714285714286007</v>
      </c>
      <c r="N7553" s="1">
        <v>14.285714285714</v>
      </c>
      <c r="O7553" s="1">
        <v>2.8571428571430002</v>
      </c>
      <c r="P7553" s="8">
        <v>0.66299354413199996</v>
      </c>
    </row>
    <row r="7554" spans="4:16" x14ac:dyDescent="0.2">
      <c r="D7554" s="59"/>
      <c r="E7554" s="5" t="s">
        <v>23</v>
      </c>
      <c r="F7554" s="51" t="s">
        <v>624</v>
      </c>
      <c r="G7554" s="4">
        <v>4</v>
      </c>
      <c r="H7554" s="17" t="s">
        <v>160</v>
      </c>
      <c r="I7554" s="1">
        <v>50</v>
      </c>
      <c r="J7554" s="1">
        <v>50</v>
      </c>
      <c r="K7554" s="2" t="s">
        <v>160</v>
      </c>
      <c r="L7554" s="2" t="s">
        <v>160</v>
      </c>
      <c r="M7554" s="1">
        <v>50</v>
      </c>
      <c r="N7554" s="1">
        <v>50</v>
      </c>
      <c r="O7554" s="1">
        <v>2.5</v>
      </c>
      <c r="P7554" s="8">
        <v>0.57735026918999999</v>
      </c>
    </row>
    <row r="7555" spans="4:16" x14ac:dyDescent="0.2">
      <c r="D7555" s="58" t="s">
        <v>129</v>
      </c>
      <c r="E7555" s="7" t="s">
        <v>130</v>
      </c>
      <c r="F7555" s="50" t="s">
        <v>623</v>
      </c>
      <c r="G7555" s="6">
        <v>544</v>
      </c>
      <c r="H7555" s="14">
        <v>100</v>
      </c>
      <c r="I7555" s="9" t="s">
        <v>160</v>
      </c>
      <c r="J7555" s="9" t="s">
        <v>160</v>
      </c>
      <c r="K7555" s="9" t="s">
        <v>160</v>
      </c>
      <c r="L7555" s="9" t="s">
        <v>160</v>
      </c>
      <c r="M7555" s="3">
        <v>100</v>
      </c>
      <c r="N7555" s="9" t="s">
        <v>160</v>
      </c>
      <c r="O7555" s="3">
        <v>4</v>
      </c>
      <c r="P7555" s="13">
        <v>0</v>
      </c>
    </row>
    <row r="7556" spans="4:16" x14ac:dyDescent="0.2">
      <c r="D7556" s="59"/>
      <c r="E7556" s="5" t="s">
        <v>131</v>
      </c>
      <c r="F7556" s="51" t="s">
        <v>623</v>
      </c>
      <c r="G7556" s="4">
        <v>411</v>
      </c>
      <c r="H7556" s="17" t="s">
        <v>160</v>
      </c>
      <c r="I7556" s="1">
        <v>100</v>
      </c>
      <c r="J7556" s="2" t="s">
        <v>160</v>
      </c>
      <c r="K7556" s="2" t="s">
        <v>160</v>
      </c>
      <c r="L7556" s="2" t="s">
        <v>160</v>
      </c>
      <c r="M7556" s="1">
        <v>100</v>
      </c>
      <c r="N7556" s="2" t="s">
        <v>160</v>
      </c>
      <c r="O7556" s="1">
        <v>3</v>
      </c>
      <c r="P7556" s="8">
        <v>0</v>
      </c>
    </row>
    <row r="7557" spans="4:16" x14ac:dyDescent="0.2">
      <c r="D7557" s="59"/>
      <c r="E7557" s="5" t="s">
        <v>132</v>
      </c>
      <c r="F7557" s="51" t="s">
        <v>623</v>
      </c>
      <c r="G7557" s="4">
        <v>65</v>
      </c>
      <c r="H7557" s="17" t="s">
        <v>160</v>
      </c>
      <c r="I7557" s="2" t="s">
        <v>160</v>
      </c>
      <c r="J7557" s="1">
        <v>100</v>
      </c>
      <c r="K7557" s="2" t="s">
        <v>160</v>
      </c>
      <c r="L7557" s="2" t="s">
        <v>160</v>
      </c>
      <c r="M7557" s="2" t="s">
        <v>160</v>
      </c>
      <c r="N7557" s="1">
        <v>100</v>
      </c>
      <c r="O7557" s="1">
        <v>2</v>
      </c>
      <c r="P7557" s="8">
        <v>0</v>
      </c>
    </row>
    <row r="7558" spans="4:16" x14ac:dyDescent="0.2">
      <c r="D7558" s="59"/>
      <c r="E7558" s="5" t="s">
        <v>133</v>
      </c>
      <c r="F7558" s="51" t="s">
        <v>624</v>
      </c>
      <c r="G7558" s="4">
        <v>21</v>
      </c>
      <c r="H7558" s="17" t="s">
        <v>160</v>
      </c>
      <c r="I7558" s="2" t="s">
        <v>160</v>
      </c>
      <c r="J7558" s="2" t="s">
        <v>160</v>
      </c>
      <c r="K7558" s="1">
        <v>100</v>
      </c>
      <c r="L7558" s="2" t="s">
        <v>160</v>
      </c>
      <c r="M7558" s="2" t="s">
        <v>160</v>
      </c>
      <c r="N7558" s="1">
        <v>100</v>
      </c>
      <c r="O7558" s="1">
        <v>1</v>
      </c>
      <c r="P7558" s="8">
        <v>0</v>
      </c>
    </row>
    <row r="7559" spans="4:16" x14ac:dyDescent="0.2">
      <c r="D7559" s="59"/>
      <c r="E7559" s="5" t="s">
        <v>23</v>
      </c>
      <c r="F7559" s="51" t="s">
        <v>624</v>
      </c>
      <c r="G7559" s="4">
        <v>2</v>
      </c>
      <c r="H7559" s="17" t="s">
        <v>160</v>
      </c>
      <c r="I7559" s="2" t="s">
        <v>160</v>
      </c>
      <c r="J7559" s="2" t="s">
        <v>160</v>
      </c>
      <c r="K7559" s="2" t="s">
        <v>160</v>
      </c>
      <c r="L7559" s="1">
        <v>100</v>
      </c>
      <c r="M7559" s="2" t="s">
        <v>160</v>
      </c>
      <c r="N7559" s="2" t="s">
        <v>160</v>
      </c>
      <c r="O7559" s="1">
        <v>0</v>
      </c>
      <c r="P7559" s="8">
        <v>0</v>
      </c>
    </row>
    <row r="7560" spans="4:16" x14ac:dyDescent="0.2">
      <c r="D7560" s="59"/>
      <c r="E7560" s="5" t="s">
        <v>134</v>
      </c>
      <c r="F7560" s="51" t="s">
        <v>623</v>
      </c>
      <c r="G7560" s="4">
        <v>955</v>
      </c>
      <c r="H7560" s="10">
        <v>56.963350785339998</v>
      </c>
      <c r="I7560" s="1">
        <v>43.036649214660002</v>
      </c>
      <c r="J7560" s="2" t="s">
        <v>160</v>
      </c>
      <c r="K7560" s="2" t="s">
        <v>160</v>
      </c>
      <c r="L7560" s="2" t="s">
        <v>160</v>
      </c>
      <c r="M7560" s="1">
        <v>100</v>
      </c>
      <c r="N7560" s="2" t="s">
        <v>160</v>
      </c>
      <c r="O7560" s="1">
        <v>3.5696335078530002</v>
      </c>
      <c r="P7560" s="8">
        <v>0.49538686545499999</v>
      </c>
    </row>
    <row r="7561" spans="4:16" x14ac:dyDescent="0.2">
      <c r="D7561" s="59"/>
      <c r="E7561" s="5" t="s">
        <v>135</v>
      </c>
      <c r="F7561" s="51" t="s">
        <v>623</v>
      </c>
      <c r="G7561" s="4">
        <v>86</v>
      </c>
      <c r="H7561" s="17" t="s">
        <v>160</v>
      </c>
      <c r="I7561" s="2" t="s">
        <v>160</v>
      </c>
      <c r="J7561" s="1">
        <v>75.581395348837006</v>
      </c>
      <c r="K7561" s="1">
        <v>24.418604651163001</v>
      </c>
      <c r="L7561" s="2" t="s">
        <v>160</v>
      </c>
      <c r="M7561" s="2" t="s">
        <v>160</v>
      </c>
      <c r="N7561" s="1">
        <v>100</v>
      </c>
      <c r="O7561" s="1">
        <v>1.755813953488</v>
      </c>
      <c r="P7561" s="8">
        <v>0.432123253431</v>
      </c>
    </row>
    <row r="7562" spans="4:16" x14ac:dyDescent="0.2">
      <c r="D7562" s="58" t="s">
        <v>136</v>
      </c>
      <c r="E7562" s="7" t="s">
        <v>137</v>
      </c>
      <c r="F7562" s="50" t="s">
        <v>623</v>
      </c>
      <c r="G7562" s="6">
        <v>421</v>
      </c>
      <c r="H7562" s="14">
        <v>42.280285035628999</v>
      </c>
      <c r="I7562" s="3">
        <v>46.555819477435001</v>
      </c>
      <c r="J7562" s="3">
        <v>7.8384798099759996</v>
      </c>
      <c r="K7562" s="3">
        <v>3.0878859857480001</v>
      </c>
      <c r="L7562" s="3">
        <v>0.23752969121100001</v>
      </c>
      <c r="M7562" s="3">
        <v>88.836104513064001</v>
      </c>
      <c r="N7562" s="3">
        <v>10.926365795723999</v>
      </c>
      <c r="O7562" s="3">
        <v>3.2833333333330001</v>
      </c>
      <c r="P7562" s="13">
        <v>0.73974021972600001</v>
      </c>
    </row>
    <row r="7563" spans="4:16" x14ac:dyDescent="0.2">
      <c r="D7563" s="59"/>
      <c r="E7563" s="5" t="s">
        <v>138</v>
      </c>
      <c r="F7563" s="51" t="s">
        <v>623</v>
      </c>
      <c r="G7563" s="4">
        <v>362</v>
      </c>
      <c r="H7563" s="10">
        <v>59.668508287293001</v>
      </c>
      <c r="I7563" s="1">
        <v>36.187845303867</v>
      </c>
      <c r="J7563" s="1">
        <v>3.5911602209939999</v>
      </c>
      <c r="K7563" s="1">
        <v>0.55248618784500003</v>
      </c>
      <c r="L7563" s="2" t="s">
        <v>160</v>
      </c>
      <c r="M7563" s="1">
        <v>95.856353591160001</v>
      </c>
      <c r="N7563" s="1">
        <v>4.1436464088399996</v>
      </c>
      <c r="O7563" s="1">
        <v>3.5497237569059998</v>
      </c>
      <c r="P7563" s="8">
        <v>0.59453879416900002</v>
      </c>
    </row>
    <row r="7564" spans="4:16" x14ac:dyDescent="0.2">
      <c r="D7564" s="59"/>
      <c r="E7564" s="5" t="s">
        <v>139</v>
      </c>
      <c r="F7564" s="51" t="s">
        <v>623</v>
      </c>
      <c r="G7564" s="4">
        <v>175</v>
      </c>
      <c r="H7564" s="10">
        <v>66.857142857143003</v>
      </c>
      <c r="I7564" s="1">
        <v>26.857142857143</v>
      </c>
      <c r="J7564" s="1">
        <v>5.7142857142860004</v>
      </c>
      <c r="K7564" s="1">
        <v>0.57142857142900005</v>
      </c>
      <c r="L7564" s="2" t="s">
        <v>160</v>
      </c>
      <c r="M7564" s="1">
        <v>93.714285714286007</v>
      </c>
      <c r="N7564" s="1">
        <v>6.2857142857139996</v>
      </c>
      <c r="O7564" s="1">
        <v>3.6</v>
      </c>
      <c r="P7564" s="8">
        <v>0.62514366165000002</v>
      </c>
    </row>
    <row r="7565" spans="4:16" x14ac:dyDescent="0.2">
      <c r="D7565" s="59"/>
      <c r="E7565" s="5" t="s">
        <v>128</v>
      </c>
      <c r="F7565" s="51" t="s">
        <v>623</v>
      </c>
      <c r="G7565" s="4">
        <v>60</v>
      </c>
      <c r="H7565" s="10">
        <v>38.333333333333002</v>
      </c>
      <c r="I7565" s="1">
        <v>43.333333333333002</v>
      </c>
      <c r="J7565" s="1">
        <v>11.666666666667</v>
      </c>
      <c r="K7565" s="1">
        <v>6.666666666667</v>
      </c>
      <c r="L7565" s="2" t="s">
        <v>160</v>
      </c>
      <c r="M7565" s="1">
        <v>81.666666666666998</v>
      </c>
      <c r="N7565" s="1">
        <v>18.333333333333002</v>
      </c>
      <c r="O7565" s="1">
        <v>3.1333333333329998</v>
      </c>
      <c r="P7565" s="8">
        <v>0.87268661093400002</v>
      </c>
    </row>
    <row r="7566" spans="4:16" x14ac:dyDescent="0.2">
      <c r="D7566" s="59"/>
      <c r="E7566" s="5" t="s">
        <v>23</v>
      </c>
      <c r="F7566" s="51" t="s">
        <v>624</v>
      </c>
      <c r="G7566" s="4">
        <v>25</v>
      </c>
      <c r="H7566" s="10">
        <v>40</v>
      </c>
      <c r="I7566" s="1">
        <v>44</v>
      </c>
      <c r="J7566" s="1">
        <v>8</v>
      </c>
      <c r="K7566" s="1">
        <v>4</v>
      </c>
      <c r="L7566" s="1">
        <v>4</v>
      </c>
      <c r="M7566" s="1">
        <v>84</v>
      </c>
      <c r="N7566" s="1">
        <v>12</v>
      </c>
      <c r="O7566" s="1">
        <v>3.25</v>
      </c>
      <c r="P7566" s="8">
        <v>0.79399923338</v>
      </c>
    </row>
    <row r="7567" spans="4:16" ht="26" x14ac:dyDescent="0.2">
      <c r="D7567" s="58" t="s">
        <v>140</v>
      </c>
      <c r="E7567" s="7" t="s">
        <v>141</v>
      </c>
      <c r="F7567" s="50" t="s">
        <v>624</v>
      </c>
      <c r="G7567" s="6">
        <v>12</v>
      </c>
      <c r="H7567" s="14">
        <v>41.666666666666998</v>
      </c>
      <c r="I7567" s="3">
        <v>33.333333333333002</v>
      </c>
      <c r="J7567" s="3">
        <v>16.666666666666998</v>
      </c>
      <c r="K7567" s="3">
        <v>8.333333333333</v>
      </c>
      <c r="L7567" s="9" t="s">
        <v>160</v>
      </c>
      <c r="M7567" s="3">
        <v>75</v>
      </c>
      <c r="N7567" s="3">
        <v>25</v>
      </c>
      <c r="O7567" s="3">
        <v>3.083333333333</v>
      </c>
      <c r="P7567" s="13">
        <v>0.99620491989600002</v>
      </c>
    </row>
    <row r="7568" spans="4:16" ht="26" x14ac:dyDescent="0.2">
      <c r="D7568" s="59"/>
      <c r="E7568" s="5" t="s">
        <v>142</v>
      </c>
      <c r="F7568" s="51" t="s">
        <v>623</v>
      </c>
      <c r="G7568" s="4">
        <v>87</v>
      </c>
      <c r="H7568" s="10">
        <v>47.126436781609002</v>
      </c>
      <c r="I7568" s="1">
        <v>47.126436781609002</v>
      </c>
      <c r="J7568" s="1">
        <v>4.5977011494250002</v>
      </c>
      <c r="K7568" s="2" t="s">
        <v>160</v>
      </c>
      <c r="L7568" s="1">
        <v>1.149425287356</v>
      </c>
      <c r="M7568" s="1">
        <v>94.252873563218003</v>
      </c>
      <c r="N7568" s="1">
        <v>4.5977011494250002</v>
      </c>
      <c r="O7568" s="1">
        <v>3.4302325581400002</v>
      </c>
      <c r="P7568" s="8">
        <v>0.58492227084199999</v>
      </c>
    </row>
    <row r="7569" spans="4:16" ht="26" x14ac:dyDescent="0.2">
      <c r="D7569" s="59"/>
      <c r="E7569" s="5" t="s">
        <v>143</v>
      </c>
      <c r="F7569" s="51" t="s">
        <v>623</v>
      </c>
      <c r="G7569" s="4">
        <v>67</v>
      </c>
      <c r="H7569" s="10">
        <v>61.194029850745999</v>
      </c>
      <c r="I7569" s="1">
        <v>29.850746268657002</v>
      </c>
      <c r="J7569" s="1">
        <v>5.9701492537309999</v>
      </c>
      <c r="K7569" s="1">
        <v>2.985074626866</v>
      </c>
      <c r="L7569" s="2" t="s">
        <v>160</v>
      </c>
      <c r="M7569" s="1">
        <v>91.044776119402997</v>
      </c>
      <c r="N7569" s="1">
        <v>8.9552238805969999</v>
      </c>
      <c r="O7569" s="1">
        <v>3.492537313433</v>
      </c>
      <c r="P7569" s="8">
        <v>0.74616462413700002</v>
      </c>
    </row>
    <row r="7570" spans="4:16" ht="26" x14ac:dyDescent="0.2">
      <c r="D7570" s="59"/>
      <c r="E7570" s="5" t="s">
        <v>144</v>
      </c>
      <c r="F7570" s="51" t="s">
        <v>623</v>
      </c>
      <c r="G7570" s="4">
        <v>78</v>
      </c>
      <c r="H7570" s="10">
        <v>64.102564102564003</v>
      </c>
      <c r="I7570" s="1">
        <v>32.051282051282001</v>
      </c>
      <c r="J7570" s="1">
        <v>2.564102564103</v>
      </c>
      <c r="K7570" s="1">
        <v>1.2820512820509999</v>
      </c>
      <c r="L7570" s="2" t="s">
        <v>160</v>
      </c>
      <c r="M7570" s="1">
        <v>96.153846153846004</v>
      </c>
      <c r="N7570" s="1">
        <v>3.8461538461539999</v>
      </c>
      <c r="O7570" s="1">
        <v>3.5897435897440002</v>
      </c>
      <c r="P7570" s="8">
        <v>0.61233844804799997</v>
      </c>
    </row>
    <row r="7571" spans="4:16" ht="26" x14ac:dyDescent="0.2">
      <c r="D7571" s="59"/>
      <c r="E7571" s="5" t="s">
        <v>145</v>
      </c>
      <c r="F7571" s="51" t="s">
        <v>623</v>
      </c>
      <c r="G7571" s="4">
        <v>735</v>
      </c>
      <c r="H7571" s="10">
        <v>54.013605442177003</v>
      </c>
      <c r="I7571" s="1">
        <v>37.959183673468999</v>
      </c>
      <c r="J7571" s="1">
        <v>6.2585034013609997</v>
      </c>
      <c r="K7571" s="1">
        <v>1.632653061224</v>
      </c>
      <c r="L7571" s="1">
        <v>0.13605442176900001</v>
      </c>
      <c r="M7571" s="1">
        <v>91.972789115645995</v>
      </c>
      <c r="N7571" s="1">
        <v>7.8911564625850001</v>
      </c>
      <c r="O7571" s="1">
        <v>3.4455040871930001</v>
      </c>
      <c r="P7571" s="8">
        <v>0.68637108825199999</v>
      </c>
    </row>
    <row r="7572" spans="4:16" ht="26" x14ac:dyDescent="0.2">
      <c r="D7572" s="59"/>
      <c r="E7572" s="5" t="s">
        <v>146</v>
      </c>
      <c r="F7572" s="51" t="s">
        <v>623</v>
      </c>
      <c r="G7572" s="4">
        <v>751</v>
      </c>
      <c r="H7572" s="10">
        <v>53.395472703063</v>
      </c>
      <c r="I7572" s="1">
        <v>37.949400798935002</v>
      </c>
      <c r="J7572" s="1">
        <v>6.3914780292940003</v>
      </c>
      <c r="K7572" s="1">
        <v>2.1304926764309999</v>
      </c>
      <c r="L7572" s="1">
        <v>0.133155792277</v>
      </c>
      <c r="M7572" s="1">
        <v>91.344873501997</v>
      </c>
      <c r="N7572" s="1">
        <v>8.5219707057259999</v>
      </c>
      <c r="O7572" s="1">
        <v>3.4279999999999999</v>
      </c>
      <c r="P7572" s="8">
        <v>0.70815580643999998</v>
      </c>
    </row>
    <row r="7573" spans="4:16" ht="26" x14ac:dyDescent="0.2">
      <c r="D7573" s="59"/>
      <c r="E7573" s="5" t="s">
        <v>147</v>
      </c>
      <c r="F7573" s="51" t="s">
        <v>623</v>
      </c>
      <c r="G7573" s="4">
        <v>587</v>
      </c>
      <c r="H7573" s="10">
        <v>51.618398637138</v>
      </c>
      <c r="I7573" s="1">
        <v>39.352640545145</v>
      </c>
      <c r="J7573" s="1">
        <v>6.6439522998299996</v>
      </c>
      <c r="K7573" s="1">
        <v>2.3850085178880001</v>
      </c>
      <c r="L7573" s="2" t="s">
        <v>160</v>
      </c>
      <c r="M7573" s="1">
        <v>90.971039182282993</v>
      </c>
      <c r="N7573" s="1">
        <v>9.0289608177169995</v>
      </c>
      <c r="O7573" s="1">
        <v>3.4020442930149999</v>
      </c>
      <c r="P7573" s="8">
        <v>0.71921167837300004</v>
      </c>
    </row>
    <row r="7574" spans="4:16" x14ac:dyDescent="0.2">
      <c r="D7574" s="59"/>
      <c r="E7574" s="5" t="s">
        <v>148</v>
      </c>
      <c r="F7574" s="51" t="s">
        <v>623</v>
      </c>
      <c r="G7574" s="4">
        <v>187</v>
      </c>
      <c r="H7574" s="10">
        <v>65.775401069519006</v>
      </c>
      <c r="I7574" s="1">
        <v>30.481283422459999</v>
      </c>
      <c r="J7574" s="1">
        <v>3.208556149733</v>
      </c>
      <c r="K7574" s="1">
        <v>0.53475935828900001</v>
      </c>
      <c r="L7574" s="2" t="s">
        <v>160</v>
      </c>
      <c r="M7574" s="1">
        <v>96.256684491979001</v>
      </c>
      <c r="N7574" s="1">
        <v>3.7433155080209999</v>
      </c>
      <c r="O7574" s="1">
        <v>3.6149732620320001</v>
      </c>
      <c r="P7574" s="8">
        <v>0.57864355133000001</v>
      </c>
    </row>
    <row r="7575" spans="4:16" ht="26" x14ac:dyDescent="0.2">
      <c r="D7575" s="59"/>
      <c r="E7575" s="5" t="s">
        <v>149</v>
      </c>
      <c r="F7575" s="51" t="s">
        <v>623</v>
      </c>
      <c r="G7575" s="4">
        <v>75</v>
      </c>
      <c r="H7575" s="10">
        <v>34.666666666666998</v>
      </c>
      <c r="I7575" s="1">
        <v>46.666666666666998</v>
      </c>
      <c r="J7575" s="1">
        <v>14.666666666667</v>
      </c>
      <c r="K7575" s="1">
        <v>4</v>
      </c>
      <c r="L7575" s="2" t="s">
        <v>160</v>
      </c>
      <c r="M7575" s="1">
        <v>81.333333333333002</v>
      </c>
      <c r="N7575" s="1">
        <v>18.666666666666998</v>
      </c>
      <c r="O7575" s="1">
        <v>3.12</v>
      </c>
      <c r="P7575" s="8">
        <v>0.80471583032000005</v>
      </c>
    </row>
    <row r="7576" spans="4:16" ht="26" x14ac:dyDescent="0.2">
      <c r="D7576" s="59"/>
      <c r="E7576" s="5" t="s">
        <v>150</v>
      </c>
      <c r="F7576" s="51" t="s">
        <v>623</v>
      </c>
      <c r="G7576" s="4">
        <v>66</v>
      </c>
      <c r="H7576" s="10">
        <v>33.333333333333002</v>
      </c>
      <c r="I7576" s="1">
        <v>54.545454545455001</v>
      </c>
      <c r="J7576" s="1">
        <v>9.0909090909089993</v>
      </c>
      <c r="K7576" s="1">
        <v>3.0303030303030001</v>
      </c>
      <c r="L7576" s="2" t="s">
        <v>160</v>
      </c>
      <c r="M7576" s="1">
        <v>87.878787878788003</v>
      </c>
      <c r="N7576" s="1">
        <v>12.121212121212</v>
      </c>
      <c r="O7576" s="1">
        <v>3.181818181818</v>
      </c>
      <c r="P7576" s="8">
        <v>0.72130418013499997</v>
      </c>
    </row>
    <row r="7577" spans="4:16" ht="26" x14ac:dyDescent="0.2">
      <c r="D7577" s="59"/>
      <c r="E7577" s="5" t="s">
        <v>151</v>
      </c>
      <c r="F7577" s="51" t="s">
        <v>624</v>
      </c>
      <c r="G7577" s="4">
        <v>12</v>
      </c>
      <c r="H7577" s="10">
        <v>8.333333333333</v>
      </c>
      <c r="I7577" s="1">
        <v>58.333333333333002</v>
      </c>
      <c r="J7577" s="1">
        <v>25</v>
      </c>
      <c r="K7577" s="1">
        <v>8.333333333333</v>
      </c>
      <c r="L7577" s="2" t="s">
        <v>160</v>
      </c>
      <c r="M7577" s="1">
        <v>66.666666666666998</v>
      </c>
      <c r="N7577" s="1">
        <v>33.333333333333002</v>
      </c>
      <c r="O7577" s="1">
        <v>2.666666666667</v>
      </c>
      <c r="P7577" s="8">
        <v>0.77849894416200005</v>
      </c>
    </row>
    <row r="7578" spans="4:16" ht="26" x14ac:dyDescent="0.2">
      <c r="D7578" s="59"/>
      <c r="E7578" s="5" t="s">
        <v>152</v>
      </c>
      <c r="F7578" s="51" t="s">
        <v>623</v>
      </c>
      <c r="G7578" s="4">
        <v>443</v>
      </c>
      <c r="H7578" s="10">
        <v>56.433408577877998</v>
      </c>
      <c r="I7578" s="1">
        <v>37.246049661400001</v>
      </c>
      <c r="J7578" s="1">
        <v>4.7404063205420002</v>
      </c>
      <c r="K7578" s="1">
        <v>1.5801354401809999</v>
      </c>
      <c r="L7578" s="2" t="s">
        <v>160</v>
      </c>
      <c r="M7578" s="1">
        <v>93.679458239278006</v>
      </c>
      <c r="N7578" s="1">
        <v>6.3205417607219996</v>
      </c>
      <c r="O7578" s="1">
        <v>3.48532731377</v>
      </c>
      <c r="P7578" s="8">
        <v>0.66362269772100002</v>
      </c>
    </row>
    <row r="7579" spans="4:16" x14ac:dyDescent="0.2">
      <c r="D7579" s="59"/>
      <c r="E7579" s="5" t="s">
        <v>153</v>
      </c>
      <c r="F7579" s="51" t="s">
        <v>623</v>
      </c>
      <c r="G7579" s="4">
        <v>80</v>
      </c>
      <c r="H7579" s="10">
        <v>57.5</v>
      </c>
      <c r="I7579" s="1">
        <v>35</v>
      </c>
      <c r="J7579" s="1">
        <v>6.25</v>
      </c>
      <c r="K7579" s="1">
        <v>1.25</v>
      </c>
      <c r="L7579" s="2" t="s">
        <v>160</v>
      </c>
      <c r="M7579" s="1">
        <v>92.5</v>
      </c>
      <c r="N7579" s="1">
        <v>7.5</v>
      </c>
      <c r="O7579" s="1">
        <v>3.4874999999999998</v>
      </c>
      <c r="P7579" s="8">
        <v>0.67493553372399995</v>
      </c>
    </row>
    <row r="7580" spans="4:16" ht="26" x14ac:dyDescent="0.2">
      <c r="D7580" s="59"/>
      <c r="E7580" s="5" t="s">
        <v>154</v>
      </c>
      <c r="F7580" s="51" t="s">
        <v>623</v>
      </c>
      <c r="G7580" s="4">
        <v>123</v>
      </c>
      <c r="H7580" s="10">
        <v>54.471544715447003</v>
      </c>
      <c r="I7580" s="1">
        <v>38.211382113821003</v>
      </c>
      <c r="J7580" s="1">
        <v>5.6910569105690003</v>
      </c>
      <c r="K7580" s="1">
        <v>1.6260162601629999</v>
      </c>
      <c r="L7580" s="2" t="s">
        <v>160</v>
      </c>
      <c r="M7580" s="1">
        <v>92.682926829267998</v>
      </c>
      <c r="N7580" s="1">
        <v>7.3170731707319998</v>
      </c>
      <c r="O7580" s="1">
        <v>3.4552845528459999</v>
      </c>
      <c r="P7580" s="8">
        <v>0.68054983219700005</v>
      </c>
    </row>
    <row r="7581" spans="4:16" x14ac:dyDescent="0.2">
      <c r="D7581" s="59"/>
      <c r="E7581" s="5" t="s">
        <v>23</v>
      </c>
      <c r="F7581" s="51" t="s">
        <v>624</v>
      </c>
      <c r="G7581" s="4">
        <v>10</v>
      </c>
      <c r="H7581" s="10">
        <v>30</v>
      </c>
      <c r="I7581" s="1">
        <v>50</v>
      </c>
      <c r="J7581" s="1">
        <v>10</v>
      </c>
      <c r="K7581" s="1">
        <v>10</v>
      </c>
      <c r="L7581" s="2" t="s">
        <v>160</v>
      </c>
      <c r="M7581" s="1">
        <v>80</v>
      </c>
      <c r="N7581" s="1">
        <v>20</v>
      </c>
      <c r="O7581" s="1">
        <v>3</v>
      </c>
      <c r="P7581" s="8">
        <v>0.94280904158199996</v>
      </c>
    </row>
    <row r="7582" spans="4:16" ht="26" x14ac:dyDescent="0.2">
      <c r="D7582" s="59"/>
      <c r="E7582" s="5" t="s">
        <v>155</v>
      </c>
      <c r="F7582" s="51" t="s">
        <v>623</v>
      </c>
      <c r="G7582" s="4">
        <v>910</v>
      </c>
      <c r="H7582" s="10">
        <v>52.087912087912002</v>
      </c>
      <c r="I7582" s="1">
        <v>39.450549450548998</v>
      </c>
      <c r="J7582" s="1">
        <v>6.2637362637359999</v>
      </c>
      <c r="K7582" s="1">
        <v>1.9780219780220001</v>
      </c>
      <c r="L7582" s="1">
        <v>0.21978021978000001</v>
      </c>
      <c r="M7582" s="1">
        <v>91.538461538462002</v>
      </c>
      <c r="N7582" s="1">
        <v>8.2417582417579993</v>
      </c>
      <c r="O7582" s="1">
        <v>3.4196035242290002</v>
      </c>
      <c r="P7582" s="8">
        <v>0.69897630080999995</v>
      </c>
    </row>
    <row r="7583" spans="4:16" ht="26" x14ac:dyDescent="0.2">
      <c r="D7583" s="59"/>
      <c r="E7583" s="5" t="s">
        <v>156</v>
      </c>
      <c r="F7583" s="51" t="s">
        <v>623</v>
      </c>
      <c r="G7583" s="4">
        <v>98</v>
      </c>
      <c r="H7583" s="10">
        <v>46.938775510204003</v>
      </c>
      <c r="I7583" s="1">
        <v>44.897959183673002</v>
      </c>
      <c r="J7583" s="1">
        <v>6.1224489795919999</v>
      </c>
      <c r="K7583" s="1">
        <v>1.0204081632649999</v>
      </c>
      <c r="L7583" s="1">
        <v>1.0204081632649999</v>
      </c>
      <c r="M7583" s="1">
        <v>91.836734693878</v>
      </c>
      <c r="N7583" s="1">
        <v>7.1428571428570002</v>
      </c>
      <c r="O7583" s="1">
        <v>3.3917525773200001</v>
      </c>
      <c r="P7583" s="8">
        <v>0.654419288233</v>
      </c>
    </row>
    <row r="7584" spans="4:16" ht="26" x14ac:dyDescent="0.2">
      <c r="D7584" s="59"/>
      <c r="E7584" s="5" t="s">
        <v>157</v>
      </c>
      <c r="F7584" s="51" t="s">
        <v>623</v>
      </c>
      <c r="G7584" s="4">
        <v>134</v>
      </c>
      <c r="H7584" s="10">
        <v>62.686567164179003</v>
      </c>
      <c r="I7584" s="1">
        <v>31.343283582089999</v>
      </c>
      <c r="J7584" s="1">
        <v>4.477611940299</v>
      </c>
      <c r="K7584" s="1">
        <v>1.492537313433</v>
      </c>
      <c r="L7584" s="2" t="s">
        <v>160</v>
      </c>
      <c r="M7584" s="1">
        <v>94.029850746269005</v>
      </c>
      <c r="N7584" s="1">
        <v>5.9701492537309999</v>
      </c>
      <c r="O7584" s="1">
        <v>3.5522388059700001</v>
      </c>
      <c r="P7584" s="8">
        <v>0.65542460758400001</v>
      </c>
    </row>
    <row r="7585" spans="2:22" ht="26" x14ac:dyDescent="0.2">
      <c r="D7585" s="59"/>
      <c r="E7585" s="5" t="s">
        <v>158</v>
      </c>
      <c r="F7585" s="51" t="s">
        <v>623</v>
      </c>
      <c r="G7585" s="4">
        <v>812</v>
      </c>
      <c r="H7585" s="10">
        <v>52.709359605910997</v>
      </c>
      <c r="I7585" s="1">
        <v>38.669950738916</v>
      </c>
      <c r="J7585" s="1">
        <v>6.4039408867000001</v>
      </c>
      <c r="K7585" s="1">
        <v>2.0935960591130001</v>
      </c>
      <c r="L7585" s="1">
        <v>0.12315270936</v>
      </c>
      <c r="M7585" s="1">
        <v>91.379310344827999</v>
      </c>
      <c r="N7585" s="1">
        <v>8.4975369458129997</v>
      </c>
      <c r="O7585" s="1">
        <v>3.4217016029590002</v>
      </c>
      <c r="P7585" s="8">
        <v>0.706039249589</v>
      </c>
    </row>
    <row r="7586" spans="2:22" ht="26" x14ac:dyDescent="0.2">
      <c r="D7586" s="60"/>
      <c r="E7586" s="30" t="s">
        <v>159</v>
      </c>
      <c r="F7586" s="52" t="s">
        <v>623</v>
      </c>
      <c r="G7586" s="21">
        <v>136</v>
      </c>
      <c r="H7586" s="36">
        <v>35.294117647058997</v>
      </c>
      <c r="I7586" s="18">
        <v>49.264705882352999</v>
      </c>
      <c r="J7586" s="18">
        <v>11.764705882353001</v>
      </c>
      <c r="K7586" s="18">
        <v>3.6764705882349999</v>
      </c>
      <c r="L7586" s="37" t="s">
        <v>160</v>
      </c>
      <c r="M7586" s="18">
        <v>84.558823529411995</v>
      </c>
      <c r="N7586" s="18">
        <v>15.441176470587999</v>
      </c>
      <c r="O7586" s="18">
        <v>3.1617647058820002</v>
      </c>
      <c r="P7586" s="35">
        <v>0.77192005185000001</v>
      </c>
    </row>
    <row r="7587" spans="2:22" x14ac:dyDescent="0.2">
      <c r="D7587" s="45" t="s">
        <v>625</v>
      </c>
    </row>
    <row r="7588" spans="2:22" x14ac:dyDescent="0.2">
      <c r="B7588" s="24" t="str">
        <f xml:space="preserve"> HYPERLINK("#'目次'!B55", "[49]")</f>
        <v>[49]</v>
      </c>
      <c r="C7588" s="61" t="s">
        <v>570</v>
      </c>
      <c r="D7588" s="62"/>
      <c r="E7588" s="62"/>
      <c r="F7588" s="62"/>
      <c r="G7588" s="62"/>
      <c r="H7588" s="62"/>
      <c r="I7588" s="62"/>
      <c r="J7588" s="62"/>
      <c r="K7588" s="62"/>
      <c r="L7588" s="62"/>
      <c r="M7588" s="62"/>
      <c r="N7588" s="62"/>
      <c r="O7588" s="62"/>
      <c r="P7588" s="62"/>
      <c r="Q7588" s="62"/>
      <c r="R7588" s="62"/>
      <c r="S7588" s="62"/>
      <c r="T7588" s="62"/>
      <c r="U7588" s="62"/>
      <c r="V7588" s="62"/>
    </row>
    <row r="7591" spans="2:22" x14ac:dyDescent="0.2">
      <c r="C7591" s="61" t="s">
        <v>13</v>
      </c>
      <c r="D7591" s="62"/>
      <c r="E7591" s="62"/>
      <c r="F7591" s="62"/>
      <c r="G7591" s="62"/>
      <c r="H7591" s="62"/>
      <c r="I7591" s="62"/>
      <c r="J7591" s="62"/>
      <c r="K7591" s="62"/>
      <c r="L7591" s="62"/>
      <c r="M7591" s="62"/>
      <c r="N7591" s="62"/>
      <c r="O7591" s="62"/>
      <c r="P7591" s="62"/>
      <c r="Q7591" s="62"/>
      <c r="R7591" s="62"/>
      <c r="S7591" s="62"/>
      <c r="T7591" s="62"/>
      <c r="U7591" s="62"/>
      <c r="V7591" s="62"/>
    </row>
    <row r="7592" spans="2:22" ht="52" x14ac:dyDescent="0.2">
      <c r="D7592" s="63"/>
      <c r="E7592" s="64"/>
      <c r="F7592" s="64"/>
      <c r="G7592" s="27" t="s">
        <v>14</v>
      </c>
      <c r="H7592" s="26" t="s">
        <v>137</v>
      </c>
      <c r="I7592" s="11" t="s">
        <v>138</v>
      </c>
      <c r="J7592" s="11" t="s">
        <v>139</v>
      </c>
      <c r="K7592" s="11" t="s">
        <v>128</v>
      </c>
      <c r="L7592" s="20" t="s">
        <v>23</v>
      </c>
    </row>
    <row r="7593" spans="2:22" x14ac:dyDescent="0.2">
      <c r="D7593" s="65"/>
      <c r="E7593" s="66"/>
      <c r="F7593" s="66"/>
      <c r="G7593" s="22"/>
      <c r="H7593" s="31"/>
      <c r="I7593" s="12"/>
      <c r="J7593" s="12"/>
      <c r="K7593" s="12"/>
      <c r="L7593" s="29"/>
    </row>
    <row r="7594" spans="2:22" x14ac:dyDescent="0.2">
      <c r="D7594" s="23"/>
      <c r="E7594" s="28" t="s">
        <v>14</v>
      </c>
      <c r="F7594" s="49" t="s">
        <v>623</v>
      </c>
      <c r="G7594" s="25">
        <v>1043</v>
      </c>
      <c r="H7594" s="16">
        <v>40.364333652924003</v>
      </c>
      <c r="I7594" s="16">
        <v>34.707574304890002</v>
      </c>
      <c r="J7594" s="16">
        <v>16.778523489933001</v>
      </c>
      <c r="K7594" s="16">
        <v>5.7526366251200001</v>
      </c>
      <c r="L7594" s="34">
        <v>2.3969319271330001</v>
      </c>
    </row>
    <row r="7595" spans="2:22" x14ac:dyDescent="0.2">
      <c r="D7595" s="58" t="s">
        <v>18</v>
      </c>
      <c r="E7595" s="7" t="s">
        <v>19</v>
      </c>
      <c r="F7595" s="50" t="s">
        <v>623</v>
      </c>
      <c r="G7595" s="6">
        <v>342</v>
      </c>
      <c r="H7595" s="14">
        <v>31.87134502924</v>
      </c>
      <c r="I7595" s="3">
        <v>37.719298245613999</v>
      </c>
      <c r="J7595" s="3">
        <v>22.514619883041</v>
      </c>
      <c r="K7595" s="3">
        <v>5.2631578947369997</v>
      </c>
      <c r="L7595" s="13">
        <v>2.6315789473679998</v>
      </c>
    </row>
    <row r="7596" spans="2:22" ht="26" x14ac:dyDescent="0.2">
      <c r="D7596" s="59"/>
      <c r="E7596" s="5" t="s">
        <v>20</v>
      </c>
      <c r="F7596" s="51" t="s">
        <v>623</v>
      </c>
      <c r="G7596" s="4">
        <v>620</v>
      </c>
      <c r="H7596" s="10">
        <v>42.580645161290001</v>
      </c>
      <c r="I7596" s="1">
        <v>35.483870967742</v>
      </c>
      <c r="J7596" s="1">
        <v>13.870967741935001</v>
      </c>
      <c r="K7596" s="1">
        <v>5.4838709677419999</v>
      </c>
      <c r="L7596" s="8">
        <v>2.5806451612900001</v>
      </c>
    </row>
    <row r="7597" spans="2:22" ht="26" x14ac:dyDescent="0.2">
      <c r="D7597" s="59"/>
      <c r="E7597" s="5" t="s">
        <v>21</v>
      </c>
      <c r="F7597" s="51" t="s">
        <v>623</v>
      </c>
      <c r="G7597" s="4">
        <v>76</v>
      </c>
      <c r="H7597" s="10">
        <v>59.210526315788996</v>
      </c>
      <c r="I7597" s="1">
        <v>17.105263157894999</v>
      </c>
      <c r="J7597" s="1">
        <v>14.473684210526001</v>
      </c>
      <c r="K7597" s="1">
        <v>9.2105263157890001</v>
      </c>
      <c r="L7597" s="15" t="s">
        <v>160</v>
      </c>
    </row>
    <row r="7598" spans="2:22" x14ac:dyDescent="0.2">
      <c r="D7598" s="59"/>
      <c r="E7598" s="5" t="s">
        <v>22</v>
      </c>
      <c r="F7598" s="51" t="s">
        <v>624</v>
      </c>
      <c r="G7598" s="4">
        <v>2</v>
      </c>
      <c r="H7598" s="10">
        <v>100</v>
      </c>
      <c r="I7598" s="2" t="s">
        <v>160</v>
      </c>
      <c r="J7598" s="2" t="s">
        <v>160</v>
      </c>
      <c r="K7598" s="2" t="s">
        <v>160</v>
      </c>
      <c r="L7598" s="15" t="s">
        <v>160</v>
      </c>
    </row>
    <row r="7599" spans="2:22" x14ac:dyDescent="0.2">
      <c r="D7599" s="59"/>
      <c r="E7599" s="5" t="s">
        <v>23</v>
      </c>
      <c r="F7599" s="51" t="s">
        <v>624</v>
      </c>
      <c r="G7599" s="4">
        <v>3</v>
      </c>
      <c r="H7599" s="10">
        <v>33.333333333333002</v>
      </c>
      <c r="I7599" s="2" t="s">
        <v>160</v>
      </c>
      <c r="J7599" s="1">
        <v>33.333333333333002</v>
      </c>
      <c r="K7599" s="1">
        <v>33.333333333333002</v>
      </c>
      <c r="L7599" s="15" t="s">
        <v>160</v>
      </c>
    </row>
    <row r="7600" spans="2:22" x14ac:dyDescent="0.2">
      <c r="D7600" s="58" t="s">
        <v>24</v>
      </c>
      <c r="E7600" s="7" t="s">
        <v>25</v>
      </c>
      <c r="F7600" s="50" t="s">
        <v>623</v>
      </c>
      <c r="G7600" s="6">
        <v>765</v>
      </c>
      <c r="H7600" s="14">
        <v>40.522875816993</v>
      </c>
      <c r="I7600" s="3">
        <v>34.379084967319997</v>
      </c>
      <c r="J7600" s="3">
        <v>17.254901960784</v>
      </c>
      <c r="K7600" s="3">
        <v>5.6209150326800001</v>
      </c>
      <c r="L7600" s="13">
        <v>2.2222222222219998</v>
      </c>
    </row>
    <row r="7601" spans="4:12" x14ac:dyDescent="0.2">
      <c r="D7601" s="59"/>
      <c r="E7601" s="5" t="s">
        <v>26</v>
      </c>
      <c r="F7601" s="51" t="s">
        <v>623</v>
      </c>
      <c r="G7601" s="4">
        <v>796</v>
      </c>
      <c r="H7601" s="10">
        <v>38.190954773869002</v>
      </c>
      <c r="I7601" s="1">
        <v>36.180904522612998</v>
      </c>
      <c r="J7601" s="1">
        <v>17.964824120603001</v>
      </c>
      <c r="K7601" s="1">
        <v>5.2763819095480002</v>
      </c>
      <c r="L7601" s="8">
        <v>2.386934673367</v>
      </c>
    </row>
    <row r="7602" spans="4:12" ht="26" x14ac:dyDescent="0.2">
      <c r="D7602" s="59"/>
      <c r="E7602" s="5" t="s">
        <v>27</v>
      </c>
      <c r="F7602" s="51" t="s">
        <v>623</v>
      </c>
      <c r="G7602" s="4">
        <v>683</v>
      </c>
      <c r="H7602" s="10">
        <v>37.774524158125999</v>
      </c>
      <c r="I7602" s="1">
        <v>38.213762811126998</v>
      </c>
      <c r="J7602" s="1">
        <v>16.691068814055999</v>
      </c>
      <c r="K7602" s="1">
        <v>4.685212298682</v>
      </c>
      <c r="L7602" s="8">
        <v>2.635431918009</v>
      </c>
    </row>
    <row r="7603" spans="4:12" x14ac:dyDescent="0.2">
      <c r="D7603" s="59"/>
      <c r="E7603" s="5" t="s">
        <v>28</v>
      </c>
      <c r="F7603" s="51" t="s">
        <v>623</v>
      </c>
      <c r="G7603" s="4">
        <v>438</v>
      </c>
      <c r="H7603" s="10">
        <v>37.442922374429003</v>
      </c>
      <c r="I7603" s="1">
        <v>37.671232876711997</v>
      </c>
      <c r="J7603" s="1">
        <v>18.264840182648001</v>
      </c>
      <c r="K7603" s="1">
        <v>4.3378995433789997</v>
      </c>
      <c r="L7603" s="8">
        <v>2.2831050228310001</v>
      </c>
    </row>
    <row r="7604" spans="4:12" ht="26" x14ac:dyDescent="0.2">
      <c r="D7604" s="59"/>
      <c r="E7604" s="5" t="s">
        <v>29</v>
      </c>
      <c r="F7604" s="51" t="s">
        <v>623</v>
      </c>
      <c r="G7604" s="4">
        <v>680</v>
      </c>
      <c r="H7604" s="10">
        <v>38.970588235294002</v>
      </c>
      <c r="I7604" s="1">
        <v>37.205882352941003</v>
      </c>
      <c r="J7604" s="1">
        <v>16.323529411765001</v>
      </c>
      <c r="K7604" s="1">
        <v>5.147058823529</v>
      </c>
      <c r="L7604" s="8">
        <v>2.352941176471</v>
      </c>
    </row>
    <row r="7605" spans="4:12" x14ac:dyDescent="0.2">
      <c r="D7605" s="59"/>
      <c r="E7605" s="5" t="s">
        <v>30</v>
      </c>
      <c r="F7605" s="51" t="s">
        <v>623</v>
      </c>
      <c r="G7605" s="4">
        <v>242</v>
      </c>
      <c r="H7605" s="10">
        <v>40.495867768594998</v>
      </c>
      <c r="I7605" s="1">
        <v>32.231404958677999</v>
      </c>
      <c r="J7605" s="1">
        <v>20.661157024792999</v>
      </c>
      <c r="K7605" s="1">
        <v>3.305785123967</v>
      </c>
      <c r="L7605" s="8">
        <v>3.305785123967</v>
      </c>
    </row>
    <row r="7606" spans="4:12" x14ac:dyDescent="0.2">
      <c r="D7606" s="59"/>
      <c r="E7606" s="5" t="s">
        <v>31</v>
      </c>
      <c r="F7606" s="51" t="s">
        <v>623</v>
      </c>
      <c r="G7606" s="4">
        <v>609</v>
      </c>
      <c r="H7606" s="10">
        <v>35.303776683087001</v>
      </c>
      <c r="I7606" s="1">
        <v>36.781609195401998</v>
      </c>
      <c r="J7606" s="1">
        <v>19.704433497537</v>
      </c>
      <c r="K7606" s="1">
        <v>5.2545155993429997</v>
      </c>
      <c r="L7606" s="8">
        <v>2.9556650246310001</v>
      </c>
    </row>
    <row r="7607" spans="4:12" x14ac:dyDescent="0.2">
      <c r="D7607" s="59"/>
      <c r="E7607" s="5" t="s">
        <v>32</v>
      </c>
      <c r="F7607" s="51" t="s">
        <v>623</v>
      </c>
      <c r="G7607" s="4">
        <v>343</v>
      </c>
      <c r="H7607" s="10">
        <v>35.568513119534003</v>
      </c>
      <c r="I7607" s="1">
        <v>37.317784256560003</v>
      </c>
      <c r="J7607" s="1">
        <v>19.825072886297001</v>
      </c>
      <c r="K7607" s="1">
        <v>4.9562682215739997</v>
      </c>
      <c r="L7607" s="8">
        <v>2.3323615160350002</v>
      </c>
    </row>
    <row r="7608" spans="4:12" x14ac:dyDescent="0.2">
      <c r="D7608" s="59"/>
      <c r="E7608" s="5" t="s">
        <v>33</v>
      </c>
      <c r="F7608" s="51" t="s">
        <v>623</v>
      </c>
      <c r="G7608" s="4">
        <v>754</v>
      </c>
      <c r="H7608" s="10">
        <v>38.859416445622998</v>
      </c>
      <c r="I7608" s="1">
        <v>36.074270557029003</v>
      </c>
      <c r="J7608" s="1">
        <v>17.904509283820001</v>
      </c>
      <c r="K7608" s="1">
        <v>4.5092838196290002</v>
      </c>
      <c r="L7608" s="8">
        <v>2.652519893899</v>
      </c>
    </row>
    <row r="7609" spans="4:12" x14ac:dyDescent="0.2">
      <c r="D7609" s="59"/>
      <c r="E7609" s="5" t="s">
        <v>34</v>
      </c>
      <c r="F7609" s="51" t="s">
        <v>623</v>
      </c>
      <c r="G7609" s="4">
        <v>525</v>
      </c>
      <c r="H7609" s="10">
        <v>36.952380952380999</v>
      </c>
      <c r="I7609" s="1">
        <v>35.619047619047997</v>
      </c>
      <c r="J7609" s="1">
        <v>19.047619047619001</v>
      </c>
      <c r="K7609" s="1">
        <v>4.7619047619049999</v>
      </c>
      <c r="L7609" s="8">
        <v>3.6190476190480001</v>
      </c>
    </row>
    <row r="7610" spans="4:12" x14ac:dyDescent="0.2">
      <c r="D7610" s="59"/>
      <c r="E7610" s="5" t="s">
        <v>35</v>
      </c>
      <c r="F7610" s="51" t="s">
        <v>623</v>
      </c>
      <c r="G7610" s="4">
        <v>142</v>
      </c>
      <c r="H7610" s="10">
        <v>37.323943661972002</v>
      </c>
      <c r="I7610" s="1">
        <v>35.915492957745997</v>
      </c>
      <c r="J7610" s="1">
        <v>18.309859154929999</v>
      </c>
      <c r="K7610" s="1">
        <v>2.8169014084509998</v>
      </c>
      <c r="L7610" s="8">
        <v>5.6338028169010004</v>
      </c>
    </row>
    <row r="7611" spans="4:12" x14ac:dyDescent="0.2">
      <c r="D7611" s="59"/>
      <c r="E7611" s="5" t="s">
        <v>36</v>
      </c>
      <c r="F7611" s="51" t="s">
        <v>624</v>
      </c>
      <c r="G7611" s="4">
        <v>18</v>
      </c>
      <c r="H7611" s="10">
        <v>22.222222222222001</v>
      </c>
      <c r="I7611" s="1">
        <v>50</v>
      </c>
      <c r="J7611" s="1">
        <v>11.111111111111001</v>
      </c>
      <c r="K7611" s="1">
        <v>16.666666666666998</v>
      </c>
      <c r="L7611" s="15" t="s">
        <v>160</v>
      </c>
    </row>
    <row r="7612" spans="4:12" x14ac:dyDescent="0.2">
      <c r="D7612" s="59"/>
      <c r="E7612" s="5" t="s">
        <v>37</v>
      </c>
      <c r="F7612" s="51" t="s">
        <v>624</v>
      </c>
      <c r="G7612" s="4">
        <v>39</v>
      </c>
      <c r="H7612" s="10">
        <v>33.333333333333002</v>
      </c>
      <c r="I7612" s="1">
        <v>38.461538461537998</v>
      </c>
      <c r="J7612" s="1">
        <v>15.384615384615</v>
      </c>
      <c r="K7612" s="1">
        <v>12.820512820513001</v>
      </c>
      <c r="L7612" s="15" t="s">
        <v>160</v>
      </c>
    </row>
    <row r="7613" spans="4:12" x14ac:dyDescent="0.2">
      <c r="D7613" s="59"/>
      <c r="E7613" s="5" t="s">
        <v>23</v>
      </c>
      <c r="F7613" s="51" t="s">
        <v>624</v>
      </c>
      <c r="G7613" s="4">
        <v>4</v>
      </c>
      <c r="H7613" s="10">
        <v>25</v>
      </c>
      <c r="I7613" s="1">
        <v>50</v>
      </c>
      <c r="J7613" s="2" t="s">
        <v>160</v>
      </c>
      <c r="K7613" s="2" t="s">
        <v>160</v>
      </c>
      <c r="L7613" s="8">
        <v>25</v>
      </c>
    </row>
    <row r="7614" spans="4:12" ht="26" x14ac:dyDescent="0.2">
      <c r="D7614" s="59"/>
      <c r="E7614" s="5" t="s">
        <v>38</v>
      </c>
      <c r="F7614" s="51" t="s">
        <v>623</v>
      </c>
      <c r="G7614" s="4">
        <v>1000</v>
      </c>
      <c r="H7614" s="10">
        <v>40.700000000000003</v>
      </c>
      <c r="I7614" s="1">
        <v>34.5</v>
      </c>
      <c r="J7614" s="1">
        <v>16.899999999999999</v>
      </c>
      <c r="K7614" s="1">
        <v>5.5</v>
      </c>
      <c r="L7614" s="8">
        <v>2.4</v>
      </c>
    </row>
    <row r="7615" spans="4:12" ht="26" x14ac:dyDescent="0.2">
      <c r="D7615" s="58" t="s">
        <v>39</v>
      </c>
      <c r="E7615" s="7" t="s">
        <v>40</v>
      </c>
      <c r="F7615" s="50" t="s">
        <v>624</v>
      </c>
      <c r="G7615" s="6">
        <v>4</v>
      </c>
      <c r="H7615" s="14">
        <v>25</v>
      </c>
      <c r="I7615" s="3">
        <v>50</v>
      </c>
      <c r="J7615" s="3">
        <v>25</v>
      </c>
      <c r="K7615" s="9" t="s">
        <v>160</v>
      </c>
      <c r="L7615" s="19" t="s">
        <v>160</v>
      </c>
    </row>
    <row r="7616" spans="4:12" ht="26" x14ac:dyDescent="0.2">
      <c r="D7616" s="59"/>
      <c r="E7616" s="5" t="s">
        <v>41</v>
      </c>
      <c r="F7616" s="51" t="s">
        <v>624</v>
      </c>
      <c r="G7616" s="4">
        <v>45</v>
      </c>
      <c r="H7616" s="10">
        <v>57.777777777777999</v>
      </c>
      <c r="I7616" s="1">
        <v>22.222222222222001</v>
      </c>
      <c r="J7616" s="1">
        <v>6.666666666667</v>
      </c>
      <c r="K7616" s="1">
        <v>11.111111111111001</v>
      </c>
      <c r="L7616" s="8">
        <v>2.2222222222219998</v>
      </c>
    </row>
    <row r="7617" spans="4:12" ht="26" x14ac:dyDescent="0.2">
      <c r="D7617" s="59"/>
      <c r="E7617" s="5" t="s">
        <v>42</v>
      </c>
      <c r="F7617" s="51" t="s">
        <v>623</v>
      </c>
      <c r="G7617" s="4">
        <v>275</v>
      </c>
      <c r="H7617" s="10">
        <v>50.909090909090999</v>
      </c>
      <c r="I7617" s="1">
        <v>27.636363636363999</v>
      </c>
      <c r="J7617" s="1">
        <v>12.727272727273</v>
      </c>
      <c r="K7617" s="1">
        <v>6.5454545454549997</v>
      </c>
      <c r="L7617" s="8">
        <v>2.181818181818</v>
      </c>
    </row>
    <row r="7618" spans="4:12" ht="26" x14ac:dyDescent="0.2">
      <c r="D7618" s="59"/>
      <c r="E7618" s="5" t="s">
        <v>43</v>
      </c>
      <c r="F7618" s="51" t="s">
        <v>623</v>
      </c>
      <c r="G7618" s="4">
        <v>245</v>
      </c>
      <c r="H7618" s="10">
        <v>40.816326530612002</v>
      </c>
      <c r="I7618" s="1">
        <v>40</v>
      </c>
      <c r="J7618" s="1">
        <v>11.836734693878</v>
      </c>
      <c r="K7618" s="1">
        <v>5.3061224489800001</v>
      </c>
      <c r="L7618" s="8">
        <v>2.040816326531</v>
      </c>
    </row>
    <row r="7619" spans="4:12" ht="26" x14ac:dyDescent="0.2">
      <c r="D7619" s="59"/>
      <c r="E7619" s="5" t="s">
        <v>44</v>
      </c>
      <c r="F7619" s="51" t="s">
        <v>623</v>
      </c>
      <c r="G7619" s="4">
        <v>167</v>
      </c>
      <c r="H7619" s="10">
        <v>40.718562874250999</v>
      </c>
      <c r="I7619" s="1">
        <v>32.934131736527</v>
      </c>
      <c r="J7619" s="1">
        <v>20.958083832334999</v>
      </c>
      <c r="K7619" s="1">
        <v>3.592814371257</v>
      </c>
      <c r="L7619" s="8">
        <v>1.796407185629</v>
      </c>
    </row>
    <row r="7620" spans="4:12" ht="26" x14ac:dyDescent="0.2">
      <c r="D7620" s="59"/>
      <c r="E7620" s="5" t="s">
        <v>45</v>
      </c>
      <c r="F7620" s="51" t="s">
        <v>623</v>
      </c>
      <c r="G7620" s="4">
        <v>90</v>
      </c>
      <c r="H7620" s="10">
        <v>33.333333333333002</v>
      </c>
      <c r="I7620" s="1">
        <v>35.555555555555998</v>
      </c>
      <c r="J7620" s="1">
        <v>23.333333333333002</v>
      </c>
      <c r="K7620" s="1">
        <v>5.5555555555560003</v>
      </c>
      <c r="L7620" s="8">
        <v>2.2222222222219998</v>
      </c>
    </row>
    <row r="7621" spans="4:12" ht="26" x14ac:dyDescent="0.2">
      <c r="D7621" s="59"/>
      <c r="E7621" s="5" t="s">
        <v>46</v>
      </c>
      <c r="F7621" s="51" t="s">
        <v>624</v>
      </c>
      <c r="G7621" s="4">
        <v>46</v>
      </c>
      <c r="H7621" s="10">
        <v>26.086956521739001</v>
      </c>
      <c r="I7621" s="1">
        <v>45.652173913043001</v>
      </c>
      <c r="J7621" s="1">
        <v>19.565217391304</v>
      </c>
      <c r="K7621" s="1">
        <v>4.3478260869570002</v>
      </c>
      <c r="L7621" s="8">
        <v>4.3478260869570002</v>
      </c>
    </row>
    <row r="7622" spans="4:12" ht="26" x14ac:dyDescent="0.2">
      <c r="D7622" s="59"/>
      <c r="E7622" s="5" t="s">
        <v>47</v>
      </c>
      <c r="F7622" s="51" t="s">
        <v>623</v>
      </c>
      <c r="G7622" s="4">
        <v>68</v>
      </c>
      <c r="H7622" s="10">
        <v>17.647058823529001</v>
      </c>
      <c r="I7622" s="1">
        <v>39.705882352941003</v>
      </c>
      <c r="J7622" s="1">
        <v>35.294117647058997</v>
      </c>
      <c r="K7622" s="1">
        <v>5.8823529411760003</v>
      </c>
      <c r="L7622" s="8">
        <v>1.4705882352940001</v>
      </c>
    </row>
    <row r="7623" spans="4:12" x14ac:dyDescent="0.2">
      <c r="D7623" s="59"/>
      <c r="E7623" s="5" t="s">
        <v>48</v>
      </c>
      <c r="F7623" s="51" t="s">
        <v>624</v>
      </c>
      <c r="G7623" s="4">
        <v>4</v>
      </c>
      <c r="H7623" s="10">
        <v>25</v>
      </c>
      <c r="I7623" s="2" t="s">
        <v>160</v>
      </c>
      <c r="J7623" s="1">
        <v>75</v>
      </c>
      <c r="K7623" s="2" t="s">
        <v>160</v>
      </c>
      <c r="L7623" s="15" t="s">
        <v>160</v>
      </c>
    </row>
    <row r="7624" spans="4:12" x14ac:dyDescent="0.2">
      <c r="D7624" s="59"/>
      <c r="E7624" s="5" t="s">
        <v>23</v>
      </c>
      <c r="F7624" s="51" t="s">
        <v>623</v>
      </c>
      <c r="G7624" s="4">
        <v>99</v>
      </c>
      <c r="H7624" s="10">
        <v>31.313131313130999</v>
      </c>
      <c r="I7624" s="1">
        <v>41.414141414141</v>
      </c>
      <c r="J7624" s="1">
        <v>15.151515151515</v>
      </c>
      <c r="K7624" s="1">
        <v>7.0707070707069999</v>
      </c>
      <c r="L7624" s="8">
        <v>5.0505050505050004</v>
      </c>
    </row>
    <row r="7625" spans="4:12" x14ac:dyDescent="0.2">
      <c r="D7625" s="58" t="s">
        <v>49</v>
      </c>
      <c r="E7625" s="7" t="s">
        <v>50</v>
      </c>
      <c r="F7625" s="50" t="s">
        <v>624</v>
      </c>
      <c r="G7625" s="6">
        <v>39</v>
      </c>
      <c r="H7625" s="14">
        <v>66.666666666666998</v>
      </c>
      <c r="I7625" s="3">
        <v>17.948717948717999</v>
      </c>
      <c r="J7625" s="3">
        <v>2.564102564103</v>
      </c>
      <c r="K7625" s="3">
        <v>5.1282051282049999</v>
      </c>
      <c r="L7625" s="13">
        <v>7.6923076923079998</v>
      </c>
    </row>
    <row r="7626" spans="4:12" x14ac:dyDescent="0.2">
      <c r="D7626" s="59"/>
      <c r="E7626" s="5" t="s">
        <v>51</v>
      </c>
      <c r="F7626" s="51" t="s">
        <v>623</v>
      </c>
      <c r="G7626" s="4">
        <v>185</v>
      </c>
      <c r="H7626" s="10">
        <v>58.378378378378002</v>
      </c>
      <c r="I7626" s="1">
        <v>21.621621621622001</v>
      </c>
      <c r="J7626" s="1">
        <v>11.891891891892</v>
      </c>
      <c r="K7626" s="1">
        <v>6.4864864864860001</v>
      </c>
      <c r="L7626" s="8">
        <v>1.6216216216220001</v>
      </c>
    </row>
    <row r="7627" spans="4:12" x14ac:dyDescent="0.2">
      <c r="D7627" s="59"/>
      <c r="E7627" s="5" t="s">
        <v>52</v>
      </c>
      <c r="F7627" s="51" t="s">
        <v>623</v>
      </c>
      <c r="G7627" s="4">
        <v>324</v>
      </c>
      <c r="H7627" s="10">
        <v>41.666666666666998</v>
      </c>
      <c r="I7627" s="1">
        <v>35.185185185184999</v>
      </c>
      <c r="J7627" s="1">
        <v>15.432098765432</v>
      </c>
      <c r="K7627" s="1">
        <v>5.2469135802469999</v>
      </c>
      <c r="L7627" s="8">
        <v>2.4691358024690002</v>
      </c>
    </row>
    <row r="7628" spans="4:12" x14ac:dyDescent="0.2">
      <c r="D7628" s="59"/>
      <c r="E7628" s="5" t="s">
        <v>53</v>
      </c>
      <c r="F7628" s="51" t="s">
        <v>623</v>
      </c>
      <c r="G7628" s="4">
        <v>491</v>
      </c>
      <c r="H7628" s="10">
        <v>30.753564154786002</v>
      </c>
      <c r="I7628" s="1">
        <v>40.936863543788</v>
      </c>
      <c r="J7628" s="1">
        <v>20.773930753563999</v>
      </c>
      <c r="K7628" s="1">
        <v>5.4989816700610001</v>
      </c>
      <c r="L7628" s="8">
        <v>2.0366598778</v>
      </c>
    </row>
    <row r="7629" spans="4:12" x14ac:dyDescent="0.2">
      <c r="D7629" s="59"/>
      <c r="E7629" s="5" t="s">
        <v>23</v>
      </c>
      <c r="F7629" s="51" t="s">
        <v>624</v>
      </c>
      <c r="G7629" s="4">
        <v>4</v>
      </c>
      <c r="H7629" s="10">
        <v>25</v>
      </c>
      <c r="I7629" s="2" t="s">
        <v>160</v>
      </c>
      <c r="J7629" s="2" t="s">
        <v>160</v>
      </c>
      <c r="K7629" s="1">
        <v>50</v>
      </c>
      <c r="L7629" s="8">
        <v>25</v>
      </c>
    </row>
    <row r="7630" spans="4:12" x14ac:dyDescent="0.2">
      <c r="D7630" s="59"/>
      <c r="E7630" s="5" t="s">
        <v>54</v>
      </c>
      <c r="F7630" s="51" t="s">
        <v>623</v>
      </c>
      <c r="G7630" s="4">
        <v>224</v>
      </c>
      <c r="H7630" s="10">
        <v>59.821428571429003</v>
      </c>
      <c r="I7630" s="1">
        <v>20.982142857143</v>
      </c>
      <c r="J7630" s="1">
        <v>10.267857142857</v>
      </c>
      <c r="K7630" s="1">
        <v>6.25</v>
      </c>
      <c r="L7630" s="8">
        <v>2.6785714285709998</v>
      </c>
    </row>
    <row r="7631" spans="4:12" x14ac:dyDescent="0.2">
      <c r="D7631" s="59"/>
      <c r="E7631" s="5" t="s">
        <v>55</v>
      </c>
      <c r="F7631" s="51" t="s">
        <v>623</v>
      </c>
      <c r="G7631" s="4">
        <v>815</v>
      </c>
      <c r="H7631" s="10">
        <v>35.092024539877002</v>
      </c>
      <c r="I7631" s="1">
        <v>38.650306748466001</v>
      </c>
      <c r="J7631" s="1">
        <v>18.650306748466001</v>
      </c>
      <c r="K7631" s="1">
        <v>5.3987730061350003</v>
      </c>
      <c r="L7631" s="8">
        <v>2.2085889570549999</v>
      </c>
    </row>
    <row r="7632" spans="4:12" ht="26" x14ac:dyDescent="0.2">
      <c r="D7632" s="58" t="s">
        <v>56</v>
      </c>
      <c r="E7632" s="7" t="s">
        <v>57</v>
      </c>
      <c r="F7632" s="50" t="s">
        <v>624</v>
      </c>
      <c r="G7632" s="6">
        <v>8</v>
      </c>
      <c r="H7632" s="14">
        <v>25</v>
      </c>
      <c r="I7632" s="3">
        <v>50</v>
      </c>
      <c r="J7632" s="9" t="s">
        <v>160</v>
      </c>
      <c r="K7632" s="3">
        <v>25</v>
      </c>
      <c r="L7632" s="19" t="s">
        <v>160</v>
      </c>
    </row>
    <row r="7633" spans="4:12" ht="26" x14ac:dyDescent="0.2">
      <c r="D7633" s="59"/>
      <c r="E7633" s="5" t="s">
        <v>58</v>
      </c>
      <c r="F7633" s="51" t="s">
        <v>623</v>
      </c>
      <c r="G7633" s="4">
        <v>61</v>
      </c>
      <c r="H7633" s="10">
        <v>29.508196721310998</v>
      </c>
      <c r="I7633" s="1">
        <v>36.065573770492001</v>
      </c>
      <c r="J7633" s="1">
        <v>27.868852459016001</v>
      </c>
      <c r="K7633" s="1">
        <v>3.2786885245900002</v>
      </c>
      <c r="L7633" s="8">
        <v>3.2786885245900002</v>
      </c>
    </row>
    <row r="7634" spans="4:12" x14ac:dyDescent="0.2">
      <c r="D7634" s="59"/>
      <c r="E7634" s="5" t="s">
        <v>59</v>
      </c>
      <c r="F7634" s="51" t="s">
        <v>624</v>
      </c>
      <c r="G7634" s="4">
        <v>18</v>
      </c>
      <c r="H7634" s="10">
        <v>16.666666666666998</v>
      </c>
      <c r="I7634" s="1">
        <v>50</v>
      </c>
      <c r="J7634" s="1">
        <v>27.777777777777999</v>
      </c>
      <c r="K7634" s="2" t="s">
        <v>160</v>
      </c>
      <c r="L7634" s="8">
        <v>5.5555555555560003</v>
      </c>
    </row>
    <row r="7635" spans="4:12" x14ac:dyDescent="0.2">
      <c r="D7635" s="59"/>
      <c r="E7635" s="5" t="s">
        <v>60</v>
      </c>
      <c r="F7635" s="51" t="s">
        <v>623</v>
      </c>
      <c r="G7635" s="4">
        <v>147</v>
      </c>
      <c r="H7635" s="10">
        <v>43.537414965986002</v>
      </c>
      <c r="I7635" s="1">
        <v>34.013605442177003</v>
      </c>
      <c r="J7635" s="1">
        <v>11.564625850340001</v>
      </c>
      <c r="K7635" s="1">
        <v>8.1632653061219997</v>
      </c>
      <c r="L7635" s="8">
        <v>2.7210884353739999</v>
      </c>
    </row>
    <row r="7636" spans="4:12" ht="26" x14ac:dyDescent="0.2">
      <c r="D7636" s="59"/>
      <c r="E7636" s="5" t="s">
        <v>61</v>
      </c>
      <c r="F7636" s="51" t="s">
        <v>623</v>
      </c>
      <c r="G7636" s="4">
        <v>85</v>
      </c>
      <c r="H7636" s="10">
        <v>34.117647058823998</v>
      </c>
      <c r="I7636" s="1">
        <v>37.647058823529001</v>
      </c>
      <c r="J7636" s="1">
        <v>16.470588235293999</v>
      </c>
      <c r="K7636" s="1">
        <v>5.8823529411760003</v>
      </c>
      <c r="L7636" s="8">
        <v>5.8823529411760003</v>
      </c>
    </row>
    <row r="7637" spans="4:12" x14ac:dyDescent="0.2">
      <c r="D7637" s="59"/>
      <c r="E7637" s="5" t="s">
        <v>62</v>
      </c>
      <c r="F7637" s="51" t="s">
        <v>623</v>
      </c>
      <c r="G7637" s="4">
        <v>722</v>
      </c>
      <c r="H7637" s="10">
        <v>42.105263157895003</v>
      </c>
      <c r="I7637" s="1">
        <v>33.933518005540002</v>
      </c>
      <c r="J7637" s="1">
        <v>16.897506925207999</v>
      </c>
      <c r="K7637" s="1">
        <v>5.2631578947369997</v>
      </c>
      <c r="L7637" s="8">
        <v>1.80055401662</v>
      </c>
    </row>
    <row r="7638" spans="4:12" x14ac:dyDescent="0.2">
      <c r="D7638" s="59"/>
      <c r="E7638" s="5" t="s">
        <v>23</v>
      </c>
      <c r="F7638" s="51" t="s">
        <v>624</v>
      </c>
      <c r="G7638" s="4">
        <v>2</v>
      </c>
      <c r="H7638" s="10">
        <v>50</v>
      </c>
      <c r="I7638" s="2" t="s">
        <v>160</v>
      </c>
      <c r="J7638" s="2" t="s">
        <v>160</v>
      </c>
      <c r="K7638" s="1">
        <v>50</v>
      </c>
      <c r="L7638" s="15" t="s">
        <v>160</v>
      </c>
    </row>
    <row r="7639" spans="4:12" ht="26" x14ac:dyDescent="0.2">
      <c r="D7639" s="59"/>
      <c r="E7639" s="5" t="s">
        <v>63</v>
      </c>
      <c r="F7639" s="51" t="s">
        <v>623</v>
      </c>
      <c r="G7639" s="4">
        <v>319</v>
      </c>
      <c r="H7639" s="10">
        <v>36.363636363635997</v>
      </c>
      <c r="I7639" s="1">
        <v>36.677115987461001</v>
      </c>
      <c r="J7639" s="1">
        <v>16.614420062695999</v>
      </c>
      <c r="K7639" s="1">
        <v>6.5830721003130002</v>
      </c>
      <c r="L7639" s="8">
        <v>3.761755485893</v>
      </c>
    </row>
    <row r="7640" spans="4:12" ht="26" x14ac:dyDescent="0.2">
      <c r="D7640" s="58" t="s">
        <v>64</v>
      </c>
      <c r="E7640" s="7" t="s">
        <v>57</v>
      </c>
      <c r="F7640" s="50" t="s">
        <v>624</v>
      </c>
      <c r="G7640" s="6">
        <v>21</v>
      </c>
      <c r="H7640" s="14">
        <v>38.095238095238003</v>
      </c>
      <c r="I7640" s="3">
        <v>28.571428571428999</v>
      </c>
      <c r="J7640" s="3">
        <v>9.5238095238099998</v>
      </c>
      <c r="K7640" s="3">
        <v>19.047619047619001</v>
      </c>
      <c r="L7640" s="13">
        <v>4.7619047619049999</v>
      </c>
    </row>
    <row r="7641" spans="4:12" ht="26" x14ac:dyDescent="0.2">
      <c r="D7641" s="59"/>
      <c r="E7641" s="5" t="s">
        <v>58</v>
      </c>
      <c r="F7641" s="51" t="s">
        <v>623</v>
      </c>
      <c r="G7641" s="4">
        <v>103</v>
      </c>
      <c r="H7641" s="10">
        <v>32.038834951456003</v>
      </c>
      <c r="I7641" s="1">
        <v>40.776699029126</v>
      </c>
      <c r="J7641" s="1">
        <v>19.417475728155001</v>
      </c>
      <c r="K7641" s="1">
        <v>1.9417475728160001</v>
      </c>
      <c r="L7641" s="8">
        <v>5.8252427184469999</v>
      </c>
    </row>
    <row r="7642" spans="4:12" x14ac:dyDescent="0.2">
      <c r="D7642" s="59"/>
      <c r="E7642" s="5" t="s">
        <v>59</v>
      </c>
      <c r="F7642" s="51" t="s">
        <v>624</v>
      </c>
      <c r="G7642" s="4">
        <v>43</v>
      </c>
      <c r="H7642" s="10">
        <v>27.906976744186</v>
      </c>
      <c r="I7642" s="1">
        <v>39.534883720929997</v>
      </c>
      <c r="J7642" s="1">
        <v>32.558139534883999</v>
      </c>
      <c r="K7642" s="2" t="s">
        <v>160</v>
      </c>
      <c r="L7642" s="15" t="s">
        <v>160</v>
      </c>
    </row>
    <row r="7643" spans="4:12" x14ac:dyDescent="0.2">
      <c r="D7643" s="59"/>
      <c r="E7643" s="5" t="s">
        <v>60</v>
      </c>
      <c r="F7643" s="51" t="s">
        <v>623</v>
      </c>
      <c r="G7643" s="4">
        <v>697</v>
      </c>
      <c r="H7643" s="10">
        <v>43.185078909612997</v>
      </c>
      <c r="I7643" s="1">
        <v>33.428981348637002</v>
      </c>
      <c r="J7643" s="1">
        <v>15.494978479197</v>
      </c>
      <c r="K7643" s="1">
        <v>5.3084648493540003</v>
      </c>
      <c r="L7643" s="8">
        <v>2.5824964131989998</v>
      </c>
    </row>
    <row r="7644" spans="4:12" ht="26" x14ac:dyDescent="0.2">
      <c r="D7644" s="59"/>
      <c r="E7644" s="5" t="s">
        <v>61</v>
      </c>
      <c r="F7644" s="51" t="s">
        <v>623</v>
      </c>
      <c r="G7644" s="4">
        <v>160</v>
      </c>
      <c r="H7644" s="10">
        <v>40</v>
      </c>
      <c r="I7644" s="1">
        <v>35</v>
      </c>
      <c r="J7644" s="1">
        <v>16.875</v>
      </c>
      <c r="K7644" s="1">
        <v>8.125</v>
      </c>
      <c r="L7644" s="15" t="s">
        <v>160</v>
      </c>
    </row>
    <row r="7645" spans="4:12" ht="26" x14ac:dyDescent="0.2">
      <c r="D7645" s="59"/>
      <c r="E7645" s="5" t="s">
        <v>65</v>
      </c>
      <c r="F7645" s="51" t="s">
        <v>624</v>
      </c>
      <c r="G7645" s="4">
        <v>16</v>
      </c>
      <c r="H7645" s="10">
        <v>12.5</v>
      </c>
      <c r="I7645" s="1">
        <v>50</v>
      </c>
      <c r="J7645" s="1">
        <v>12.5</v>
      </c>
      <c r="K7645" s="1">
        <v>25</v>
      </c>
      <c r="L7645" s="15" t="s">
        <v>160</v>
      </c>
    </row>
    <row r="7646" spans="4:12" x14ac:dyDescent="0.2">
      <c r="D7646" s="59"/>
      <c r="E7646" s="5" t="s">
        <v>23</v>
      </c>
      <c r="F7646" s="51" t="s">
        <v>624</v>
      </c>
      <c r="G7646" s="4">
        <v>3</v>
      </c>
      <c r="H7646" s="10">
        <v>33.333333333333002</v>
      </c>
      <c r="I7646" s="2" t="s">
        <v>160</v>
      </c>
      <c r="J7646" s="1">
        <v>66.666666666666998</v>
      </c>
      <c r="K7646" s="2" t="s">
        <v>160</v>
      </c>
      <c r="L7646" s="15" t="s">
        <v>160</v>
      </c>
    </row>
    <row r="7647" spans="4:12" ht="26" x14ac:dyDescent="0.2">
      <c r="D7647" s="59"/>
      <c r="E7647" s="5" t="s">
        <v>66</v>
      </c>
      <c r="F7647" s="51" t="s">
        <v>623</v>
      </c>
      <c r="G7647" s="4">
        <v>1024</v>
      </c>
      <c r="H7647" s="10">
        <v>40.8203125</v>
      </c>
      <c r="I7647" s="1">
        <v>34.5703125</v>
      </c>
      <c r="J7647" s="1">
        <v>16.69921875</v>
      </c>
      <c r="K7647" s="1">
        <v>5.46875</v>
      </c>
      <c r="L7647" s="8">
        <v>2.44140625</v>
      </c>
    </row>
    <row r="7648" spans="4:12" x14ac:dyDescent="0.2">
      <c r="D7648" s="58" t="s">
        <v>67</v>
      </c>
      <c r="E7648" s="7" t="s">
        <v>68</v>
      </c>
      <c r="F7648" s="50" t="s">
        <v>623</v>
      </c>
      <c r="G7648" s="6">
        <v>483</v>
      </c>
      <c r="H7648" s="14">
        <v>42.857142857143003</v>
      </c>
      <c r="I7648" s="3">
        <v>32.298136645962998</v>
      </c>
      <c r="J7648" s="3">
        <v>16.356107660454999</v>
      </c>
      <c r="K7648" s="3">
        <v>6.4182194616980004</v>
      </c>
      <c r="L7648" s="13">
        <v>2.0703933747410002</v>
      </c>
    </row>
    <row r="7649" spans="4:12" x14ac:dyDescent="0.2">
      <c r="D7649" s="59"/>
      <c r="E7649" s="5" t="s">
        <v>69</v>
      </c>
      <c r="F7649" s="51" t="s">
        <v>623</v>
      </c>
      <c r="G7649" s="4">
        <v>168</v>
      </c>
      <c r="H7649" s="10">
        <v>41.666666666666998</v>
      </c>
      <c r="I7649" s="1">
        <v>30.952380952380999</v>
      </c>
      <c r="J7649" s="1">
        <v>16.071428571428999</v>
      </c>
      <c r="K7649" s="1">
        <v>7.1428571428570002</v>
      </c>
      <c r="L7649" s="8">
        <v>4.166666666667</v>
      </c>
    </row>
    <row r="7650" spans="4:12" ht="26" x14ac:dyDescent="0.2">
      <c r="D7650" s="59"/>
      <c r="E7650" s="5" t="s">
        <v>70</v>
      </c>
      <c r="F7650" s="51" t="s">
        <v>623</v>
      </c>
      <c r="G7650" s="4">
        <v>470</v>
      </c>
      <c r="H7650" s="10">
        <v>40.212765957446997</v>
      </c>
      <c r="I7650" s="1">
        <v>33.617021276595999</v>
      </c>
      <c r="J7650" s="1">
        <v>17.872340425531998</v>
      </c>
      <c r="K7650" s="1">
        <v>5.9574468085110004</v>
      </c>
      <c r="L7650" s="8">
        <v>2.3404255319149998</v>
      </c>
    </row>
    <row r="7651" spans="4:12" ht="26" x14ac:dyDescent="0.2">
      <c r="D7651" s="59"/>
      <c r="E7651" s="5" t="s">
        <v>71</v>
      </c>
      <c r="F7651" s="51" t="s">
        <v>623</v>
      </c>
      <c r="G7651" s="4">
        <v>67</v>
      </c>
      <c r="H7651" s="10">
        <v>53.731343283582</v>
      </c>
      <c r="I7651" s="1">
        <v>23.880597014925002</v>
      </c>
      <c r="J7651" s="1">
        <v>17.910447761194</v>
      </c>
      <c r="K7651" s="1">
        <v>1.492537313433</v>
      </c>
      <c r="L7651" s="8">
        <v>2.985074626866</v>
      </c>
    </row>
    <row r="7652" spans="4:12" x14ac:dyDescent="0.2">
      <c r="D7652" s="59"/>
      <c r="E7652" s="5" t="s">
        <v>72</v>
      </c>
      <c r="F7652" s="51" t="s">
        <v>623</v>
      </c>
      <c r="G7652" s="4">
        <v>314</v>
      </c>
      <c r="H7652" s="10">
        <v>38.853503184712999</v>
      </c>
      <c r="I7652" s="1">
        <v>34.394904458599001</v>
      </c>
      <c r="J7652" s="1">
        <v>19.108280254777</v>
      </c>
      <c r="K7652" s="1">
        <v>5.4140127388539998</v>
      </c>
      <c r="L7652" s="8">
        <v>2.2292993630570002</v>
      </c>
    </row>
    <row r="7653" spans="4:12" x14ac:dyDescent="0.2">
      <c r="D7653" s="59"/>
      <c r="E7653" s="5" t="s">
        <v>73</v>
      </c>
      <c r="F7653" s="51" t="s">
        <v>623</v>
      </c>
      <c r="G7653" s="4">
        <v>187</v>
      </c>
      <c r="H7653" s="10">
        <v>39.572192513368996</v>
      </c>
      <c r="I7653" s="1">
        <v>34.224598930481001</v>
      </c>
      <c r="J7653" s="1">
        <v>19.786096256684001</v>
      </c>
      <c r="K7653" s="1">
        <v>5.3475935828879999</v>
      </c>
      <c r="L7653" s="8">
        <v>1.069518716578</v>
      </c>
    </row>
    <row r="7654" spans="4:12" ht="26" x14ac:dyDescent="0.2">
      <c r="D7654" s="59"/>
      <c r="E7654" s="5" t="s">
        <v>74</v>
      </c>
      <c r="F7654" s="51" t="s">
        <v>623</v>
      </c>
      <c r="G7654" s="4">
        <v>472</v>
      </c>
      <c r="H7654" s="10">
        <v>36.440677966102001</v>
      </c>
      <c r="I7654" s="1">
        <v>36.652542372881001</v>
      </c>
      <c r="J7654" s="1">
        <v>18.220338983051001</v>
      </c>
      <c r="K7654" s="1">
        <v>5.7203389830509996</v>
      </c>
      <c r="L7654" s="8">
        <v>2.9661016949149999</v>
      </c>
    </row>
    <row r="7655" spans="4:12" x14ac:dyDescent="0.2">
      <c r="D7655" s="59"/>
      <c r="E7655" s="5" t="s">
        <v>36</v>
      </c>
      <c r="F7655" s="51" t="s">
        <v>624</v>
      </c>
      <c r="G7655" s="4">
        <v>28</v>
      </c>
      <c r="H7655" s="10">
        <v>28.571428571428999</v>
      </c>
      <c r="I7655" s="1">
        <v>46.428571428570997</v>
      </c>
      <c r="J7655" s="1">
        <v>14.285714285714</v>
      </c>
      <c r="K7655" s="1">
        <v>10.714285714286</v>
      </c>
      <c r="L7655" s="15" t="s">
        <v>160</v>
      </c>
    </row>
    <row r="7656" spans="4:12" x14ac:dyDescent="0.2">
      <c r="D7656" s="59"/>
      <c r="E7656" s="5" t="s">
        <v>23</v>
      </c>
      <c r="F7656" s="51" t="s">
        <v>624</v>
      </c>
      <c r="G7656" s="4">
        <v>6</v>
      </c>
      <c r="H7656" s="10">
        <v>66.666666666666998</v>
      </c>
      <c r="I7656" s="1">
        <v>16.666666666666998</v>
      </c>
      <c r="J7656" s="1">
        <v>16.666666666666998</v>
      </c>
      <c r="K7656" s="2" t="s">
        <v>160</v>
      </c>
      <c r="L7656" s="15" t="s">
        <v>160</v>
      </c>
    </row>
    <row r="7657" spans="4:12" ht="26" x14ac:dyDescent="0.2">
      <c r="D7657" s="58" t="s">
        <v>75</v>
      </c>
      <c r="E7657" s="7" t="s">
        <v>76</v>
      </c>
      <c r="F7657" s="50" t="s">
        <v>624</v>
      </c>
      <c r="G7657" s="6">
        <v>32</v>
      </c>
      <c r="H7657" s="14">
        <v>31.25</v>
      </c>
      <c r="I7657" s="3">
        <v>34.375</v>
      </c>
      <c r="J7657" s="3">
        <v>25</v>
      </c>
      <c r="K7657" s="3">
        <v>6.25</v>
      </c>
      <c r="L7657" s="13">
        <v>3.125</v>
      </c>
    </row>
    <row r="7658" spans="4:12" x14ac:dyDescent="0.2">
      <c r="D7658" s="59"/>
      <c r="E7658" s="5" t="s">
        <v>77</v>
      </c>
      <c r="F7658" s="51" t="s">
        <v>623</v>
      </c>
      <c r="G7658" s="4">
        <v>60</v>
      </c>
      <c r="H7658" s="10">
        <v>30</v>
      </c>
      <c r="I7658" s="1">
        <v>30</v>
      </c>
      <c r="J7658" s="1">
        <v>30</v>
      </c>
      <c r="K7658" s="1">
        <v>6.666666666667</v>
      </c>
      <c r="L7658" s="8">
        <v>3.333333333333</v>
      </c>
    </row>
    <row r="7659" spans="4:12" x14ac:dyDescent="0.2">
      <c r="D7659" s="59"/>
      <c r="E7659" s="5" t="s">
        <v>78</v>
      </c>
      <c r="F7659" s="51" t="s">
        <v>623</v>
      </c>
      <c r="G7659" s="4">
        <v>82</v>
      </c>
      <c r="H7659" s="10">
        <v>32.926829268292998</v>
      </c>
      <c r="I7659" s="1">
        <v>41.463414634145998</v>
      </c>
      <c r="J7659" s="1">
        <v>21.951219512194999</v>
      </c>
      <c r="K7659" s="1">
        <v>2.4390243902440001</v>
      </c>
      <c r="L7659" s="8">
        <v>1.219512195122</v>
      </c>
    </row>
    <row r="7660" spans="4:12" ht="26" x14ac:dyDescent="0.2">
      <c r="D7660" s="59"/>
      <c r="E7660" s="5" t="s">
        <v>79</v>
      </c>
      <c r="F7660" s="51" t="s">
        <v>624</v>
      </c>
      <c r="G7660" s="4">
        <v>11</v>
      </c>
      <c r="H7660" s="10">
        <v>18.181818181817999</v>
      </c>
      <c r="I7660" s="1">
        <v>45.454545454544999</v>
      </c>
      <c r="J7660" s="1">
        <v>27.272727272727</v>
      </c>
      <c r="K7660" s="1">
        <v>9.0909090909089993</v>
      </c>
      <c r="L7660" s="15" t="s">
        <v>160</v>
      </c>
    </row>
    <row r="7661" spans="4:12" ht="26" x14ac:dyDescent="0.2">
      <c r="D7661" s="59"/>
      <c r="E7661" s="5" t="s">
        <v>80</v>
      </c>
      <c r="F7661" s="51" t="s">
        <v>624</v>
      </c>
      <c r="G7661" s="4">
        <v>35</v>
      </c>
      <c r="H7661" s="10">
        <v>40</v>
      </c>
      <c r="I7661" s="1">
        <v>34.285714285714</v>
      </c>
      <c r="J7661" s="1">
        <v>22.857142857143</v>
      </c>
      <c r="K7661" s="1">
        <v>2.8571428571430002</v>
      </c>
      <c r="L7661" s="15" t="s">
        <v>160</v>
      </c>
    </row>
    <row r="7662" spans="4:12" ht="26" x14ac:dyDescent="0.2">
      <c r="D7662" s="59"/>
      <c r="E7662" s="5" t="s">
        <v>81</v>
      </c>
      <c r="F7662" s="51" t="s">
        <v>624</v>
      </c>
      <c r="G7662" s="4">
        <v>48</v>
      </c>
      <c r="H7662" s="10">
        <v>27.083333333333002</v>
      </c>
      <c r="I7662" s="1">
        <v>39.583333333333002</v>
      </c>
      <c r="J7662" s="1">
        <v>22.916666666666998</v>
      </c>
      <c r="K7662" s="1">
        <v>4.166666666667</v>
      </c>
      <c r="L7662" s="8">
        <v>6.25</v>
      </c>
    </row>
    <row r="7663" spans="4:12" ht="26" x14ac:dyDescent="0.2">
      <c r="D7663" s="59"/>
      <c r="E7663" s="5" t="s">
        <v>82</v>
      </c>
      <c r="F7663" s="51" t="s">
        <v>624</v>
      </c>
      <c r="G7663" s="4">
        <v>39</v>
      </c>
      <c r="H7663" s="10">
        <v>41.025641025641001</v>
      </c>
      <c r="I7663" s="1">
        <v>33.333333333333002</v>
      </c>
      <c r="J7663" s="1">
        <v>20.512820512821001</v>
      </c>
      <c r="K7663" s="1">
        <v>5.1282051282049999</v>
      </c>
      <c r="L7663" s="15" t="s">
        <v>160</v>
      </c>
    </row>
    <row r="7664" spans="4:12" ht="26" x14ac:dyDescent="0.2">
      <c r="D7664" s="59"/>
      <c r="E7664" s="5" t="s">
        <v>83</v>
      </c>
      <c r="F7664" s="51" t="s">
        <v>624</v>
      </c>
      <c r="G7664" s="4">
        <v>12</v>
      </c>
      <c r="H7664" s="10">
        <v>33.333333333333002</v>
      </c>
      <c r="I7664" s="1">
        <v>16.666666666666998</v>
      </c>
      <c r="J7664" s="1">
        <v>25</v>
      </c>
      <c r="K7664" s="1">
        <v>25</v>
      </c>
      <c r="L7664" s="15" t="s">
        <v>160</v>
      </c>
    </row>
    <row r="7665" spans="4:12" x14ac:dyDescent="0.2">
      <c r="D7665" s="59"/>
      <c r="E7665" s="5" t="s">
        <v>84</v>
      </c>
      <c r="F7665" s="51" t="s">
        <v>624</v>
      </c>
      <c r="G7665" s="4">
        <v>15</v>
      </c>
      <c r="H7665" s="10">
        <v>13.333333333333</v>
      </c>
      <c r="I7665" s="1">
        <v>40</v>
      </c>
      <c r="J7665" s="1">
        <v>33.333333333333002</v>
      </c>
      <c r="K7665" s="1">
        <v>6.666666666667</v>
      </c>
      <c r="L7665" s="8">
        <v>6.666666666667</v>
      </c>
    </row>
    <row r="7666" spans="4:12" x14ac:dyDescent="0.2">
      <c r="D7666" s="59"/>
      <c r="E7666" s="5" t="s">
        <v>85</v>
      </c>
      <c r="F7666" s="51" t="s">
        <v>624</v>
      </c>
      <c r="G7666" s="4">
        <v>5</v>
      </c>
      <c r="H7666" s="17" t="s">
        <v>160</v>
      </c>
      <c r="I7666" s="1">
        <v>20</v>
      </c>
      <c r="J7666" s="1">
        <v>60</v>
      </c>
      <c r="K7666" s="1">
        <v>20</v>
      </c>
      <c r="L7666" s="15" t="s">
        <v>160</v>
      </c>
    </row>
    <row r="7667" spans="4:12" x14ac:dyDescent="0.2">
      <c r="D7667" s="59"/>
      <c r="E7667" s="5" t="s">
        <v>86</v>
      </c>
      <c r="F7667" s="51" t="s">
        <v>623</v>
      </c>
      <c r="G7667" s="4">
        <v>87</v>
      </c>
      <c r="H7667" s="10">
        <v>28.735632183907999</v>
      </c>
      <c r="I7667" s="1">
        <v>33.333333333333002</v>
      </c>
      <c r="J7667" s="1">
        <v>27.586206896552</v>
      </c>
      <c r="K7667" s="1">
        <v>8.0459770114939992</v>
      </c>
      <c r="L7667" s="8">
        <v>2.2988505747130001</v>
      </c>
    </row>
    <row r="7668" spans="4:12" ht="26" x14ac:dyDescent="0.2">
      <c r="D7668" s="59"/>
      <c r="E7668" s="5" t="s">
        <v>87</v>
      </c>
      <c r="F7668" s="51" t="s">
        <v>623</v>
      </c>
      <c r="G7668" s="4">
        <v>118</v>
      </c>
      <c r="H7668" s="10">
        <v>33.050847457627</v>
      </c>
      <c r="I7668" s="1">
        <v>38.135593220338997</v>
      </c>
      <c r="J7668" s="1">
        <v>17.796610169491998</v>
      </c>
      <c r="K7668" s="1">
        <v>7.6271186440680001</v>
      </c>
      <c r="L7668" s="8">
        <v>3.3898305084749998</v>
      </c>
    </row>
    <row r="7669" spans="4:12" x14ac:dyDescent="0.2">
      <c r="D7669" s="59"/>
      <c r="E7669" s="5" t="s">
        <v>36</v>
      </c>
      <c r="F7669" s="51" t="s">
        <v>624</v>
      </c>
      <c r="G7669" s="4">
        <v>47</v>
      </c>
      <c r="H7669" s="10">
        <v>31.914893617021001</v>
      </c>
      <c r="I7669" s="1">
        <v>38.297872340425997</v>
      </c>
      <c r="J7669" s="1">
        <v>17.021276595745</v>
      </c>
      <c r="K7669" s="1">
        <v>6.3829787234040003</v>
      </c>
      <c r="L7669" s="8">
        <v>6.3829787234040003</v>
      </c>
    </row>
    <row r="7670" spans="4:12" ht="26" x14ac:dyDescent="0.2">
      <c r="D7670" s="59"/>
      <c r="E7670" s="5" t="s">
        <v>88</v>
      </c>
      <c r="F7670" s="51" t="s">
        <v>623</v>
      </c>
      <c r="G7670" s="4">
        <v>255</v>
      </c>
      <c r="H7670" s="10">
        <v>41.176470588234999</v>
      </c>
      <c r="I7670" s="1">
        <v>36.078431372548998</v>
      </c>
      <c r="J7670" s="1">
        <v>15.686274509804001</v>
      </c>
      <c r="K7670" s="1">
        <v>5.4901960784310004</v>
      </c>
      <c r="L7670" s="8">
        <v>1.56862745098</v>
      </c>
    </row>
    <row r="7671" spans="4:12" x14ac:dyDescent="0.2">
      <c r="D7671" s="59"/>
      <c r="E7671" s="5" t="s">
        <v>89</v>
      </c>
      <c r="F7671" s="51" t="s">
        <v>623</v>
      </c>
      <c r="G7671" s="4">
        <v>434</v>
      </c>
      <c r="H7671" s="10">
        <v>45.161290322581003</v>
      </c>
      <c r="I7671" s="1">
        <v>32.949308755760001</v>
      </c>
      <c r="J7671" s="1">
        <v>13.594470046083</v>
      </c>
      <c r="K7671" s="1">
        <v>5.7603686635939999</v>
      </c>
      <c r="L7671" s="8">
        <v>2.5345622119820002</v>
      </c>
    </row>
    <row r="7672" spans="4:12" x14ac:dyDescent="0.2">
      <c r="D7672" s="59"/>
      <c r="E7672" s="5" t="s">
        <v>23</v>
      </c>
      <c r="F7672" s="51" t="s">
        <v>624</v>
      </c>
      <c r="G7672" s="4">
        <v>9</v>
      </c>
      <c r="H7672" s="10">
        <v>44.444444444444002</v>
      </c>
      <c r="I7672" s="1">
        <v>22.222222222222001</v>
      </c>
      <c r="J7672" s="1">
        <v>22.222222222222001</v>
      </c>
      <c r="K7672" s="1">
        <v>11.111111111111001</v>
      </c>
      <c r="L7672" s="15" t="s">
        <v>160</v>
      </c>
    </row>
    <row r="7673" spans="4:12" ht="26" x14ac:dyDescent="0.2">
      <c r="D7673" s="59"/>
      <c r="E7673" s="5" t="s">
        <v>90</v>
      </c>
      <c r="F7673" s="51" t="s">
        <v>623</v>
      </c>
      <c r="G7673" s="4">
        <v>345</v>
      </c>
      <c r="H7673" s="10">
        <v>33.623188405797002</v>
      </c>
      <c r="I7673" s="1">
        <v>36.231884057971001</v>
      </c>
      <c r="J7673" s="1">
        <v>21.449275362319</v>
      </c>
      <c r="K7673" s="1">
        <v>5.7971014492749999</v>
      </c>
      <c r="L7673" s="8">
        <v>2.898550724638</v>
      </c>
    </row>
    <row r="7674" spans="4:12" ht="26" x14ac:dyDescent="0.2">
      <c r="D7674" s="58" t="s">
        <v>91</v>
      </c>
      <c r="E7674" s="7" t="s">
        <v>92</v>
      </c>
      <c r="F7674" s="50" t="s">
        <v>623</v>
      </c>
      <c r="G7674" s="6">
        <v>70</v>
      </c>
      <c r="H7674" s="14">
        <v>44.285714285714</v>
      </c>
      <c r="I7674" s="3">
        <v>27.142857142857</v>
      </c>
      <c r="J7674" s="3">
        <v>22.857142857143</v>
      </c>
      <c r="K7674" s="3">
        <v>2.8571428571430002</v>
      </c>
      <c r="L7674" s="13">
        <v>2.8571428571430002</v>
      </c>
    </row>
    <row r="7675" spans="4:12" ht="39" x14ac:dyDescent="0.2">
      <c r="D7675" s="59"/>
      <c r="E7675" s="5" t="s">
        <v>93</v>
      </c>
      <c r="F7675" s="51" t="s">
        <v>623</v>
      </c>
      <c r="G7675" s="4">
        <v>430</v>
      </c>
      <c r="H7675" s="10">
        <v>38.837209302326002</v>
      </c>
      <c r="I7675" s="1">
        <v>33.488372093023003</v>
      </c>
      <c r="J7675" s="1">
        <v>21.627906976744001</v>
      </c>
      <c r="K7675" s="1">
        <v>3.255813953488</v>
      </c>
      <c r="L7675" s="8">
        <v>2.790697674419</v>
      </c>
    </row>
    <row r="7676" spans="4:12" ht="39" x14ac:dyDescent="0.2">
      <c r="D7676" s="59"/>
      <c r="E7676" s="5" t="s">
        <v>94</v>
      </c>
      <c r="F7676" s="51" t="s">
        <v>623</v>
      </c>
      <c r="G7676" s="4">
        <v>824</v>
      </c>
      <c r="H7676" s="10">
        <v>40.048543689319999</v>
      </c>
      <c r="I7676" s="1">
        <v>33.980582524272002</v>
      </c>
      <c r="J7676" s="1">
        <v>18.325242718447001</v>
      </c>
      <c r="K7676" s="1">
        <v>5.2184466019420004</v>
      </c>
      <c r="L7676" s="8">
        <v>2.4271844660189998</v>
      </c>
    </row>
    <row r="7677" spans="4:12" ht="39" x14ac:dyDescent="0.2">
      <c r="D7677" s="59"/>
      <c r="E7677" s="5" t="s">
        <v>95</v>
      </c>
      <c r="F7677" s="51" t="s">
        <v>623</v>
      </c>
      <c r="G7677" s="4">
        <v>593</v>
      </c>
      <c r="H7677" s="10">
        <v>35.750421585159998</v>
      </c>
      <c r="I7677" s="1">
        <v>36.930860033727001</v>
      </c>
      <c r="J7677" s="1">
        <v>21.079258010118</v>
      </c>
      <c r="K7677" s="1">
        <v>3.2040472175380001</v>
      </c>
      <c r="L7677" s="8">
        <v>3.0354131534570001</v>
      </c>
    </row>
    <row r="7678" spans="4:12" ht="39" x14ac:dyDescent="0.2">
      <c r="D7678" s="59"/>
      <c r="E7678" s="5" t="s">
        <v>96</v>
      </c>
      <c r="F7678" s="51" t="s">
        <v>623</v>
      </c>
      <c r="G7678" s="4">
        <v>261</v>
      </c>
      <c r="H7678" s="10">
        <v>38.697318007663</v>
      </c>
      <c r="I7678" s="1">
        <v>32.950191570881003</v>
      </c>
      <c r="J7678" s="1">
        <v>21.072796934865998</v>
      </c>
      <c r="K7678" s="1">
        <v>3.8314176245209999</v>
      </c>
      <c r="L7678" s="8">
        <v>3.4482758620689999</v>
      </c>
    </row>
    <row r="7679" spans="4:12" ht="39" x14ac:dyDescent="0.2">
      <c r="D7679" s="59"/>
      <c r="E7679" s="5" t="s">
        <v>97</v>
      </c>
      <c r="F7679" s="51" t="s">
        <v>623</v>
      </c>
      <c r="G7679" s="4">
        <v>63</v>
      </c>
      <c r="H7679" s="10">
        <v>47.619047619047997</v>
      </c>
      <c r="I7679" s="1">
        <v>17.460317460317</v>
      </c>
      <c r="J7679" s="1">
        <v>28.571428571428999</v>
      </c>
      <c r="K7679" s="1">
        <v>1.587301587302</v>
      </c>
      <c r="L7679" s="8">
        <v>4.7619047619049999</v>
      </c>
    </row>
    <row r="7680" spans="4:12" ht="39" x14ac:dyDescent="0.2">
      <c r="D7680" s="59"/>
      <c r="E7680" s="5" t="s">
        <v>98</v>
      </c>
      <c r="F7680" s="51" t="s">
        <v>623</v>
      </c>
      <c r="G7680" s="4">
        <v>345</v>
      </c>
      <c r="H7680" s="10">
        <v>38.260869565217</v>
      </c>
      <c r="I7680" s="1">
        <v>33.623188405797002</v>
      </c>
      <c r="J7680" s="1">
        <v>22.028985507245999</v>
      </c>
      <c r="K7680" s="1">
        <v>3.1884057971009998</v>
      </c>
      <c r="L7680" s="8">
        <v>2.898550724638</v>
      </c>
    </row>
    <row r="7681" spans="4:12" ht="39" x14ac:dyDescent="0.2">
      <c r="D7681" s="59"/>
      <c r="E7681" s="5" t="s">
        <v>99</v>
      </c>
      <c r="F7681" s="51" t="s">
        <v>623</v>
      </c>
      <c r="G7681" s="4">
        <v>202</v>
      </c>
      <c r="H7681" s="10">
        <v>35.643564356436002</v>
      </c>
      <c r="I7681" s="1">
        <v>38.613861386139</v>
      </c>
      <c r="J7681" s="1">
        <v>22.277227722772</v>
      </c>
      <c r="K7681" s="1">
        <v>1.9801980198019999</v>
      </c>
      <c r="L7681" s="8">
        <v>1.485148514851</v>
      </c>
    </row>
    <row r="7682" spans="4:12" x14ac:dyDescent="0.2">
      <c r="D7682" s="59"/>
      <c r="E7682" s="5" t="s">
        <v>100</v>
      </c>
      <c r="F7682" s="51" t="s">
        <v>623</v>
      </c>
      <c r="G7682" s="4">
        <v>143</v>
      </c>
      <c r="H7682" s="10">
        <v>43.356643356642998</v>
      </c>
      <c r="I7682" s="1">
        <v>35.664335664336001</v>
      </c>
      <c r="J7682" s="1">
        <v>9.7902097902099996</v>
      </c>
      <c r="K7682" s="1">
        <v>9.0909090909089993</v>
      </c>
      <c r="L7682" s="8">
        <v>2.0979020979020002</v>
      </c>
    </row>
    <row r="7683" spans="4:12" x14ac:dyDescent="0.2">
      <c r="D7683" s="59"/>
      <c r="E7683" s="5" t="s">
        <v>23</v>
      </c>
      <c r="F7683" s="51" t="s">
        <v>624</v>
      </c>
      <c r="G7683" s="4">
        <v>5</v>
      </c>
      <c r="H7683" s="10">
        <v>60</v>
      </c>
      <c r="I7683" s="1">
        <v>20</v>
      </c>
      <c r="J7683" s="2" t="s">
        <v>160</v>
      </c>
      <c r="K7683" s="1">
        <v>20</v>
      </c>
      <c r="L7683" s="15" t="s">
        <v>160</v>
      </c>
    </row>
    <row r="7684" spans="4:12" ht="26" x14ac:dyDescent="0.2">
      <c r="D7684" s="59"/>
      <c r="E7684" s="5" t="s">
        <v>101</v>
      </c>
      <c r="F7684" s="51" t="s">
        <v>623</v>
      </c>
      <c r="G7684" s="4">
        <v>883</v>
      </c>
      <c r="H7684" s="10">
        <v>39.524348810871999</v>
      </c>
      <c r="I7684" s="1">
        <v>34.767836919592</v>
      </c>
      <c r="J7684" s="1">
        <v>18.233295583238998</v>
      </c>
      <c r="K7684" s="1">
        <v>4.9830124575310002</v>
      </c>
      <c r="L7684" s="8">
        <v>2.4915062287660001</v>
      </c>
    </row>
    <row r="7685" spans="4:12" ht="26" x14ac:dyDescent="0.2">
      <c r="D7685" s="59"/>
      <c r="E7685" s="5" t="s">
        <v>102</v>
      </c>
      <c r="F7685" s="51" t="s">
        <v>623</v>
      </c>
      <c r="G7685" s="4">
        <v>453</v>
      </c>
      <c r="H7685" s="10">
        <v>38.189845474614003</v>
      </c>
      <c r="I7685" s="1">
        <v>34.437086092714999</v>
      </c>
      <c r="J7685" s="1">
        <v>20.529801324503001</v>
      </c>
      <c r="K7685" s="1">
        <v>3.5320088300219998</v>
      </c>
      <c r="L7685" s="8">
        <v>3.311258278146</v>
      </c>
    </row>
    <row r="7686" spans="4:12" x14ac:dyDescent="0.2">
      <c r="D7686" s="58" t="s">
        <v>103</v>
      </c>
      <c r="E7686" s="7" t="s">
        <v>104</v>
      </c>
      <c r="F7686" s="50" t="s">
        <v>623</v>
      </c>
      <c r="G7686" s="6">
        <v>265</v>
      </c>
      <c r="H7686" s="14">
        <v>32.452830188679002</v>
      </c>
      <c r="I7686" s="3">
        <v>43.018867924528003</v>
      </c>
      <c r="J7686" s="3">
        <v>21.132075471697998</v>
      </c>
      <c r="K7686" s="3">
        <v>2.6415094339620002</v>
      </c>
      <c r="L7686" s="13">
        <v>0.75471698113200003</v>
      </c>
    </row>
    <row r="7687" spans="4:12" x14ac:dyDescent="0.2">
      <c r="D7687" s="59"/>
      <c r="E7687" s="5" t="s">
        <v>105</v>
      </c>
      <c r="F7687" s="51" t="s">
        <v>623</v>
      </c>
      <c r="G7687" s="4">
        <v>314</v>
      </c>
      <c r="H7687" s="10">
        <v>40.445859872611003</v>
      </c>
      <c r="I7687" s="1">
        <v>37.898089171975002</v>
      </c>
      <c r="J7687" s="1">
        <v>14.968152866242001</v>
      </c>
      <c r="K7687" s="1">
        <v>5.4140127388539998</v>
      </c>
      <c r="L7687" s="8">
        <v>1.2738853503180001</v>
      </c>
    </row>
    <row r="7688" spans="4:12" x14ac:dyDescent="0.2">
      <c r="D7688" s="59"/>
      <c r="E7688" s="5" t="s">
        <v>106</v>
      </c>
      <c r="F7688" s="51" t="s">
        <v>623</v>
      </c>
      <c r="G7688" s="4">
        <v>333</v>
      </c>
      <c r="H7688" s="10">
        <v>45.045045045045001</v>
      </c>
      <c r="I7688" s="1">
        <v>29.129129129129002</v>
      </c>
      <c r="J7688" s="1">
        <v>15.615615615616001</v>
      </c>
      <c r="K7688" s="1">
        <v>6.9069069069070004</v>
      </c>
      <c r="L7688" s="8">
        <v>3.3033033033030001</v>
      </c>
    </row>
    <row r="7689" spans="4:12" x14ac:dyDescent="0.2">
      <c r="D7689" s="59"/>
      <c r="E7689" s="5" t="s">
        <v>107</v>
      </c>
      <c r="F7689" s="51" t="s">
        <v>623</v>
      </c>
      <c r="G7689" s="4">
        <v>108</v>
      </c>
      <c r="H7689" s="10">
        <v>40.740740740741003</v>
      </c>
      <c r="I7689" s="1">
        <v>27.777777777777999</v>
      </c>
      <c r="J7689" s="1">
        <v>14.814814814815</v>
      </c>
      <c r="K7689" s="1">
        <v>10.185185185185</v>
      </c>
      <c r="L7689" s="8">
        <v>6.4814814814809996</v>
      </c>
    </row>
    <row r="7690" spans="4:12" x14ac:dyDescent="0.2">
      <c r="D7690" s="59"/>
      <c r="E7690" s="5" t="s">
        <v>108</v>
      </c>
      <c r="F7690" s="51" t="s">
        <v>624</v>
      </c>
      <c r="G7690" s="4">
        <v>21</v>
      </c>
      <c r="H7690" s="10">
        <v>61.904761904761997</v>
      </c>
      <c r="I7690" s="1">
        <v>9.5238095238099998</v>
      </c>
      <c r="J7690" s="1">
        <v>14.285714285714</v>
      </c>
      <c r="K7690" s="1">
        <v>9.5238095238099998</v>
      </c>
      <c r="L7690" s="8">
        <v>4.7619047619049999</v>
      </c>
    </row>
    <row r="7691" spans="4:12" x14ac:dyDescent="0.2">
      <c r="D7691" s="59"/>
      <c r="E7691" s="5" t="s">
        <v>23</v>
      </c>
      <c r="F7691" s="51" t="s">
        <v>624</v>
      </c>
      <c r="G7691" s="4">
        <v>2</v>
      </c>
      <c r="H7691" s="10">
        <v>50</v>
      </c>
      <c r="I7691" s="2" t="s">
        <v>160</v>
      </c>
      <c r="J7691" s="1">
        <v>50</v>
      </c>
      <c r="K7691" s="2" t="s">
        <v>160</v>
      </c>
      <c r="L7691" s="15" t="s">
        <v>160</v>
      </c>
    </row>
    <row r="7692" spans="4:12" x14ac:dyDescent="0.2">
      <c r="D7692" s="59"/>
      <c r="E7692" s="5" t="s">
        <v>109</v>
      </c>
      <c r="F7692" s="51" t="s">
        <v>623</v>
      </c>
      <c r="G7692" s="4">
        <v>579</v>
      </c>
      <c r="H7692" s="10">
        <v>36.787564766838997</v>
      </c>
      <c r="I7692" s="1">
        <v>40.241796200345</v>
      </c>
      <c r="J7692" s="1">
        <v>17.789291882556</v>
      </c>
      <c r="K7692" s="1">
        <v>4.1450777202070004</v>
      </c>
      <c r="L7692" s="8">
        <v>1.0362694300519999</v>
      </c>
    </row>
    <row r="7693" spans="4:12" x14ac:dyDescent="0.2">
      <c r="D7693" s="59"/>
      <c r="E7693" s="5" t="s">
        <v>110</v>
      </c>
      <c r="F7693" s="51" t="s">
        <v>623</v>
      </c>
      <c r="G7693" s="4">
        <v>129</v>
      </c>
      <c r="H7693" s="10">
        <v>44.186046511628</v>
      </c>
      <c r="I7693" s="1">
        <v>24.806201550388</v>
      </c>
      <c r="J7693" s="1">
        <v>14.728682170542999</v>
      </c>
      <c r="K7693" s="1">
        <v>10.077519379845</v>
      </c>
      <c r="L7693" s="8">
        <v>6.2015503875969999</v>
      </c>
    </row>
    <row r="7694" spans="4:12" x14ac:dyDescent="0.2">
      <c r="D7694" s="58" t="s">
        <v>111</v>
      </c>
      <c r="E7694" s="7" t="s">
        <v>112</v>
      </c>
      <c r="F7694" s="50" t="s">
        <v>623</v>
      </c>
      <c r="G7694" s="6">
        <v>192</v>
      </c>
      <c r="H7694" s="14">
        <v>28.125</v>
      </c>
      <c r="I7694" s="3">
        <v>40.104166666666998</v>
      </c>
      <c r="J7694" s="3">
        <v>20.833333333333002</v>
      </c>
      <c r="K7694" s="3">
        <v>5.729166666667</v>
      </c>
      <c r="L7694" s="13">
        <v>5.208333333333</v>
      </c>
    </row>
    <row r="7695" spans="4:12" ht="26" x14ac:dyDescent="0.2">
      <c r="D7695" s="59"/>
      <c r="E7695" s="5" t="s">
        <v>113</v>
      </c>
      <c r="F7695" s="51" t="s">
        <v>623</v>
      </c>
      <c r="G7695" s="4">
        <v>149</v>
      </c>
      <c r="H7695" s="10">
        <v>31.543624161074</v>
      </c>
      <c r="I7695" s="1">
        <v>40.268456375839001</v>
      </c>
      <c r="J7695" s="1">
        <v>20.134228187919</v>
      </c>
      <c r="K7695" s="1">
        <v>4.0268456375839996</v>
      </c>
      <c r="L7695" s="8">
        <v>4.0268456375839996</v>
      </c>
    </row>
    <row r="7696" spans="4:12" x14ac:dyDescent="0.2">
      <c r="D7696" s="59"/>
      <c r="E7696" s="5" t="s">
        <v>114</v>
      </c>
      <c r="F7696" s="51" t="s">
        <v>623</v>
      </c>
      <c r="G7696" s="4">
        <v>530</v>
      </c>
      <c r="H7696" s="10">
        <v>37.735849056604003</v>
      </c>
      <c r="I7696" s="1">
        <v>37.924528301887001</v>
      </c>
      <c r="J7696" s="1">
        <v>17.735849056604</v>
      </c>
      <c r="K7696" s="1">
        <v>4.1509433962260003</v>
      </c>
      <c r="L7696" s="8">
        <v>2.452830188679</v>
      </c>
    </row>
    <row r="7697" spans="4:12" x14ac:dyDescent="0.2">
      <c r="D7697" s="59"/>
      <c r="E7697" s="5" t="s">
        <v>115</v>
      </c>
      <c r="F7697" s="51" t="s">
        <v>623</v>
      </c>
      <c r="G7697" s="4">
        <v>225</v>
      </c>
      <c r="H7697" s="10">
        <v>28.888888888888999</v>
      </c>
      <c r="I7697" s="1">
        <v>41.777777777777999</v>
      </c>
      <c r="J7697" s="1">
        <v>23.555555555556001</v>
      </c>
      <c r="K7697" s="1">
        <v>4</v>
      </c>
      <c r="L7697" s="8">
        <v>1.7777777777779999</v>
      </c>
    </row>
    <row r="7698" spans="4:12" x14ac:dyDescent="0.2">
      <c r="D7698" s="59"/>
      <c r="E7698" s="5" t="s">
        <v>116</v>
      </c>
      <c r="F7698" s="51" t="s">
        <v>623</v>
      </c>
      <c r="G7698" s="4">
        <v>467</v>
      </c>
      <c r="H7698" s="10">
        <v>36.188436830835002</v>
      </c>
      <c r="I7698" s="1">
        <v>38.329764453960998</v>
      </c>
      <c r="J7698" s="1">
        <v>18.843683083512001</v>
      </c>
      <c r="K7698" s="1">
        <v>4.4967880085649998</v>
      </c>
      <c r="L7698" s="8">
        <v>2.1413276231260001</v>
      </c>
    </row>
    <row r="7699" spans="4:12" ht="26" x14ac:dyDescent="0.2">
      <c r="D7699" s="59"/>
      <c r="E7699" s="5" t="s">
        <v>117</v>
      </c>
      <c r="F7699" s="51" t="s">
        <v>623</v>
      </c>
      <c r="G7699" s="4">
        <v>732</v>
      </c>
      <c r="H7699" s="10">
        <v>37.704918032786999</v>
      </c>
      <c r="I7699" s="1">
        <v>36.065573770492001</v>
      </c>
      <c r="J7699" s="1">
        <v>18.715846994536001</v>
      </c>
      <c r="K7699" s="1">
        <v>5.6010928961750004</v>
      </c>
      <c r="L7699" s="8">
        <v>1.9125683060109999</v>
      </c>
    </row>
    <row r="7700" spans="4:12" ht="26" x14ac:dyDescent="0.2">
      <c r="D7700" s="59"/>
      <c r="E7700" s="5" t="s">
        <v>118</v>
      </c>
      <c r="F7700" s="51" t="s">
        <v>623</v>
      </c>
      <c r="G7700" s="4">
        <v>662</v>
      </c>
      <c r="H7700" s="10">
        <v>38.217522658610001</v>
      </c>
      <c r="I7700" s="1">
        <v>34.592145015105999</v>
      </c>
      <c r="J7700" s="1">
        <v>20.392749244712999</v>
      </c>
      <c r="K7700" s="1">
        <v>3.9274924471300001</v>
      </c>
      <c r="L7700" s="8">
        <v>2.870090634441</v>
      </c>
    </row>
    <row r="7701" spans="4:12" ht="26" x14ac:dyDescent="0.2">
      <c r="D7701" s="59"/>
      <c r="E7701" s="5" t="s">
        <v>119</v>
      </c>
      <c r="F7701" s="51" t="s">
        <v>623</v>
      </c>
      <c r="G7701" s="4">
        <v>471</v>
      </c>
      <c r="H7701" s="10">
        <v>37.579617834395002</v>
      </c>
      <c r="I7701" s="1">
        <v>37.579617834395002</v>
      </c>
      <c r="J7701" s="1">
        <v>18.259023354564999</v>
      </c>
      <c r="K7701" s="1">
        <v>4.6709129511679999</v>
      </c>
      <c r="L7701" s="8">
        <v>1.9108280254779999</v>
      </c>
    </row>
    <row r="7702" spans="4:12" ht="26" x14ac:dyDescent="0.2">
      <c r="D7702" s="59"/>
      <c r="E7702" s="5" t="s">
        <v>120</v>
      </c>
      <c r="F7702" s="51" t="s">
        <v>623</v>
      </c>
      <c r="G7702" s="4">
        <v>165</v>
      </c>
      <c r="H7702" s="10">
        <v>31.515151515151999</v>
      </c>
      <c r="I7702" s="1">
        <v>36.969696969696997</v>
      </c>
      <c r="J7702" s="1">
        <v>24.848484848485</v>
      </c>
      <c r="K7702" s="1">
        <v>4.8484848484849996</v>
      </c>
      <c r="L7702" s="8">
        <v>1.818181818182</v>
      </c>
    </row>
    <row r="7703" spans="4:12" x14ac:dyDescent="0.2">
      <c r="D7703" s="59"/>
      <c r="E7703" s="5" t="s">
        <v>121</v>
      </c>
      <c r="F7703" s="51" t="s">
        <v>623</v>
      </c>
      <c r="G7703" s="4">
        <v>553</v>
      </c>
      <c r="H7703" s="10">
        <v>35.985533453888003</v>
      </c>
      <c r="I7703" s="1">
        <v>37.613019891500997</v>
      </c>
      <c r="J7703" s="1">
        <v>20.253164556961998</v>
      </c>
      <c r="K7703" s="1">
        <v>3.7974683544299999</v>
      </c>
      <c r="L7703" s="8">
        <v>2.3508137432190002</v>
      </c>
    </row>
    <row r="7704" spans="4:12" x14ac:dyDescent="0.2">
      <c r="D7704" s="59"/>
      <c r="E7704" s="5" t="s">
        <v>122</v>
      </c>
      <c r="F7704" s="51" t="s">
        <v>623</v>
      </c>
      <c r="G7704" s="4">
        <v>471</v>
      </c>
      <c r="H7704" s="10">
        <v>37.367303609342002</v>
      </c>
      <c r="I7704" s="1">
        <v>35.244161358810999</v>
      </c>
      <c r="J7704" s="1">
        <v>19.32059447983</v>
      </c>
      <c r="K7704" s="1">
        <v>4.4585987261150004</v>
      </c>
      <c r="L7704" s="8">
        <v>3.6093418259019998</v>
      </c>
    </row>
    <row r="7705" spans="4:12" x14ac:dyDescent="0.2">
      <c r="D7705" s="59"/>
      <c r="E7705" s="5" t="s">
        <v>123</v>
      </c>
      <c r="F7705" s="51" t="s">
        <v>623</v>
      </c>
      <c r="G7705" s="4">
        <v>275</v>
      </c>
      <c r="H7705" s="10">
        <v>36.727272727272997</v>
      </c>
      <c r="I7705" s="1">
        <v>39.636363636364003</v>
      </c>
      <c r="J7705" s="1">
        <v>17.818181818182001</v>
      </c>
      <c r="K7705" s="1">
        <v>2.5454545454550002</v>
      </c>
      <c r="L7705" s="8">
        <v>3.2727272727269998</v>
      </c>
    </row>
    <row r="7706" spans="4:12" x14ac:dyDescent="0.2">
      <c r="D7706" s="59"/>
      <c r="E7706" s="5" t="s">
        <v>124</v>
      </c>
      <c r="F7706" s="51" t="s">
        <v>623</v>
      </c>
      <c r="G7706" s="4">
        <v>647</v>
      </c>
      <c r="H7706" s="10">
        <v>38.176197836166999</v>
      </c>
      <c r="I7706" s="1">
        <v>35.703245749613998</v>
      </c>
      <c r="J7706" s="1">
        <v>19.165378670788002</v>
      </c>
      <c r="K7706" s="1">
        <v>4.3276661514679997</v>
      </c>
      <c r="L7706" s="8">
        <v>2.6275115919630001</v>
      </c>
    </row>
    <row r="7707" spans="4:12" x14ac:dyDescent="0.2">
      <c r="D7707" s="59"/>
      <c r="E7707" s="5" t="s">
        <v>125</v>
      </c>
      <c r="F7707" s="51" t="s">
        <v>623</v>
      </c>
      <c r="G7707" s="4">
        <v>249</v>
      </c>
      <c r="H7707" s="10">
        <v>29.718875502008</v>
      </c>
      <c r="I7707" s="1">
        <v>37.751004016064002</v>
      </c>
      <c r="J7707" s="1">
        <v>26.506024096386</v>
      </c>
      <c r="K7707" s="1">
        <v>3.2128514056220001</v>
      </c>
      <c r="L7707" s="8">
        <v>2.8112449799200001</v>
      </c>
    </row>
    <row r="7708" spans="4:12" x14ac:dyDescent="0.2">
      <c r="D7708" s="59"/>
      <c r="E7708" s="5" t="s">
        <v>126</v>
      </c>
      <c r="F7708" s="51" t="s">
        <v>623</v>
      </c>
      <c r="G7708" s="4">
        <v>279</v>
      </c>
      <c r="H7708" s="10">
        <v>40.501792114695</v>
      </c>
      <c r="I7708" s="1">
        <v>33.691756272401001</v>
      </c>
      <c r="J7708" s="1">
        <v>22.222222222222001</v>
      </c>
      <c r="K7708" s="1">
        <v>1.7921146953410001</v>
      </c>
      <c r="L7708" s="8">
        <v>1.7921146953410001</v>
      </c>
    </row>
    <row r="7709" spans="4:12" ht="26" x14ac:dyDescent="0.2">
      <c r="D7709" s="59"/>
      <c r="E7709" s="5" t="s">
        <v>127</v>
      </c>
      <c r="F7709" s="51" t="s">
        <v>623</v>
      </c>
      <c r="G7709" s="4">
        <v>195</v>
      </c>
      <c r="H7709" s="10">
        <v>40.512820512821001</v>
      </c>
      <c r="I7709" s="1">
        <v>33.333333333333002</v>
      </c>
      <c r="J7709" s="1">
        <v>18.974358974358999</v>
      </c>
      <c r="K7709" s="1">
        <v>5.1282051282049999</v>
      </c>
      <c r="L7709" s="8">
        <v>2.051282051282</v>
      </c>
    </row>
    <row r="7710" spans="4:12" x14ac:dyDescent="0.2">
      <c r="D7710" s="59"/>
      <c r="E7710" s="5" t="s">
        <v>36</v>
      </c>
      <c r="F7710" s="51" t="s">
        <v>624</v>
      </c>
      <c r="G7710" s="4">
        <v>24</v>
      </c>
      <c r="H7710" s="10">
        <v>29.166666666666998</v>
      </c>
      <c r="I7710" s="1">
        <v>41.666666666666998</v>
      </c>
      <c r="J7710" s="1">
        <v>12.5</v>
      </c>
      <c r="K7710" s="1">
        <v>12.5</v>
      </c>
      <c r="L7710" s="8">
        <v>4.166666666667</v>
      </c>
    </row>
    <row r="7711" spans="4:12" x14ac:dyDescent="0.2">
      <c r="D7711" s="59"/>
      <c r="E7711" s="5" t="s">
        <v>128</v>
      </c>
      <c r="F7711" s="51" t="s">
        <v>624</v>
      </c>
      <c r="G7711" s="4">
        <v>14</v>
      </c>
      <c r="H7711" s="10">
        <v>35.714285714286</v>
      </c>
      <c r="I7711" s="1">
        <v>50</v>
      </c>
      <c r="J7711" s="2" t="s">
        <v>160</v>
      </c>
      <c r="K7711" s="1">
        <v>14.285714285714</v>
      </c>
      <c r="L7711" s="15" t="s">
        <v>160</v>
      </c>
    </row>
    <row r="7712" spans="4:12" x14ac:dyDescent="0.2">
      <c r="D7712" s="59"/>
      <c r="E7712" s="5" t="s">
        <v>23</v>
      </c>
      <c r="F7712" s="51" t="s">
        <v>624</v>
      </c>
      <c r="G7712" s="4">
        <v>4</v>
      </c>
      <c r="H7712" s="10">
        <v>75</v>
      </c>
      <c r="I7712" s="2" t="s">
        <v>160</v>
      </c>
      <c r="J7712" s="2" t="s">
        <v>160</v>
      </c>
      <c r="K7712" s="2" t="s">
        <v>160</v>
      </c>
      <c r="L7712" s="8">
        <v>25</v>
      </c>
    </row>
    <row r="7713" spans="4:12" x14ac:dyDescent="0.2">
      <c r="D7713" s="58" t="s">
        <v>129</v>
      </c>
      <c r="E7713" s="7" t="s">
        <v>130</v>
      </c>
      <c r="F7713" s="50" t="s">
        <v>623</v>
      </c>
      <c r="G7713" s="6">
        <v>544</v>
      </c>
      <c r="H7713" s="14">
        <v>32.720588235294002</v>
      </c>
      <c r="I7713" s="3">
        <v>39.705882352941003</v>
      </c>
      <c r="J7713" s="3">
        <v>21.507352941175998</v>
      </c>
      <c r="K7713" s="3">
        <v>4.227941176471</v>
      </c>
      <c r="L7713" s="13">
        <v>1.838235294118</v>
      </c>
    </row>
    <row r="7714" spans="4:12" x14ac:dyDescent="0.2">
      <c r="D7714" s="59"/>
      <c r="E7714" s="5" t="s">
        <v>131</v>
      </c>
      <c r="F7714" s="51" t="s">
        <v>623</v>
      </c>
      <c r="G7714" s="4">
        <v>411</v>
      </c>
      <c r="H7714" s="10">
        <v>47.688564476886</v>
      </c>
      <c r="I7714" s="1">
        <v>31.873479318735001</v>
      </c>
      <c r="J7714" s="1">
        <v>11.435523114355</v>
      </c>
      <c r="K7714" s="1">
        <v>6.3260340632599998</v>
      </c>
      <c r="L7714" s="8">
        <v>2.6763990267639999</v>
      </c>
    </row>
    <row r="7715" spans="4:12" x14ac:dyDescent="0.2">
      <c r="D7715" s="59"/>
      <c r="E7715" s="5" t="s">
        <v>132</v>
      </c>
      <c r="F7715" s="51" t="s">
        <v>623</v>
      </c>
      <c r="G7715" s="4">
        <v>65</v>
      </c>
      <c r="H7715" s="10">
        <v>50.769230769231001</v>
      </c>
      <c r="I7715" s="1">
        <v>20</v>
      </c>
      <c r="J7715" s="1">
        <v>15.384615384615</v>
      </c>
      <c r="K7715" s="1">
        <v>10.769230769230999</v>
      </c>
      <c r="L7715" s="8">
        <v>3.0769230769229998</v>
      </c>
    </row>
    <row r="7716" spans="4:12" x14ac:dyDescent="0.2">
      <c r="D7716" s="59"/>
      <c r="E7716" s="5" t="s">
        <v>133</v>
      </c>
      <c r="F7716" s="51" t="s">
        <v>624</v>
      </c>
      <c r="G7716" s="4">
        <v>21</v>
      </c>
      <c r="H7716" s="10">
        <v>61.904761904761997</v>
      </c>
      <c r="I7716" s="1">
        <v>9.5238095238099998</v>
      </c>
      <c r="J7716" s="1">
        <v>4.7619047619049999</v>
      </c>
      <c r="K7716" s="1">
        <v>19.047619047619001</v>
      </c>
      <c r="L7716" s="8">
        <v>4.7619047619049999</v>
      </c>
    </row>
    <row r="7717" spans="4:12" x14ac:dyDescent="0.2">
      <c r="D7717" s="59"/>
      <c r="E7717" s="5" t="s">
        <v>23</v>
      </c>
      <c r="F7717" s="51" t="s">
        <v>624</v>
      </c>
      <c r="G7717" s="4">
        <v>2</v>
      </c>
      <c r="H7717" s="10">
        <v>50</v>
      </c>
      <c r="I7717" s="2" t="s">
        <v>160</v>
      </c>
      <c r="J7717" s="2" t="s">
        <v>160</v>
      </c>
      <c r="K7717" s="2" t="s">
        <v>160</v>
      </c>
      <c r="L7717" s="8">
        <v>50</v>
      </c>
    </row>
    <row r="7718" spans="4:12" x14ac:dyDescent="0.2">
      <c r="D7718" s="59"/>
      <c r="E7718" s="5" t="s">
        <v>134</v>
      </c>
      <c r="F7718" s="51" t="s">
        <v>623</v>
      </c>
      <c r="G7718" s="4">
        <v>955</v>
      </c>
      <c r="H7718" s="10">
        <v>39.162303664920998</v>
      </c>
      <c r="I7718" s="1">
        <v>36.335078534030998</v>
      </c>
      <c r="J7718" s="1">
        <v>17.17277486911</v>
      </c>
      <c r="K7718" s="1">
        <v>5.1308900523560004</v>
      </c>
      <c r="L7718" s="8">
        <v>2.1989528795809998</v>
      </c>
    </row>
    <row r="7719" spans="4:12" x14ac:dyDescent="0.2">
      <c r="D7719" s="59"/>
      <c r="E7719" s="5" t="s">
        <v>135</v>
      </c>
      <c r="F7719" s="51" t="s">
        <v>623</v>
      </c>
      <c r="G7719" s="4">
        <v>86</v>
      </c>
      <c r="H7719" s="10">
        <v>53.488372093023003</v>
      </c>
      <c r="I7719" s="1">
        <v>17.441860465116001</v>
      </c>
      <c r="J7719" s="1">
        <v>12.790697674419</v>
      </c>
      <c r="K7719" s="1">
        <v>12.790697674419</v>
      </c>
      <c r="L7719" s="8">
        <v>3.488372093023</v>
      </c>
    </row>
    <row r="7720" spans="4:12" x14ac:dyDescent="0.2">
      <c r="D7720" s="58" t="s">
        <v>136</v>
      </c>
      <c r="E7720" s="7" t="s">
        <v>137</v>
      </c>
      <c r="F7720" s="50" t="s">
        <v>623</v>
      </c>
      <c r="G7720" s="6">
        <v>421</v>
      </c>
      <c r="H7720" s="14">
        <v>100</v>
      </c>
      <c r="I7720" s="9" t="s">
        <v>160</v>
      </c>
      <c r="J7720" s="9" t="s">
        <v>160</v>
      </c>
      <c r="K7720" s="9" t="s">
        <v>160</v>
      </c>
      <c r="L7720" s="19" t="s">
        <v>160</v>
      </c>
    </row>
    <row r="7721" spans="4:12" x14ac:dyDescent="0.2">
      <c r="D7721" s="59"/>
      <c r="E7721" s="5" t="s">
        <v>138</v>
      </c>
      <c r="F7721" s="51" t="s">
        <v>623</v>
      </c>
      <c r="G7721" s="4">
        <v>362</v>
      </c>
      <c r="H7721" s="17" t="s">
        <v>160</v>
      </c>
      <c r="I7721" s="1">
        <v>100</v>
      </c>
      <c r="J7721" s="2" t="s">
        <v>160</v>
      </c>
      <c r="K7721" s="2" t="s">
        <v>160</v>
      </c>
      <c r="L7721" s="15" t="s">
        <v>160</v>
      </c>
    </row>
    <row r="7722" spans="4:12" x14ac:dyDescent="0.2">
      <c r="D7722" s="59"/>
      <c r="E7722" s="5" t="s">
        <v>139</v>
      </c>
      <c r="F7722" s="51" t="s">
        <v>623</v>
      </c>
      <c r="G7722" s="4">
        <v>175</v>
      </c>
      <c r="H7722" s="17" t="s">
        <v>160</v>
      </c>
      <c r="I7722" s="2" t="s">
        <v>160</v>
      </c>
      <c r="J7722" s="1">
        <v>100</v>
      </c>
      <c r="K7722" s="2" t="s">
        <v>160</v>
      </c>
      <c r="L7722" s="15" t="s">
        <v>160</v>
      </c>
    </row>
    <row r="7723" spans="4:12" x14ac:dyDescent="0.2">
      <c r="D7723" s="59"/>
      <c r="E7723" s="5" t="s">
        <v>128</v>
      </c>
      <c r="F7723" s="51" t="s">
        <v>623</v>
      </c>
      <c r="G7723" s="4">
        <v>60</v>
      </c>
      <c r="H7723" s="17" t="s">
        <v>160</v>
      </c>
      <c r="I7723" s="2" t="s">
        <v>160</v>
      </c>
      <c r="J7723" s="2" t="s">
        <v>160</v>
      </c>
      <c r="K7723" s="1">
        <v>100</v>
      </c>
      <c r="L7723" s="15" t="s">
        <v>160</v>
      </c>
    </row>
    <row r="7724" spans="4:12" x14ac:dyDescent="0.2">
      <c r="D7724" s="59"/>
      <c r="E7724" s="5" t="s">
        <v>23</v>
      </c>
      <c r="F7724" s="51" t="s">
        <v>624</v>
      </c>
      <c r="G7724" s="4">
        <v>25</v>
      </c>
      <c r="H7724" s="17" t="s">
        <v>160</v>
      </c>
      <c r="I7724" s="2" t="s">
        <v>160</v>
      </c>
      <c r="J7724" s="2" t="s">
        <v>160</v>
      </c>
      <c r="K7724" s="2" t="s">
        <v>160</v>
      </c>
      <c r="L7724" s="8">
        <v>100</v>
      </c>
    </row>
    <row r="7725" spans="4:12" ht="26" x14ac:dyDescent="0.2">
      <c r="D7725" s="58" t="s">
        <v>140</v>
      </c>
      <c r="E7725" s="7" t="s">
        <v>141</v>
      </c>
      <c r="F7725" s="50" t="s">
        <v>624</v>
      </c>
      <c r="G7725" s="6">
        <v>12</v>
      </c>
      <c r="H7725" s="14">
        <v>58.333333333333002</v>
      </c>
      <c r="I7725" s="3">
        <v>25</v>
      </c>
      <c r="J7725" s="3">
        <v>16.666666666666998</v>
      </c>
      <c r="K7725" s="9" t="s">
        <v>160</v>
      </c>
      <c r="L7725" s="19" t="s">
        <v>160</v>
      </c>
    </row>
    <row r="7726" spans="4:12" ht="26" x14ac:dyDescent="0.2">
      <c r="D7726" s="59"/>
      <c r="E7726" s="5" t="s">
        <v>142</v>
      </c>
      <c r="F7726" s="51" t="s">
        <v>623</v>
      </c>
      <c r="G7726" s="4">
        <v>87</v>
      </c>
      <c r="H7726" s="10">
        <v>35.632183908046002</v>
      </c>
      <c r="I7726" s="1">
        <v>39.080459770114999</v>
      </c>
      <c r="J7726" s="1">
        <v>17.241379310345</v>
      </c>
      <c r="K7726" s="1">
        <v>2.2988505747130001</v>
      </c>
      <c r="L7726" s="8">
        <v>5.7471264367819996</v>
      </c>
    </row>
    <row r="7727" spans="4:12" ht="26" x14ac:dyDescent="0.2">
      <c r="D7727" s="59"/>
      <c r="E7727" s="5" t="s">
        <v>143</v>
      </c>
      <c r="F7727" s="51" t="s">
        <v>623</v>
      </c>
      <c r="G7727" s="4">
        <v>67</v>
      </c>
      <c r="H7727" s="10">
        <v>35.820895522388</v>
      </c>
      <c r="I7727" s="1">
        <v>32.835820895521998</v>
      </c>
      <c r="J7727" s="1">
        <v>20.895522388060002</v>
      </c>
      <c r="K7727" s="1">
        <v>8.9552238805969999</v>
      </c>
      <c r="L7727" s="8">
        <v>1.492537313433</v>
      </c>
    </row>
    <row r="7728" spans="4:12" ht="26" x14ac:dyDescent="0.2">
      <c r="D7728" s="59"/>
      <c r="E7728" s="5" t="s">
        <v>144</v>
      </c>
      <c r="F7728" s="51" t="s">
        <v>623</v>
      </c>
      <c r="G7728" s="4">
        <v>78</v>
      </c>
      <c r="H7728" s="10">
        <v>29.487179487178999</v>
      </c>
      <c r="I7728" s="1">
        <v>37.179487179486998</v>
      </c>
      <c r="J7728" s="1">
        <v>26.923076923077002</v>
      </c>
      <c r="K7728" s="1">
        <v>6.4102564102560002</v>
      </c>
      <c r="L7728" s="15" t="s">
        <v>160</v>
      </c>
    </row>
    <row r="7729" spans="4:12" ht="26" x14ac:dyDescent="0.2">
      <c r="D7729" s="59"/>
      <c r="E7729" s="5" t="s">
        <v>145</v>
      </c>
      <c r="F7729" s="51" t="s">
        <v>623</v>
      </c>
      <c r="G7729" s="4">
        <v>735</v>
      </c>
      <c r="H7729" s="10">
        <v>38.503401360543997</v>
      </c>
      <c r="I7729" s="1">
        <v>35.918367346939</v>
      </c>
      <c r="J7729" s="1">
        <v>18.503401360544</v>
      </c>
      <c r="K7729" s="1">
        <v>4.4897959183670002</v>
      </c>
      <c r="L7729" s="8">
        <v>2.5850340136050001</v>
      </c>
    </row>
    <row r="7730" spans="4:12" ht="26" x14ac:dyDescent="0.2">
      <c r="D7730" s="59"/>
      <c r="E7730" s="5" t="s">
        <v>146</v>
      </c>
      <c r="F7730" s="51" t="s">
        <v>623</v>
      </c>
      <c r="G7730" s="4">
        <v>751</v>
      </c>
      <c r="H7730" s="10">
        <v>39.280958721704003</v>
      </c>
      <c r="I7730" s="1">
        <v>35.153129161118997</v>
      </c>
      <c r="J7730" s="1">
        <v>18.109187749667001</v>
      </c>
      <c r="K7730" s="1">
        <v>4.7936085219709996</v>
      </c>
      <c r="L7730" s="8">
        <v>2.663115845539</v>
      </c>
    </row>
    <row r="7731" spans="4:12" ht="26" x14ac:dyDescent="0.2">
      <c r="D7731" s="59"/>
      <c r="E7731" s="5" t="s">
        <v>147</v>
      </c>
      <c r="F7731" s="51" t="s">
        <v>623</v>
      </c>
      <c r="G7731" s="4">
        <v>587</v>
      </c>
      <c r="H7731" s="10">
        <v>39.522998296422003</v>
      </c>
      <c r="I7731" s="1">
        <v>34.071550255536998</v>
      </c>
      <c r="J7731" s="1">
        <v>18.057921635433999</v>
      </c>
      <c r="K7731" s="1">
        <v>5.7921635434410002</v>
      </c>
      <c r="L7731" s="8">
        <v>2.5553662691649999</v>
      </c>
    </row>
    <row r="7732" spans="4:12" x14ac:dyDescent="0.2">
      <c r="D7732" s="59"/>
      <c r="E7732" s="5" t="s">
        <v>148</v>
      </c>
      <c r="F7732" s="51" t="s">
        <v>623</v>
      </c>
      <c r="G7732" s="4">
        <v>187</v>
      </c>
      <c r="H7732" s="10">
        <v>38.502673796791001</v>
      </c>
      <c r="I7732" s="1">
        <v>39.572192513368996</v>
      </c>
      <c r="J7732" s="1">
        <v>16.577540106952</v>
      </c>
      <c r="K7732" s="1">
        <v>3.208556149733</v>
      </c>
      <c r="L7732" s="8">
        <v>2.1390374331549999</v>
      </c>
    </row>
    <row r="7733" spans="4:12" ht="26" x14ac:dyDescent="0.2">
      <c r="D7733" s="59"/>
      <c r="E7733" s="5" t="s">
        <v>149</v>
      </c>
      <c r="F7733" s="51" t="s">
        <v>623</v>
      </c>
      <c r="G7733" s="4">
        <v>75</v>
      </c>
      <c r="H7733" s="10">
        <v>54.666666666666998</v>
      </c>
      <c r="I7733" s="1">
        <v>24</v>
      </c>
      <c r="J7733" s="1">
        <v>18.666666666666998</v>
      </c>
      <c r="K7733" s="1">
        <v>1.333333333333</v>
      </c>
      <c r="L7733" s="8">
        <v>1.333333333333</v>
      </c>
    </row>
    <row r="7734" spans="4:12" ht="26" x14ac:dyDescent="0.2">
      <c r="D7734" s="59"/>
      <c r="E7734" s="5" t="s">
        <v>150</v>
      </c>
      <c r="F7734" s="51" t="s">
        <v>623</v>
      </c>
      <c r="G7734" s="4">
        <v>66</v>
      </c>
      <c r="H7734" s="10">
        <v>59.090909090909001</v>
      </c>
      <c r="I7734" s="1">
        <v>24.242424242424001</v>
      </c>
      <c r="J7734" s="1">
        <v>7.5757575757579998</v>
      </c>
      <c r="K7734" s="1">
        <v>6.0606060606060002</v>
      </c>
      <c r="L7734" s="8">
        <v>3.0303030303030001</v>
      </c>
    </row>
    <row r="7735" spans="4:12" ht="26" x14ac:dyDescent="0.2">
      <c r="D7735" s="59"/>
      <c r="E7735" s="5" t="s">
        <v>151</v>
      </c>
      <c r="F7735" s="51" t="s">
        <v>624</v>
      </c>
      <c r="G7735" s="4">
        <v>12</v>
      </c>
      <c r="H7735" s="10">
        <v>75</v>
      </c>
      <c r="I7735" s="1">
        <v>16.666666666666998</v>
      </c>
      <c r="J7735" s="1">
        <v>8.333333333333</v>
      </c>
      <c r="K7735" s="2" t="s">
        <v>160</v>
      </c>
      <c r="L7735" s="15" t="s">
        <v>160</v>
      </c>
    </row>
    <row r="7736" spans="4:12" ht="26" x14ac:dyDescent="0.2">
      <c r="D7736" s="59"/>
      <c r="E7736" s="5" t="s">
        <v>152</v>
      </c>
      <c r="F7736" s="51" t="s">
        <v>623</v>
      </c>
      <c r="G7736" s="4">
        <v>443</v>
      </c>
      <c r="H7736" s="10">
        <v>36.117381489842003</v>
      </c>
      <c r="I7736" s="1">
        <v>35.440180586906997</v>
      </c>
      <c r="J7736" s="1">
        <v>20.993227990971</v>
      </c>
      <c r="K7736" s="1">
        <v>4.51467268623</v>
      </c>
      <c r="L7736" s="8">
        <v>2.9345372460500001</v>
      </c>
    </row>
    <row r="7737" spans="4:12" x14ac:dyDescent="0.2">
      <c r="D7737" s="59"/>
      <c r="E7737" s="5" t="s">
        <v>153</v>
      </c>
      <c r="F7737" s="51" t="s">
        <v>623</v>
      </c>
      <c r="G7737" s="4">
        <v>80</v>
      </c>
      <c r="H7737" s="10">
        <v>32.5</v>
      </c>
      <c r="I7737" s="1">
        <v>41.25</v>
      </c>
      <c r="J7737" s="1">
        <v>21.25</v>
      </c>
      <c r="K7737" s="1">
        <v>3.75</v>
      </c>
      <c r="L7737" s="8">
        <v>1.25</v>
      </c>
    </row>
    <row r="7738" spans="4:12" ht="26" x14ac:dyDescent="0.2">
      <c r="D7738" s="59"/>
      <c r="E7738" s="5" t="s">
        <v>154</v>
      </c>
      <c r="F7738" s="51" t="s">
        <v>623</v>
      </c>
      <c r="G7738" s="4">
        <v>123</v>
      </c>
      <c r="H7738" s="10">
        <v>41.463414634145998</v>
      </c>
      <c r="I7738" s="1">
        <v>30.894308943089001</v>
      </c>
      <c r="J7738" s="1">
        <v>15.447154471545</v>
      </c>
      <c r="K7738" s="1">
        <v>10.569105691057</v>
      </c>
      <c r="L7738" s="8">
        <v>1.6260162601629999</v>
      </c>
    </row>
    <row r="7739" spans="4:12" x14ac:dyDescent="0.2">
      <c r="D7739" s="59"/>
      <c r="E7739" s="5" t="s">
        <v>23</v>
      </c>
      <c r="F7739" s="51" t="s">
        <v>624</v>
      </c>
      <c r="G7739" s="4">
        <v>10</v>
      </c>
      <c r="H7739" s="10">
        <v>50</v>
      </c>
      <c r="I7739" s="1">
        <v>20</v>
      </c>
      <c r="J7739" s="1">
        <v>10</v>
      </c>
      <c r="K7739" s="1">
        <v>20</v>
      </c>
      <c r="L7739" s="15" t="s">
        <v>160</v>
      </c>
    </row>
    <row r="7740" spans="4:12" ht="26" x14ac:dyDescent="0.2">
      <c r="D7740" s="59"/>
      <c r="E7740" s="5" t="s">
        <v>155</v>
      </c>
      <c r="F7740" s="51" t="s">
        <v>623</v>
      </c>
      <c r="G7740" s="4">
        <v>910</v>
      </c>
      <c r="H7740" s="10">
        <v>40.109890109890003</v>
      </c>
      <c r="I7740" s="1">
        <v>35.384615384615003</v>
      </c>
      <c r="J7740" s="1">
        <v>17.032967032967001</v>
      </c>
      <c r="K7740" s="1">
        <v>4.9450549450550003</v>
      </c>
      <c r="L7740" s="8">
        <v>2.5274725274729999</v>
      </c>
    </row>
    <row r="7741" spans="4:12" ht="26" x14ac:dyDescent="0.2">
      <c r="D7741" s="59"/>
      <c r="E7741" s="5" t="s">
        <v>156</v>
      </c>
      <c r="F7741" s="51" t="s">
        <v>623</v>
      </c>
      <c r="G7741" s="4">
        <v>98</v>
      </c>
      <c r="H7741" s="10">
        <v>37.755102040815999</v>
      </c>
      <c r="I7741" s="1">
        <v>37.755102040815999</v>
      </c>
      <c r="J7741" s="1">
        <v>17.346938775510001</v>
      </c>
      <c r="K7741" s="1">
        <v>2.040816326531</v>
      </c>
      <c r="L7741" s="8">
        <v>5.1020408163270003</v>
      </c>
    </row>
    <row r="7742" spans="4:12" ht="26" x14ac:dyDescent="0.2">
      <c r="D7742" s="59"/>
      <c r="E7742" s="5" t="s">
        <v>157</v>
      </c>
      <c r="F7742" s="51" t="s">
        <v>623</v>
      </c>
      <c r="G7742" s="4">
        <v>134</v>
      </c>
      <c r="H7742" s="10">
        <v>31.343283582089999</v>
      </c>
      <c r="I7742" s="1">
        <v>35.820895522388</v>
      </c>
      <c r="J7742" s="1">
        <v>25.373134328357999</v>
      </c>
      <c r="K7742" s="1">
        <v>6.7164179104480004</v>
      </c>
      <c r="L7742" s="8">
        <v>0.74626865671599996</v>
      </c>
    </row>
    <row r="7743" spans="4:12" ht="26" x14ac:dyDescent="0.2">
      <c r="D7743" s="59"/>
      <c r="E7743" s="5" t="s">
        <v>158</v>
      </c>
      <c r="F7743" s="51" t="s">
        <v>623</v>
      </c>
      <c r="G7743" s="4">
        <v>812</v>
      </c>
      <c r="H7743" s="10">
        <v>39.039408866994997</v>
      </c>
      <c r="I7743" s="1">
        <v>35.221674876846997</v>
      </c>
      <c r="J7743" s="1">
        <v>17.610837438423999</v>
      </c>
      <c r="K7743" s="1">
        <v>5.2955665024630001</v>
      </c>
      <c r="L7743" s="8">
        <v>2.8325123152709999</v>
      </c>
    </row>
    <row r="7744" spans="4:12" ht="26" x14ac:dyDescent="0.2">
      <c r="D7744" s="60"/>
      <c r="E7744" s="30" t="s">
        <v>159</v>
      </c>
      <c r="F7744" s="52" t="s">
        <v>623</v>
      </c>
      <c r="G7744" s="21">
        <v>136</v>
      </c>
      <c r="H7744" s="36">
        <v>55.882352941176002</v>
      </c>
      <c r="I7744" s="18">
        <v>25.735294117647001</v>
      </c>
      <c r="J7744" s="18">
        <v>13.235294117646999</v>
      </c>
      <c r="K7744" s="18">
        <v>3.6764705882349999</v>
      </c>
      <c r="L7744" s="35">
        <v>1.4705882352940001</v>
      </c>
    </row>
    <row r="7745" spans="2:22" x14ac:dyDescent="0.2">
      <c r="D7745" s="45" t="s">
        <v>625</v>
      </c>
    </row>
    <row r="7746" spans="2:22" x14ac:dyDescent="0.2">
      <c r="B7746" s="24" t="str">
        <f xml:space="preserve"> HYPERLINK("#'目次'!B56", "[50]")</f>
        <v>[50]</v>
      </c>
      <c r="C7746" s="61" t="s">
        <v>573</v>
      </c>
      <c r="D7746" s="62"/>
      <c r="E7746" s="62"/>
      <c r="F7746" s="62"/>
      <c r="G7746" s="62"/>
      <c r="H7746" s="62"/>
      <c r="I7746" s="62"/>
      <c r="J7746" s="62"/>
      <c r="K7746" s="62"/>
      <c r="L7746" s="62"/>
      <c r="M7746" s="62"/>
      <c r="N7746" s="62"/>
      <c r="O7746" s="62"/>
      <c r="P7746" s="62"/>
      <c r="Q7746" s="62"/>
      <c r="R7746" s="62"/>
      <c r="S7746" s="62"/>
      <c r="T7746" s="62"/>
      <c r="U7746" s="62"/>
      <c r="V7746" s="62"/>
    </row>
    <row r="7749" spans="2:22" x14ac:dyDescent="0.2">
      <c r="C7749" s="61" t="s">
        <v>13</v>
      </c>
      <c r="D7749" s="62"/>
      <c r="E7749" s="62"/>
      <c r="F7749" s="62"/>
      <c r="G7749" s="62"/>
      <c r="H7749" s="62"/>
      <c r="I7749" s="62"/>
      <c r="J7749" s="62"/>
      <c r="K7749" s="62"/>
      <c r="L7749" s="62"/>
      <c r="M7749" s="62"/>
      <c r="N7749" s="62"/>
      <c r="O7749" s="62"/>
      <c r="P7749" s="62"/>
      <c r="Q7749" s="62"/>
      <c r="R7749" s="62"/>
      <c r="S7749" s="62"/>
      <c r="T7749" s="62"/>
      <c r="U7749" s="62"/>
      <c r="V7749" s="62"/>
    </row>
    <row r="7750" spans="2:22" ht="91" x14ac:dyDescent="0.2">
      <c r="D7750" s="63"/>
      <c r="E7750" s="64"/>
      <c r="F7750" s="64"/>
      <c r="G7750" s="27" t="s">
        <v>14</v>
      </c>
      <c r="H7750" s="26" t="s">
        <v>574</v>
      </c>
      <c r="I7750" s="11" t="s">
        <v>575</v>
      </c>
      <c r="J7750" s="11" t="s">
        <v>576</v>
      </c>
      <c r="K7750" s="11" t="s">
        <v>577</v>
      </c>
      <c r="L7750" s="11" t="s">
        <v>578</v>
      </c>
      <c r="M7750" s="11" t="s">
        <v>579</v>
      </c>
      <c r="N7750" s="11" t="s">
        <v>580</v>
      </c>
      <c r="O7750" s="11" t="s">
        <v>581</v>
      </c>
      <c r="P7750" s="11" t="s">
        <v>582</v>
      </c>
      <c r="Q7750" s="11" t="s">
        <v>583</v>
      </c>
      <c r="R7750" s="11" t="s">
        <v>584</v>
      </c>
      <c r="S7750" s="11" t="s">
        <v>36</v>
      </c>
      <c r="T7750" s="11" t="s">
        <v>23</v>
      </c>
      <c r="U7750" s="20" t="s">
        <v>248</v>
      </c>
    </row>
    <row r="7751" spans="2:22" x14ac:dyDescent="0.2">
      <c r="D7751" s="65"/>
      <c r="E7751" s="66"/>
      <c r="F7751" s="66"/>
      <c r="G7751" s="22"/>
      <c r="H7751" s="31"/>
      <c r="I7751" s="12"/>
      <c r="J7751" s="12"/>
      <c r="K7751" s="12"/>
      <c r="L7751" s="12"/>
      <c r="M7751" s="12"/>
      <c r="N7751" s="12"/>
      <c r="O7751" s="12"/>
      <c r="P7751" s="12"/>
      <c r="Q7751" s="12"/>
      <c r="R7751" s="12"/>
      <c r="S7751" s="12"/>
      <c r="T7751" s="12"/>
      <c r="U7751" s="29"/>
    </row>
    <row r="7752" spans="2:22" x14ac:dyDescent="0.2">
      <c r="D7752" s="23"/>
      <c r="E7752" s="28" t="s">
        <v>14</v>
      </c>
      <c r="F7752" s="49" t="s">
        <v>623</v>
      </c>
      <c r="G7752" s="25">
        <v>1043</v>
      </c>
      <c r="H7752" s="16">
        <v>22.914669223394</v>
      </c>
      <c r="I7752" s="16">
        <v>67.976989453499996</v>
      </c>
      <c r="J7752" s="16">
        <v>37.871524448705998</v>
      </c>
      <c r="K7752" s="16">
        <v>44.870565675934998</v>
      </c>
      <c r="L7752" s="16">
        <v>53.883029721955999</v>
      </c>
      <c r="M7752" s="16">
        <v>23.873441994246999</v>
      </c>
      <c r="N7752" s="16">
        <v>19.846596356662999</v>
      </c>
      <c r="O7752" s="16">
        <v>41.610738255034001</v>
      </c>
      <c r="P7752" s="16">
        <v>37.967401725790999</v>
      </c>
      <c r="Q7752" s="16">
        <v>38.350910834132002</v>
      </c>
      <c r="R7752" s="16">
        <v>31.639501438159002</v>
      </c>
      <c r="S7752" s="16">
        <v>2.1093000958769998</v>
      </c>
      <c r="T7752" s="16">
        <v>11.025886864813</v>
      </c>
      <c r="U7752" s="34">
        <v>433.94055608820702</v>
      </c>
    </row>
    <row r="7753" spans="2:22" x14ac:dyDescent="0.2">
      <c r="D7753" s="58" t="s">
        <v>18</v>
      </c>
      <c r="E7753" s="7" t="s">
        <v>19</v>
      </c>
      <c r="F7753" s="50" t="s">
        <v>623</v>
      </c>
      <c r="G7753" s="6">
        <v>342</v>
      </c>
      <c r="H7753" s="14">
        <v>25.730994152047</v>
      </c>
      <c r="I7753" s="3">
        <v>67.251461988304001</v>
      </c>
      <c r="J7753" s="3">
        <v>39.181286549707998</v>
      </c>
      <c r="K7753" s="3">
        <v>39.181286549707998</v>
      </c>
      <c r="L7753" s="3">
        <v>51.461988304094</v>
      </c>
      <c r="M7753" s="3">
        <v>27.192982456140001</v>
      </c>
      <c r="N7753" s="3">
        <v>22.514619883041</v>
      </c>
      <c r="O7753" s="3">
        <v>42.982456140350997</v>
      </c>
      <c r="P7753" s="3">
        <v>39.473684210526002</v>
      </c>
      <c r="Q7753" s="3">
        <v>39.181286549707998</v>
      </c>
      <c r="R7753" s="3">
        <v>30.409356725146001</v>
      </c>
      <c r="S7753" s="3">
        <v>2.0467836257309999</v>
      </c>
      <c r="T7753" s="3">
        <v>11.403508771929999</v>
      </c>
      <c r="U7753" s="13">
        <v>438.01169590643298</v>
      </c>
    </row>
    <row r="7754" spans="2:22" ht="26" x14ac:dyDescent="0.2">
      <c r="D7754" s="59"/>
      <c r="E7754" s="5" t="s">
        <v>20</v>
      </c>
      <c r="F7754" s="51" t="s">
        <v>623</v>
      </c>
      <c r="G7754" s="4">
        <v>620</v>
      </c>
      <c r="H7754" s="10">
        <v>20.645161290322999</v>
      </c>
      <c r="I7754" s="1">
        <v>67.419354838710007</v>
      </c>
      <c r="J7754" s="1">
        <v>36.774193548386997</v>
      </c>
      <c r="K7754" s="1">
        <v>45.806451612902997</v>
      </c>
      <c r="L7754" s="1">
        <v>54.032258064516</v>
      </c>
      <c r="M7754" s="1">
        <v>22.258064516129</v>
      </c>
      <c r="N7754" s="1">
        <v>18.387096774193999</v>
      </c>
      <c r="O7754" s="1">
        <v>39.838709677418997</v>
      </c>
      <c r="P7754" s="1">
        <v>35.806451612902997</v>
      </c>
      <c r="Q7754" s="1">
        <v>36.451612903226</v>
      </c>
      <c r="R7754" s="1">
        <v>31.774193548387</v>
      </c>
      <c r="S7754" s="1">
        <v>2.0967741935480002</v>
      </c>
      <c r="T7754" s="1">
        <v>10.645161290322999</v>
      </c>
      <c r="U7754" s="8">
        <v>421.93548387096803</v>
      </c>
    </row>
    <row r="7755" spans="2:22" ht="26" x14ac:dyDescent="0.2">
      <c r="D7755" s="59"/>
      <c r="E7755" s="5" t="s">
        <v>21</v>
      </c>
      <c r="F7755" s="51" t="s">
        <v>623</v>
      </c>
      <c r="G7755" s="4">
        <v>76</v>
      </c>
      <c r="H7755" s="10">
        <v>27.631578947367998</v>
      </c>
      <c r="I7755" s="1">
        <v>73.684210526315994</v>
      </c>
      <c r="J7755" s="1">
        <v>38.157894736842003</v>
      </c>
      <c r="K7755" s="1">
        <v>60.526315789473998</v>
      </c>
      <c r="L7755" s="1">
        <v>61.842105263157997</v>
      </c>
      <c r="M7755" s="1">
        <v>23.684210526316001</v>
      </c>
      <c r="N7755" s="1">
        <v>21.052631578947</v>
      </c>
      <c r="O7755" s="1">
        <v>48.684210526316001</v>
      </c>
      <c r="P7755" s="1">
        <v>47.368421052632002</v>
      </c>
      <c r="Q7755" s="1">
        <v>51.315789473683999</v>
      </c>
      <c r="R7755" s="1">
        <v>36.842105263157997</v>
      </c>
      <c r="S7755" s="1">
        <v>2.6315789473679998</v>
      </c>
      <c r="T7755" s="1">
        <v>13.157894736842</v>
      </c>
      <c r="U7755" s="8">
        <v>506.57894736842098</v>
      </c>
    </row>
    <row r="7756" spans="2:22" x14ac:dyDescent="0.2">
      <c r="D7756" s="59"/>
      <c r="E7756" s="5" t="s">
        <v>22</v>
      </c>
      <c r="F7756" s="51" t="s">
        <v>624</v>
      </c>
      <c r="G7756" s="4">
        <v>2</v>
      </c>
      <c r="H7756" s="17" t="s">
        <v>160</v>
      </c>
      <c r="I7756" s="1">
        <v>100</v>
      </c>
      <c r="J7756" s="1">
        <v>100</v>
      </c>
      <c r="K7756" s="1">
        <v>100</v>
      </c>
      <c r="L7756" s="1">
        <v>100</v>
      </c>
      <c r="M7756" s="2" t="s">
        <v>160</v>
      </c>
      <c r="N7756" s="2" t="s">
        <v>160</v>
      </c>
      <c r="O7756" s="1">
        <v>50</v>
      </c>
      <c r="P7756" s="1">
        <v>50</v>
      </c>
      <c r="Q7756" s="2" t="s">
        <v>160</v>
      </c>
      <c r="R7756" s="2" t="s">
        <v>160</v>
      </c>
      <c r="S7756" s="2" t="s">
        <v>160</v>
      </c>
      <c r="T7756" s="2" t="s">
        <v>160</v>
      </c>
      <c r="U7756" s="8">
        <v>500</v>
      </c>
    </row>
    <row r="7757" spans="2:22" x14ac:dyDescent="0.2">
      <c r="D7757" s="59"/>
      <c r="E7757" s="5" t="s">
        <v>23</v>
      </c>
      <c r="F7757" s="51" t="s">
        <v>624</v>
      </c>
      <c r="G7757" s="4">
        <v>3</v>
      </c>
      <c r="H7757" s="10">
        <v>66.666666666666998</v>
      </c>
      <c r="I7757" s="1">
        <v>100</v>
      </c>
      <c r="J7757" s="1">
        <v>66.666666666666998</v>
      </c>
      <c r="K7757" s="1">
        <v>66.666666666666998</v>
      </c>
      <c r="L7757" s="1">
        <v>66.666666666666998</v>
      </c>
      <c r="M7757" s="2" t="s">
        <v>160</v>
      </c>
      <c r="N7757" s="2" t="s">
        <v>160</v>
      </c>
      <c r="O7757" s="1">
        <v>66.666666666666998</v>
      </c>
      <c r="P7757" s="1">
        <v>66.666666666666998</v>
      </c>
      <c r="Q7757" s="1">
        <v>33.333333333333002</v>
      </c>
      <c r="R7757" s="1">
        <v>33.333333333333002</v>
      </c>
      <c r="S7757" s="2" t="s">
        <v>160</v>
      </c>
      <c r="T7757" s="2" t="s">
        <v>160</v>
      </c>
      <c r="U7757" s="8">
        <v>566.66666666666697</v>
      </c>
    </row>
    <row r="7758" spans="2:22" x14ac:dyDescent="0.2">
      <c r="D7758" s="58" t="s">
        <v>24</v>
      </c>
      <c r="E7758" s="7" t="s">
        <v>25</v>
      </c>
      <c r="F7758" s="50" t="s">
        <v>623</v>
      </c>
      <c r="G7758" s="6">
        <v>765</v>
      </c>
      <c r="H7758" s="14">
        <v>24.967320261438001</v>
      </c>
      <c r="I7758" s="3">
        <v>68.496732026144002</v>
      </c>
      <c r="J7758" s="3">
        <v>40.130718954248003</v>
      </c>
      <c r="K7758" s="3">
        <v>47.581699346405003</v>
      </c>
      <c r="L7758" s="3">
        <v>56.470588235294002</v>
      </c>
      <c r="M7758" s="3">
        <v>25.490196078431001</v>
      </c>
      <c r="N7758" s="3">
        <v>22.091503267974002</v>
      </c>
      <c r="O7758" s="3">
        <v>45.490196078430998</v>
      </c>
      <c r="P7758" s="3">
        <v>40.653594771241998</v>
      </c>
      <c r="Q7758" s="3">
        <v>42.614379084966998</v>
      </c>
      <c r="R7758" s="3">
        <v>34.248366013072001</v>
      </c>
      <c r="S7758" s="3">
        <v>1.9607843137250001</v>
      </c>
      <c r="T7758" s="3">
        <v>10.196078431373</v>
      </c>
      <c r="U7758" s="13">
        <v>460.39215686274503</v>
      </c>
    </row>
    <row r="7759" spans="2:22" x14ac:dyDescent="0.2">
      <c r="D7759" s="59"/>
      <c r="E7759" s="5" t="s">
        <v>26</v>
      </c>
      <c r="F7759" s="51" t="s">
        <v>623</v>
      </c>
      <c r="G7759" s="4">
        <v>796</v>
      </c>
      <c r="H7759" s="10">
        <v>23.618090452261001</v>
      </c>
      <c r="I7759" s="1">
        <v>70.100502512562997</v>
      </c>
      <c r="J7759" s="1">
        <v>40.452261306533003</v>
      </c>
      <c r="K7759" s="1">
        <v>47.361809045226003</v>
      </c>
      <c r="L7759" s="1">
        <v>56.281407035176002</v>
      </c>
      <c r="M7759" s="1">
        <v>26.381909547738999</v>
      </c>
      <c r="N7759" s="1">
        <v>21.984924623116001</v>
      </c>
      <c r="O7759" s="1">
        <v>42.211055276381998</v>
      </c>
      <c r="P7759" s="1">
        <v>40.075376884421999</v>
      </c>
      <c r="Q7759" s="1">
        <v>41.080402010050001</v>
      </c>
      <c r="R7759" s="1">
        <v>33.291457286431999</v>
      </c>
      <c r="S7759" s="1">
        <v>2.2613065326630002</v>
      </c>
      <c r="T7759" s="1">
        <v>10.301507537688</v>
      </c>
      <c r="U7759" s="8">
        <v>455.40201005025102</v>
      </c>
    </row>
    <row r="7760" spans="2:22" ht="26" x14ac:dyDescent="0.2">
      <c r="D7760" s="59"/>
      <c r="E7760" s="5" t="s">
        <v>27</v>
      </c>
      <c r="F7760" s="51" t="s">
        <v>623</v>
      </c>
      <c r="G7760" s="4">
        <v>683</v>
      </c>
      <c r="H7760" s="10">
        <v>22.986822840409999</v>
      </c>
      <c r="I7760" s="1">
        <v>68.374816983895002</v>
      </c>
      <c r="J7760" s="1">
        <v>39.970717423133003</v>
      </c>
      <c r="K7760" s="1">
        <v>46.852122986822998</v>
      </c>
      <c r="L7760" s="1">
        <v>56.954612005857001</v>
      </c>
      <c r="M7760" s="1">
        <v>25.329428989751001</v>
      </c>
      <c r="N7760" s="1">
        <v>21.669106881406002</v>
      </c>
      <c r="O7760" s="1">
        <v>42.313323572473998</v>
      </c>
      <c r="P7760" s="1">
        <v>40.702781844801997</v>
      </c>
      <c r="Q7760" s="1">
        <v>41.874084919472999</v>
      </c>
      <c r="R7760" s="1">
        <v>33.967789165447002</v>
      </c>
      <c r="S7760" s="1">
        <v>2.342606149341</v>
      </c>
      <c r="T7760" s="1">
        <v>11.273792093703999</v>
      </c>
      <c r="U7760" s="8">
        <v>454.612005856515</v>
      </c>
    </row>
    <row r="7761" spans="4:21" x14ac:dyDescent="0.2">
      <c r="D7761" s="59"/>
      <c r="E7761" s="5" t="s">
        <v>28</v>
      </c>
      <c r="F7761" s="51" t="s">
        <v>623</v>
      </c>
      <c r="G7761" s="4">
        <v>438</v>
      </c>
      <c r="H7761" s="10">
        <v>27.853881278538999</v>
      </c>
      <c r="I7761" s="1">
        <v>71.461187214611996</v>
      </c>
      <c r="J7761" s="1">
        <v>42.694063926940998</v>
      </c>
      <c r="K7761" s="1">
        <v>48.858447488583998</v>
      </c>
      <c r="L7761" s="1">
        <v>57.534246575342003</v>
      </c>
      <c r="M7761" s="1">
        <v>29.908675799087</v>
      </c>
      <c r="N7761" s="1">
        <v>25.570776255708001</v>
      </c>
      <c r="O7761" s="1">
        <v>45.433789954338003</v>
      </c>
      <c r="P7761" s="1">
        <v>42.922374429224</v>
      </c>
      <c r="Q7761" s="1">
        <v>46.118721461187</v>
      </c>
      <c r="R7761" s="1">
        <v>38.356164383562003</v>
      </c>
      <c r="S7761" s="1">
        <v>2.5114155251139998</v>
      </c>
      <c r="T7761" s="1">
        <v>9.3607305936070002</v>
      </c>
      <c r="U7761" s="8">
        <v>488.584474885845</v>
      </c>
    </row>
    <row r="7762" spans="4:21" ht="26" x14ac:dyDescent="0.2">
      <c r="D7762" s="59"/>
      <c r="E7762" s="5" t="s">
        <v>29</v>
      </c>
      <c r="F7762" s="51" t="s">
        <v>623</v>
      </c>
      <c r="G7762" s="4">
        <v>680</v>
      </c>
      <c r="H7762" s="10">
        <v>23.970588235293999</v>
      </c>
      <c r="I7762" s="1">
        <v>69.705882352941003</v>
      </c>
      <c r="J7762" s="1">
        <v>40.294117647058997</v>
      </c>
      <c r="K7762" s="1">
        <v>48.382352941176002</v>
      </c>
      <c r="L7762" s="1">
        <v>58.088235294118</v>
      </c>
      <c r="M7762" s="1">
        <v>25.294117647059</v>
      </c>
      <c r="N7762" s="1">
        <v>21.617647058824002</v>
      </c>
      <c r="O7762" s="1">
        <v>43.970588235294002</v>
      </c>
      <c r="P7762" s="1">
        <v>41.617647058823998</v>
      </c>
      <c r="Q7762" s="1">
        <v>42.647058823529001</v>
      </c>
      <c r="R7762" s="1">
        <v>33.823529411765001</v>
      </c>
      <c r="S7762" s="1">
        <v>1.764705882353</v>
      </c>
      <c r="T7762" s="1">
        <v>10.588235294118</v>
      </c>
      <c r="U7762" s="8">
        <v>461.76470588235298</v>
      </c>
    </row>
    <row r="7763" spans="4:21" x14ac:dyDescent="0.2">
      <c r="D7763" s="59"/>
      <c r="E7763" s="5" t="s">
        <v>30</v>
      </c>
      <c r="F7763" s="51" t="s">
        <v>623</v>
      </c>
      <c r="G7763" s="4">
        <v>242</v>
      </c>
      <c r="H7763" s="10">
        <v>30.578512396693998</v>
      </c>
      <c r="I7763" s="1">
        <v>75.619834710744001</v>
      </c>
      <c r="J7763" s="1">
        <v>50</v>
      </c>
      <c r="K7763" s="1">
        <v>58.677685950413</v>
      </c>
      <c r="L7763" s="1">
        <v>63.223140495868002</v>
      </c>
      <c r="M7763" s="1">
        <v>32.231404958677999</v>
      </c>
      <c r="N7763" s="1">
        <v>26.446280991736</v>
      </c>
      <c r="O7763" s="1">
        <v>49.173553719007998</v>
      </c>
      <c r="P7763" s="1">
        <v>52.892561983470998</v>
      </c>
      <c r="Q7763" s="1">
        <v>49.173553719007998</v>
      </c>
      <c r="R7763" s="1">
        <v>37.190082644627999</v>
      </c>
      <c r="S7763" s="1">
        <v>1.6528925619829999</v>
      </c>
      <c r="T7763" s="1">
        <v>6.6115702479339999</v>
      </c>
      <c r="U7763" s="8">
        <v>533.47107438016496</v>
      </c>
    </row>
    <row r="7764" spans="4:21" x14ac:dyDescent="0.2">
      <c r="D7764" s="59"/>
      <c r="E7764" s="5" t="s">
        <v>31</v>
      </c>
      <c r="F7764" s="51" t="s">
        <v>623</v>
      </c>
      <c r="G7764" s="4">
        <v>609</v>
      </c>
      <c r="H7764" s="10">
        <v>26.108374384236001</v>
      </c>
      <c r="I7764" s="1">
        <v>70.114942528735995</v>
      </c>
      <c r="J7764" s="1">
        <v>43.021346469622003</v>
      </c>
      <c r="K7764" s="1">
        <v>48.275862068965999</v>
      </c>
      <c r="L7764" s="1">
        <v>56.650246305419003</v>
      </c>
      <c r="M7764" s="1">
        <v>28.899835796388</v>
      </c>
      <c r="N7764" s="1">
        <v>25.615763546798</v>
      </c>
      <c r="O7764" s="1">
        <v>46.633825944171001</v>
      </c>
      <c r="P7764" s="1">
        <v>44.334975369458</v>
      </c>
      <c r="Q7764" s="1">
        <v>42.200328407225001</v>
      </c>
      <c r="R7764" s="1">
        <v>35.303776683087001</v>
      </c>
      <c r="S7764" s="1">
        <v>1.806239737274</v>
      </c>
      <c r="T7764" s="1">
        <v>8.538587848933</v>
      </c>
      <c r="U7764" s="8">
        <v>477.50410509031201</v>
      </c>
    </row>
    <row r="7765" spans="4:21" x14ac:dyDescent="0.2">
      <c r="D7765" s="59"/>
      <c r="E7765" s="5" t="s">
        <v>32</v>
      </c>
      <c r="F7765" s="51" t="s">
        <v>623</v>
      </c>
      <c r="G7765" s="4">
        <v>343</v>
      </c>
      <c r="H7765" s="10">
        <v>27.113702623906999</v>
      </c>
      <c r="I7765" s="1">
        <v>74.344023323615005</v>
      </c>
      <c r="J7765" s="1">
        <v>44.897959183673002</v>
      </c>
      <c r="K7765" s="1">
        <v>51.020408163265003</v>
      </c>
      <c r="L7765" s="1">
        <v>63.265306122448997</v>
      </c>
      <c r="M7765" s="1">
        <v>33.819241982507002</v>
      </c>
      <c r="N7765" s="1">
        <v>25.947521865889001</v>
      </c>
      <c r="O7765" s="1">
        <v>45.772594752186997</v>
      </c>
      <c r="P7765" s="1">
        <v>46.064139941691003</v>
      </c>
      <c r="Q7765" s="1">
        <v>43.148688046647003</v>
      </c>
      <c r="R7765" s="1">
        <v>35.568513119534003</v>
      </c>
      <c r="S7765" s="1">
        <v>1.4577259475219999</v>
      </c>
      <c r="T7765" s="1">
        <v>7.2886297376089999</v>
      </c>
      <c r="U7765" s="8">
        <v>499.70845481049599</v>
      </c>
    </row>
    <row r="7766" spans="4:21" x14ac:dyDescent="0.2">
      <c r="D7766" s="59"/>
      <c r="E7766" s="5" t="s">
        <v>33</v>
      </c>
      <c r="F7766" s="51" t="s">
        <v>623</v>
      </c>
      <c r="G7766" s="4">
        <v>754</v>
      </c>
      <c r="H7766" s="10">
        <v>24.933687002652999</v>
      </c>
      <c r="I7766" s="1">
        <v>70.689655172414007</v>
      </c>
      <c r="J7766" s="1">
        <v>42.307692307692001</v>
      </c>
      <c r="K7766" s="1">
        <v>46.816976127320999</v>
      </c>
      <c r="L7766" s="1">
        <v>56.100795755968001</v>
      </c>
      <c r="M7766" s="1">
        <v>27.586206896552</v>
      </c>
      <c r="N7766" s="1">
        <v>23.607427055702999</v>
      </c>
      <c r="O7766" s="1">
        <v>44.297082228116999</v>
      </c>
      <c r="P7766" s="1">
        <v>42.175066312996996</v>
      </c>
      <c r="Q7766" s="1">
        <v>42.705570291777001</v>
      </c>
      <c r="R7766" s="1">
        <v>34.615384615384997</v>
      </c>
      <c r="S7766" s="1">
        <v>2.1220159151189999</v>
      </c>
      <c r="T7766" s="1">
        <v>9.5490716180370008</v>
      </c>
      <c r="U7766" s="8">
        <v>467.50663129973498</v>
      </c>
    </row>
    <row r="7767" spans="4:21" x14ac:dyDescent="0.2">
      <c r="D7767" s="59"/>
      <c r="E7767" s="5" t="s">
        <v>34</v>
      </c>
      <c r="F7767" s="51" t="s">
        <v>623</v>
      </c>
      <c r="G7767" s="4">
        <v>525</v>
      </c>
      <c r="H7767" s="10">
        <v>26.476190476189998</v>
      </c>
      <c r="I7767" s="1">
        <v>72.761904761905001</v>
      </c>
      <c r="J7767" s="1">
        <v>44.952380952380999</v>
      </c>
      <c r="K7767" s="1">
        <v>49.333333333333002</v>
      </c>
      <c r="L7767" s="1">
        <v>60.380952380952003</v>
      </c>
      <c r="M7767" s="1">
        <v>32.380952380952003</v>
      </c>
      <c r="N7767" s="1">
        <v>27.809523809523998</v>
      </c>
      <c r="O7767" s="1">
        <v>48.761904761905001</v>
      </c>
      <c r="P7767" s="1">
        <v>45.714285714286</v>
      </c>
      <c r="Q7767" s="1">
        <v>46.666666666666998</v>
      </c>
      <c r="R7767" s="1">
        <v>39.238095238094999</v>
      </c>
      <c r="S7767" s="1">
        <v>2.4761904761900002</v>
      </c>
      <c r="T7767" s="1">
        <v>8</v>
      </c>
      <c r="U7767" s="8">
        <v>504.95238095238102</v>
      </c>
    </row>
    <row r="7768" spans="4:21" x14ac:dyDescent="0.2">
      <c r="D7768" s="59"/>
      <c r="E7768" s="5" t="s">
        <v>35</v>
      </c>
      <c r="F7768" s="51" t="s">
        <v>623</v>
      </c>
      <c r="G7768" s="4">
        <v>142</v>
      </c>
      <c r="H7768" s="10">
        <v>35.915492957745997</v>
      </c>
      <c r="I7768" s="1">
        <v>76.056338028168994</v>
      </c>
      <c r="J7768" s="1">
        <v>52.816901408451002</v>
      </c>
      <c r="K7768" s="1">
        <v>54.929577464788998</v>
      </c>
      <c r="L7768" s="1">
        <v>64.788732394365994</v>
      </c>
      <c r="M7768" s="1">
        <v>37.323943661972002</v>
      </c>
      <c r="N7768" s="1">
        <v>33.098591549296003</v>
      </c>
      <c r="O7768" s="1">
        <v>54.929577464788998</v>
      </c>
      <c r="P7768" s="1">
        <v>50</v>
      </c>
      <c r="Q7768" s="1">
        <v>47.887323943661997</v>
      </c>
      <c r="R7768" s="1">
        <v>37.323943661972002</v>
      </c>
      <c r="S7768" s="1">
        <v>2.112676056338</v>
      </c>
      <c r="T7768" s="1">
        <v>4.2253521126760001</v>
      </c>
      <c r="U7768" s="8">
        <v>551.40845070422495</v>
      </c>
    </row>
    <row r="7769" spans="4:21" x14ac:dyDescent="0.2">
      <c r="D7769" s="59"/>
      <c r="E7769" s="5" t="s">
        <v>36</v>
      </c>
      <c r="F7769" s="51" t="s">
        <v>624</v>
      </c>
      <c r="G7769" s="4">
        <v>18</v>
      </c>
      <c r="H7769" s="10">
        <v>22.222222222222001</v>
      </c>
      <c r="I7769" s="1">
        <v>55.555555555555998</v>
      </c>
      <c r="J7769" s="1">
        <v>44.444444444444002</v>
      </c>
      <c r="K7769" s="1">
        <v>33.333333333333002</v>
      </c>
      <c r="L7769" s="1">
        <v>50</v>
      </c>
      <c r="M7769" s="1">
        <v>22.222222222222001</v>
      </c>
      <c r="N7769" s="1">
        <v>22.222222222222001</v>
      </c>
      <c r="O7769" s="1">
        <v>33.333333333333002</v>
      </c>
      <c r="P7769" s="1">
        <v>55.555555555555998</v>
      </c>
      <c r="Q7769" s="1">
        <v>50</v>
      </c>
      <c r="R7769" s="1">
        <v>38.888888888888999</v>
      </c>
      <c r="S7769" s="1">
        <v>22.222222222222001</v>
      </c>
      <c r="T7769" s="2" t="s">
        <v>160</v>
      </c>
      <c r="U7769" s="8">
        <v>450</v>
      </c>
    </row>
    <row r="7770" spans="4:21" x14ac:dyDescent="0.2">
      <c r="D7770" s="59"/>
      <c r="E7770" s="5" t="s">
        <v>37</v>
      </c>
      <c r="F7770" s="51" t="s">
        <v>624</v>
      </c>
      <c r="G7770" s="4">
        <v>39</v>
      </c>
      <c r="H7770" s="10">
        <v>20.512820512821001</v>
      </c>
      <c r="I7770" s="1">
        <v>64.102564102564003</v>
      </c>
      <c r="J7770" s="1">
        <v>35.897435897435997</v>
      </c>
      <c r="K7770" s="1">
        <v>28.205128205127998</v>
      </c>
      <c r="L7770" s="1">
        <v>48.717948717949</v>
      </c>
      <c r="M7770" s="1">
        <v>17.948717948717999</v>
      </c>
      <c r="N7770" s="1">
        <v>12.820512820513001</v>
      </c>
      <c r="O7770" s="1">
        <v>41.025641025641001</v>
      </c>
      <c r="P7770" s="1">
        <v>33.333333333333002</v>
      </c>
      <c r="Q7770" s="1">
        <v>30.769230769231001</v>
      </c>
      <c r="R7770" s="1">
        <v>23.076923076922998</v>
      </c>
      <c r="S7770" s="1">
        <v>2.564102564103</v>
      </c>
      <c r="T7770" s="1">
        <v>10.25641025641</v>
      </c>
      <c r="U7770" s="8">
        <v>369.230769230769</v>
      </c>
    </row>
    <row r="7771" spans="4:21" x14ac:dyDescent="0.2">
      <c r="D7771" s="59"/>
      <c r="E7771" s="5" t="s">
        <v>23</v>
      </c>
      <c r="F7771" s="51" t="s">
        <v>624</v>
      </c>
      <c r="G7771" s="4">
        <v>4</v>
      </c>
      <c r="H7771" s="17" t="s">
        <v>160</v>
      </c>
      <c r="I7771" s="1">
        <v>75</v>
      </c>
      <c r="J7771" s="2" t="s">
        <v>160</v>
      </c>
      <c r="K7771" s="2" t="s">
        <v>160</v>
      </c>
      <c r="L7771" s="1">
        <v>75</v>
      </c>
      <c r="M7771" s="1">
        <v>25</v>
      </c>
      <c r="N7771" s="2" t="s">
        <v>160</v>
      </c>
      <c r="O7771" s="1">
        <v>25</v>
      </c>
      <c r="P7771" s="1">
        <v>25</v>
      </c>
      <c r="Q7771" s="2" t="s">
        <v>160</v>
      </c>
      <c r="R7771" s="2" t="s">
        <v>160</v>
      </c>
      <c r="S7771" s="2" t="s">
        <v>160</v>
      </c>
      <c r="T7771" s="1">
        <v>25</v>
      </c>
      <c r="U7771" s="8">
        <v>250</v>
      </c>
    </row>
    <row r="7772" spans="4:21" ht="26" x14ac:dyDescent="0.2">
      <c r="D7772" s="59"/>
      <c r="E7772" s="5" t="s">
        <v>38</v>
      </c>
      <c r="F7772" s="51" t="s">
        <v>623</v>
      </c>
      <c r="G7772" s="4">
        <v>1000</v>
      </c>
      <c r="H7772" s="10">
        <v>23.1</v>
      </c>
      <c r="I7772" s="1">
        <v>68.099999999999994</v>
      </c>
      <c r="J7772" s="1">
        <v>38.1</v>
      </c>
      <c r="K7772" s="1">
        <v>45.7</v>
      </c>
      <c r="L7772" s="1">
        <v>54</v>
      </c>
      <c r="M7772" s="1">
        <v>24.1</v>
      </c>
      <c r="N7772" s="1">
        <v>20.2</v>
      </c>
      <c r="O7772" s="1">
        <v>41.7</v>
      </c>
      <c r="P7772" s="1">
        <v>38.200000000000003</v>
      </c>
      <c r="Q7772" s="1">
        <v>38.799999999999997</v>
      </c>
      <c r="R7772" s="1">
        <v>32.1</v>
      </c>
      <c r="S7772" s="1">
        <v>2.1</v>
      </c>
      <c r="T7772" s="1">
        <v>11</v>
      </c>
      <c r="U7772" s="8">
        <v>437.2</v>
      </c>
    </row>
    <row r="7773" spans="4:21" ht="26" x14ac:dyDescent="0.2">
      <c r="D7773" s="58" t="s">
        <v>39</v>
      </c>
      <c r="E7773" s="7" t="s">
        <v>40</v>
      </c>
      <c r="F7773" s="50" t="s">
        <v>624</v>
      </c>
      <c r="G7773" s="6">
        <v>4</v>
      </c>
      <c r="H7773" s="14">
        <v>25</v>
      </c>
      <c r="I7773" s="3">
        <v>50</v>
      </c>
      <c r="J7773" s="3">
        <v>25</v>
      </c>
      <c r="K7773" s="3">
        <v>50</v>
      </c>
      <c r="L7773" s="3">
        <v>50</v>
      </c>
      <c r="M7773" s="3">
        <v>25</v>
      </c>
      <c r="N7773" s="3">
        <v>25</v>
      </c>
      <c r="O7773" s="3">
        <v>50</v>
      </c>
      <c r="P7773" s="3">
        <v>25</v>
      </c>
      <c r="Q7773" s="3">
        <v>50</v>
      </c>
      <c r="R7773" s="3">
        <v>50</v>
      </c>
      <c r="S7773" s="9" t="s">
        <v>160</v>
      </c>
      <c r="T7773" s="3">
        <v>25</v>
      </c>
      <c r="U7773" s="13">
        <v>450</v>
      </c>
    </row>
    <row r="7774" spans="4:21" ht="26" x14ac:dyDescent="0.2">
      <c r="D7774" s="59"/>
      <c r="E7774" s="5" t="s">
        <v>41</v>
      </c>
      <c r="F7774" s="51" t="s">
        <v>624</v>
      </c>
      <c r="G7774" s="4">
        <v>45</v>
      </c>
      <c r="H7774" s="10">
        <v>31.111111111111001</v>
      </c>
      <c r="I7774" s="1">
        <v>55.555555555555998</v>
      </c>
      <c r="J7774" s="1">
        <v>33.333333333333002</v>
      </c>
      <c r="K7774" s="1">
        <v>48.888888888888999</v>
      </c>
      <c r="L7774" s="1">
        <v>53.333333333333002</v>
      </c>
      <c r="M7774" s="1">
        <v>20</v>
      </c>
      <c r="N7774" s="1">
        <v>22.222222222222001</v>
      </c>
      <c r="O7774" s="1">
        <v>40</v>
      </c>
      <c r="P7774" s="1">
        <v>33.333333333333002</v>
      </c>
      <c r="Q7774" s="1">
        <v>33.333333333333002</v>
      </c>
      <c r="R7774" s="1">
        <v>31.111111111111001</v>
      </c>
      <c r="S7774" s="1">
        <v>8.8888888888889994</v>
      </c>
      <c r="T7774" s="1">
        <v>11.111111111111001</v>
      </c>
      <c r="U7774" s="8">
        <v>422.222222222222</v>
      </c>
    </row>
    <row r="7775" spans="4:21" ht="26" x14ac:dyDescent="0.2">
      <c r="D7775" s="59"/>
      <c r="E7775" s="5" t="s">
        <v>42</v>
      </c>
      <c r="F7775" s="51" t="s">
        <v>623</v>
      </c>
      <c r="G7775" s="4">
        <v>275</v>
      </c>
      <c r="H7775" s="10">
        <v>20.727272727273</v>
      </c>
      <c r="I7775" s="1">
        <v>69.818181818181998</v>
      </c>
      <c r="J7775" s="1">
        <v>27.636363636363999</v>
      </c>
      <c r="K7775" s="1">
        <v>42.181818181818002</v>
      </c>
      <c r="L7775" s="1">
        <v>51.636363636364003</v>
      </c>
      <c r="M7775" s="1">
        <v>23.272727272727</v>
      </c>
      <c r="N7775" s="1">
        <v>16.727272727273</v>
      </c>
      <c r="O7775" s="1">
        <v>40.727272727272997</v>
      </c>
      <c r="P7775" s="1">
        <v>33.818181818181998</v>
      </c>
      <c r="Q7775" s="1">
        <v>32</v>
      </c>
      <c r="R7775" s="1">
        <v>30.545454545455001</v>
      </c>
      <c r="S7775" s="1">
        <v>1.818181818182</v>
      </c>
      <c r="T7775" s="1">
        <v>10.909090909091001</v>
      </c>
      <c r="U7775" s="8">
        <v>401.81818181818198</v>
      </c>
    </row>
    <row r="7776" spans="4:21" ht="26" x14ac:dyDescent="0.2">
      <c r="D7776" s="59"/>
      <c r="E7776" s="5" t="s">
        <v>43</v>
      </c>
      <c r="F7776" s="51" t="s">
        <v>623</v>
      </c>
      <c r="G7776" s="4">
        <v>245</v>
      </c>
      <c r="H7776" s="10">
        <v>26.530612244897998</v>
      </c>
      <c r="I7776" s="1">
        <v>73.877551020408006</v>
      </c>
      <c r="J7776" s="1">
        <v>43.265306122448997</v>
      </c>
      <c r="K7776" s="1">
        <v>50.612244897959002</v>
      </c>
      <c r="L7776" s="1">
        <v>51.428571428570997</v>
      </c>
      <c r="M7776" s="1">
        <v>24.081632653061</v>
      </c>
      <c r="N7776" s="1">
        <v>21.632653061224001</v>
      </c>
      <c r="O7776" s="1">
        <v>41.224489795917997</v>
      </c>
      <c r="P7776" s="1">
        <v>37.142857142856997</v>
      </c>
      <c r="Q7776" s="1">
        <v>40</v>
      </c>
      <c r="R7776" s="1">
        <v>35.102040816326998</v>
      </c>
      <c r="S7776" s="1">
        <v>1.2244897959179999</v>
      </c>
      <c r="T7776" s="1">
        <v>7.7551020408160003</v>
      </c>
      <c r="U7776" s="8">
        <v>453.87755102040802</v>
      </c>
    </row>
    <row r="7777" spans="4:21" ht="26" x14ac:dyDescent="0.2">
      <c r="D7777" s="59"/>
      <c r="E7777" s="5" t="s">
        <v>44</v>
      </c>
      <c r="F7777" s="51" t="s">
        <v>623</v>
      </c>
      <c r="G7777" s="4">
        <v>167</v>
      </c>
      <c r="H7777" s="10">
        <v>19.161676646707001</v>
      </c>
      <c r="I7777" s="1">
        <v>63.473053892216001</v>
      </c>
      <c r="J7777" s="1">
        <v>32.934131736527</v>
      </c>
      <c r="K7777" s="1">
        <v>50.299401197605</v>
      </c>
      <c r="L7777" s="1">
        <v>53.892215568861999</v>
      </c>
      <c r="M7777" s="1">
        <v>18.562874251497</v>
      </c>
      <c r="N7777" s="1">
        <v>16.766467065868</v>
      </c>
      <c r="O7777" s="1">
        <v>39.520958083831999</v>
      </c>
      <c r="P7777" s="1">
        <v>40.119760479042</v>
      </c>
      <c r="Q7777" s="1">
        <v>38.922155688623</v>
      </c>
      <c r="R7777" s="1">
        <v>23.353293413174001</v>
      </c>
      <c r="S7777" s="1">
        <v>1.796407185629</v>
      </c>
      <c r="T7777" s="1">
        <v>13.772455089819999</v>
      </c>
      <c r="U7777" s="8">
        <v>412.57485029940102</v>
      </c>
    </row>
    <row r="7778" spans="4:21" ht="26" x14ac:dyDescent="0.2">
      <c r="D7778" s="59"/>
      <c r="E7778" s="5" t="s">
        <v>45</v>
      </c>
      <c r="F7778" s="51" t="s">
        <v>623</v>
      </c>
      <c r="G7778" s="4">
        <v>90</v>
      </c>
      <c r="H7778" s="10">
        <v>21.111111111111001</v>
      </c>
      <c r="I7778" s="1">
        <v>67.777777777777999</v>
      </c>
      <c r="J7778" s="1">
        <v>44.444444444444002</v>
      </c>
      <c r="K7778" s="1">
        <v>41.111111111111001</v>
      </c>
      <c r="L7778" s="1">
        <v>57.777777777777999</v>
      </c>
      <c r="M7778" s="1">
        <v>18.888888888888999</v>
      </c>
      <c r="N7778" s="1">
        <v>20</v>
      </c>
      <c r="O7778" s="1">
        <v>40</v>
      </c>
      <c r="P7778" s="1">
        <v>46.666666666666998</v>
      </c>
      <c r="Q7778" s="1">
        <v>44.444444444444002</v>
      </c>
      <c r="R7778" s="1">
        <v>35.555555555555998</v>
      </c>
      <c r="S7778" s="1">
        <v>1.1111111111109999</v>
      </c>
      <c r="T7778" s="1">
        <v>8.8888888888889994</v>
      </c>
      <c r="U7778" s="8">
        <v>447.777777777778</v>
      </c>
    </row>
    <row r="7779" spans="4:21" ht="26" x14ac:dyDescent="0.2">
      <c r="D7779" s="59"/>
      <c r="E7779" s="5" t="s">
        <v>46</v>
      </c>
      <c r="F7779" s="51" t="s">
        <v>624</v>
      </c>
      <c r="G7779" s="4">
        <v>46</v>
      </c>
      <c r="H7779" s="10">
        <v>21.739130434783</v>
      </c>
      <c r="I7779" s="1">
        <v>67.391304347825994</v>
      </c>
      <c r="J7779" s="1">
        <v>43.478260869564998</v>
      </c>
      <c r="K7779" s="1">
        <v>36.956521739129997</v>
      </c>
      <c r="L7779" s="1">
        <v>65.217391304347998</v>
      </c>
      <c r="M7779" s="1">
        <v>28.260869565217</v>
      </c>
      <c r="N7779" s="1">
        <v>15.217391304348</v>
      </c>
      <c r="O7779" s="1">
        <v>47.826086956521998</v>
      </c>
      <c r="P7779" s="1">
        <v>45.652173913043001</v>
      </c>
      <c r="Q7779" s="1">
        <v>43.478260869564998</v>
      </c>
      <c r="R7779" s="1">
        <v>23.913043478260999</v>
      </c>
      <c r="S7779" s="1">
        <v>4.3478260869570002</v>
      </c>
      <c r="T7779" s="1">
        <v>6.5217391304349999</v>
      </c>
      <c r="U7779" s="8">
        <v>450</v>
      </c>
    </row>
    <row r="7780" spans="4:21" ht="26" x14ac:dyDescent="0.2">
      <c r="D7780" s="59"/>
      <c r="E7780" s="5" t="s">
        <v>47</v>
      </c>
      <c r="F7780" s="51" t="s">
        <v>623</v>
      </c>
      <c r="G7780" s="4">
        <v>68</v>
      </c>
      <c r="H7780" s="10">
        <v>27.941176470588001</v>
      </c>
      <c r="I7780" s="1">
        <v>70.588235294117993</v>
      </c>
      <c r="J7780" s="1">
        <v>66.176470588235006</v>
      </c>
      <c r="K7780" s="1">
        <v>50</v>
      </c>
      <c r="L7780" s="1">
        <v>67.647058823528994</v>
      </c>
      <c r="M7780" s="1">
        <v>39.705882352941003</v>
      </c>
      <c r="N7780" s="1">
        <v>29.411764705882</v>
      </c>
      <c r="O7780" s="1">
        <v>44.117647058823998</v>
      </c>
      <c r="P7780" s="1">
        <v>57.352941176470999</v>
      </c>
      <c r="Q7780" s="1">
        <v>48.529411764705998</v>
      </c>
      <c r="R7780" s="1">
        <v>35.294117647058997</v>
      </c>
      <c r="S7780" s="1">
        <v>1.4705882352940001</v>
      </c>
      <c r="T7780" s="1">
        <v>7.352941176471</v>
      </c>
      <c r="U7780" s="8">
        <v>545.58823529411802</v>
      </c>
    </row>
    <row r="7781" spans="4:21" x14ac:dyDescent="0.2">
      <c r="D7781" s="59"/>
      <c r="E7781" s="5" t="s">
        <v>48</v>
      </c>
      <c r="F7781" s="51" t="s">
        <v>624</v>
      </c>
      <c r="G7781" s="4">
        <v>4</v>
      </c>
      <c r="H7781" s="17" t="s">
        <v>160</v>
      </c>
      <c r="I7781" s="1">
        <v>75</v>
      </c>
      <c r="J7781" s="1">
        <v>50</v>
      </c>
      <c r="K7781" s="2" t="s">
        <v>160</v>
      </c>
      <c r="L7781" s="1">
        <v>50</v>
      </c>
      <c r="M7781" s="1">
        <v>25</v>
      </c>
      <c r="N7781" s="1">
        <v>25</v>
      </c>
      <c r="O7781" s="1">
        <v>50</v>
      </c>
      <c r="P7781" s="2" t="s">
        <v>160</v>
      </c>
      <c r="Q7781" s="1">
        <v>50</v>
      </c>
      <c r="R7781" s="1">
        <v>75</v>
      </c>
      <c r="S7781" s="2" t="s">
        <v>160</v>
      </c>
      <c r="T7781" s="1">
        <v>25</v>
      </c>
      <c r="U7781" s="8">
        <v>425</v>
      </c>
    </row>
    <row r="7782" spans="4:21" x14ac:dyDescent="0.2">
      <c r="D7782" s="59"/>
      <c r="E7782" s="5" t="s">
        <v>23</v>
      </c>
      <c r="F7782" s="51" t="s">
        <v>623</v>
      </c>
      <c r="G7782" s="4">
        <v>99</v>
      </c>
      <c r="H7782" s="10">
        <v>22.222222222222001</v>
      </c>
      <c r="I7782" s="1">
        <v>60.606060606061</v>
      </c>
      <c r="J7782" s="1">
        <v>35.353535353535001</v>
      </c>
      <c r="K7782" s="1">
        <v>32.323232323231998</v>
      </c>
      <c r="L7782" s="1">
        <v>48.484848484848001</v>
      </c>
      <c r="M7782" s="1">
        <v>27.272727272727</v>
      </c>
      <c r="N7782" s="1">
        <v>23.232323232323001</v>
      </c>
      <c r="O7782" s="1">
        <v>45.454545454544999</v>
      </c>
      <c r="P7782" s="1">
        <v>27.272727272727</v>
      </c>
      <c r="Q7782" s="1">
        <v>37.373737373737001</v>
      </c>
      <c r="R7782" s="1">
        <v>35.353535353535001</v>
      </c>
      <c r="S7782" s="1">
        <v>3.0303030303030001</v>
      </c>
      <c r="T7782" s="1">
        <v>20.202020202020002</v>
      </c>
      <c r="U7782" s="8">
        <v>418.18181818181802</v>
      </c>
    </row>
    <row r="7783" spans="4:21" x14ac:dyDescent="0.2">
      <c r="D7783" s="58" t="s">
        <v>49</v>
      </c>
      <c r="E7783" s="7" t="s">
        <v>50</v>
      </c>
      <c r="F7783" s="50" t="s">
        <v>624</v>
      </c>
      <c r="G7783" s="6">
        <v>39</v>
      </c>
      <c r="H7783" s="14">
        <v>30.769230769231001</v>
      </c>
      <c r="I7783" s="3">
        <v>53.846153846154003</v>
      </c>
      <c r="J7783" s="3">
        <v>28.205128205127998</v>
      </c>
      <c r="K7783" s="3">
        <v>53.846153846154003</v>
      </c>
      <c r="L7783" s="3">
        <v>48.717948717949</v>
      </c>
      <c r="M7783" s="3">
        <v>25.641025641026001</v>
      </c>
      <c r="N7783" s="3">
        <v>25.641025641026001</v>
      </c>
      <c r="O7783" s="3">
        <v>46.153846153845997</v>
      </c>
      <c r="P7783" s="3">
        <v>33.333333333333002</v>
      </c>
      <c r="Q7783" s="3">
        <v>33.333333333333002</v>
      </c>
      <c r="R7783" s="3">
        <v>41.025641025641001</v>
      </c>
      <c r="S7783" s="3">
        <v>12.820512820513001</v>
      </c>
      <c r="T7783" s="3">
        <v>15.384615384615</v>
      </c>
      <c r="U7783" s="13">
        <v>448.71794871794901</v>
      </c>
    </row>
    <row r="7784" spans="4:21" x14ac:dyDescent="0.2">
      <c r="D7784" s="59"/>
      <c r="E7784" s="5" t="s">
        <v>51</v>
      </c>
      <c r="F7784" s="51" t="s">
        <v>623</v>
      </c>
      <c r="G7784" s="4">
        <v>185</v>
      </c>
      <c r="H7784" s="10">
        <v>26.486486486486001</v>
      </c>
      <c r="I7784" s="1">
        <v>69.729729729729996</v>
      </c>
      <c r="J7784" s="1">
        <v>35.135135135135002</v>
      </c>
      <c r="K7784" s="1">
        <v>50.270270270269997</v>
      </c>
      <c r="L7784" s="1">
        <v>57.837837837838002</v>
      </c>
      <c r="M7784" s="1">
        <v>26.486486486486001</v>
      </c>
      <c r="N7784" s="1">
        <v>17.297297297297</v>
      </c>
      <c r="O7784" s="1">
        <v>52.432432432432002</v>
      </c>
      <c r="P7784" s="1">
        <v>43.243243243243001</v>
      </c>
      <c r="Q7784" s="1">
        <v>39.459459459458998</v>
      </c>
      <c r="R7784" s="1">
        <v>33.513513513513999</v>
      </c>
      <c r="S7784" s="1">
        <v>1.0810810810810001</v>
      </c>
      <c r="T7784" s="1">
        <v>11.351351351350999</v>
      </c>
      <c r="U7784" s="8">
        <v>464.32432432432398</v>
      </c>
    </row>
    <row r="7785" spans="4:21" x14ac:dyDescent="0.2">
      <c r="D7785" s="59"/>
      <c r="E7785" s="5" t="s">
        <v>52</v>
      </c>
      <c r="F7785" s="51" t="s">
        <v>623</v>
      </c>
      <c r="G7785" s="4">
        <v>324</v>
      </c>
      <c r="H7785" s="10">
        <v>23.148148148148</v>
      </c>
      <c r="I7785" s="1">
        <v>72.222222222222001</v>
      </c>
      <c r="J7785" s="1">
        <v>34.259259259258997</v>
      </c>
      <c r="K7785" s="1">
        <v>47.530864197531002</v>
      </c>
      <c r="L7785" s="1">
        <v>54.629629629630003</v>
      </c>
      <c r="M7785" s="1">
        <v>22.83950617284</v>
      </c>
      <c r="N7785" s="1">
        <v>17.592592592593</v>
      </c>
      <c r="O7785" s="1">
        <v>41.358024691357997</v>
      </c>
      <c r="P7785" s="1">
        <v>35.493827160494</v>
      </c>
      <c r="Q7785" s="1">
        <v>35.185185185184999</v>
      </c>
      <c r="R7785" s="1">
        <v>30.864197530864001</v>
      </c>
      <c r="S7785" s="1">
        <v>0.92592592592599998</v>
      </c>
      <c r="T7785" s="1">
        <v>9.8765432098769992</v>
      </c>
      <c r="U7785" s="8">
        <v>425.92592592592598</v>
      </c>
    </row>
    <row r="7786" spans="4:21" x14ac:dyDescent="0.2">
      <c r="D7786" s="59"/>
      <c r="E7786" s="5" t="s">
        <v>53</v>
      </c>
      <c r="F7786" s="51" t="s">
        <v>623</v>
      </c>
      <c r="G7786" s="4">
        <v>491</v>
      </c>
      <c r="H7786" s="10">
        <v>20.773930753563999</v>
      </c>
      <c r="I7786" s="1">
        <v>65.376782077393003</v>
      </c>
      <c r="J7786" s="1">
        <v>41.751527494907997</v>
      </c>
      <c r="K7786" s="1">
        <v>40.733197556008001</v>
      </c>
      <c r="L7786" s="1">
        <v>52.342158859469997</v>
      </c>
      <c r="M7786" s="1">
        <v>23.625254582484999</v>
      </c>
      <c r="N7786" s="1">
        <v>21.995926680244001</v>
      </c>
      <c r="O7786" s="1">
        <v>37.474541751526999</v>
      </c>
      <c r="P7786" s="1">
        <v>38.085539714867998</v>
      </c>
      <c r="Q7786" s="1">
        <v>40.325865580448003</v>
      </c>
      <c r="R7786" s="1">
        <v>30.346232179226</v>
      </c>
      <c r="S7786" s="1">
        <v>2.44399185336</v>
      </c>
      <c r="T7786" s="1">
        <v>11.405295315682</v>
      </c>
      <c r="U7786" s="8">
        <v>426.68024439918503</v>
      </c>
    </row>
    <row r="7787" spans="4:21" x14ac:dyDescent="0.2">
      <c r="D7787" s="59"/>
      <c r="E7787" s="5" t="s">
        <v>23</v>
      </c>
      <c r="F7787" s="51" t="s">
        <v>624</v>
      </c>
      <c r="G7787" s="4">
        <v>4</v>
      </c>
      <c r="H7787" s="10">
        <v>25</v>
      </c>
      <c r="I7787" s="1">
        <v>100</v>
      </c>
      <c r="J7787" s="1">
        <v>75</v>
      </c>
      <c r="K7787" s="2" t="s">
        <v>160</v>
      </c>
      <c r="L7787" s="1">
        <v>50</v>
      </c>
      <c r="M7787" s="2" t="s">
        <v>160</v>
      </c>
      <c r="N7787" s="2" t="s">
        <v>160</v>
      </c>
      <c r="O7787" s="1">
        <v>25</v>
      </c>
      <c r="P7787" s="1">
        <v>25</v>
      </c>
      <c r="Q7787" s="1">
        <v>50</v>
      </c>
      <c r="R7787" s="1">
        <v>75</v>
      </c>
      <c r="S7787" s="2" t="s">
        <v>160</v>
      </c>
      <c r="T7787" s="2" t="s">
        <v>160</v>
      </c>
      <c r="U7787" s="8">
        <v>425</v>
      </c>
    </row>
    <row r="7788" spans="4:21" x14ac:dyDescent="0.2">
      <c r="D7788" s="59"/>
      <c r="E7788" s="5" t="s">
        <v>54</v>
      </c>
      <c r="F7788" s="51" t="s">
        <v>623</v>
      </c>
      <c r="G7788" s="4">
        <v>224</v>
      </c>
      <c r="H7788" s="10">
        <v>27.232142857143</v>
      </c>
      <c r="I7788" s="1">
        <v>66.964285714286007</v>
      </c>
      <c r="J7788" s="1">
        <v>33.928571428570997</v>
      </c>
      <c r="K7788" s="1">
        <v>50.892857142856997</v>
      </c>
      <c r="L7788" s="1">
        <v>56.25</v>
      </c>
      <c r="M7788" s="1">
        <v>26.339285714286</v>
      </c>
      <c r="N7788" s="1">
        <v>18.75</v>
      </c>
      <c r="O7788" s="1">
        <v>51.339285714286</v>
      </c>
      <c r="P7788" s="1">
        <v>41.517857142856997</v>
      </c>
      <c r="Q7788" s="1">
        <v>38.392857142856997</v>
      </c>
      <c r="R7788" s="1">
        <v>34.821428571429003</v>
      </c>
      <c r="S7788" s="1">
        <v>3.125</v>
      </c>
      <c r="T7788" s="1">
        <v>12.053571428571001</v>
      </c>
      <c r="U7788" s="8">
        <v>461.607142857143</v>
      </c>
    </row>
    <row r="7789" spans="4:21" x14ac:dyDescent="0.2">
      <c r="D7789" s="59"/>
      <c r="E7789" s="5" t="s">
        <v>55</v>
      </c>
      <c r="F7789" s="51" t="s">
        <v>623</v>
      </c>
      <c r="G7789" s="4">
        <v>815</v>
      </c>
      <c r="H7789" s="10">
        <v>21.717791411042999</v>
      </c>
      <c r="I7789" s="1">
        <v>68.098159509202006</v>
      </c>
      <c r="J7789" s="1">
        <v>38.773006134969002</v>
      </c>
      <c r="K7789" s="1">
        <v>43.435582822085998</v>
      </c>
      <c r="L7789" s="1">
        <v>53.251533742330999</v>
      </c>
      <c r="M7789" s="1">
        <v>23.312883435583</v>
      </c>
      <c r="N7789" s="1">
        <v>20.245398773005999</v>
      </c>
      <c r="O7789" s="1">
        <v>39.018404907974997</v>
      </c>
      <c r="P7789" s="1">
        <v>37.055214723925999</v>
      </c>
      <c r="Q7789" s="1">
        <v>38.282208588956998</v>
      </c>
      <c r="R7789" s="1">
        <v>30.552147239263999</v>
      </c>
      <c r="S7789" s="1">
        <v>1.8404907975460001</v>
      </c>
      <c r="T7789" s="1">
        <v>10.797546012270001</v>
      </c>
      <c r="U7789" s="8">
        <v>426.38036809815998</v>
      </c>
    </row>
    <row r="7790" spans="4:21" ht="26" x14ac:dyDescent="0.2">
      <c r="D7790" s="58" t="s">
        <v>56</v>
      </c>
      <c r="E7790" s="7" t="s">
        <v>57</v>
      </c>
      <c r="F7790" s="50" t="s">
        <v>624</v>
      </c>
      <c r="G7790" s="6">
        <v>8</v>
      </c>
      <c r="H7790" s="32" t="s">
        <v>160</v>
      </c>
      <c r="I7790" s="3">
        <v>50</v>
      </c>
      <c r="J7790" s="3">
        <v>37.5</v>
      </c>
      <c r="K7790" s="3">
        <v>25</v>
      </c>
      <c r="L7790" s="3">
        <v>25</v>
      </c>
      <c r="M7790" s="3">
        <v>12.5</v>
      </c>
      <c r="N7790" s="9" t="s">
        <v>160</v>
      </c>
      <c r="O7790" s="3">
        <v>37.5</v>
      </c>
      <c r="P7790" s="3">
        <v>12.5</v>
      </c>
      <c r="Q7790" s="9" t="s">
        <v>160</v>
      </c>
      <c r="R7790" s="3">
        <v>25</v>
      </c>
      <c r="S7790" s="9" t="s">
        <v>160</v>
      </c>
      <c r="T7790" s="3">
        <v>12.5</v>
      </c>
      <c r="U7790" s="13">
        <v>237.5</v>
      </c>
    </row>
    <row r="7791" spans="4:21" ht="26" x14ac:dyDescent="0.2">
      <c r="D7791" s="59"/>
      <c r="E7791" s="5" t="s">
        <v>58</v>
      </c>
      <c r="F7791" s="51" t="s">
        <v>623</v>
      </c>
      <c r="G7791" s="4">
        <v>61</v>
      </c>
      <c r="H7791" s="10">
        <v>32.786885245901999</v>
      </c>
      <c r="I7791" s="1">
        <v>77.049180327868996</v>
      </c>
      <c r="J7791" s="1">
        <v>45.901639344262001</v>
      </c>
      <c r="K7791" s="1">
        <v>49.180327868851997</v>
      </c>
      <c r="L7791" s="1">
        <v>62.295081967213001</v>
      </c>
      <c r="M7791" s="1">
        <v>29.508196721310998</v>
      </c>
      <c r="N7791" s="1">
        <v>19.672131147540998</v>
      </c>
      <c r="O7791" s="1">
        <v>37.704918032786999</v>
      </c>
      <c r="P7791" s="1">
        <v>40.983606557377001</v>
      </c>
      <c r="Q7791" s="1">
        <v>40.983606557377001</v>
      </c>
      <c r="R7791" s="1">
        <v>29.508196721310998</v>
      </c>
      <c r="S7791" s="1">
        <v>1.6393442622950001</v>
      </c>
      <c r="T7791" s="1">
        <v>9.83606557377</v>
      </c>
      <c r="U7791" s="8">
        <v>477.04918032786901</v>
      </c>
    </row>
    <row r="7792" spans="4:21" x14ac:dyDescent="0.2">
      <c r="D7792" s="59"/>
      <c r="E7792" s="5" t="s">
        <v>59</v>
      </c>
      <c r="F7792" s="51" t="s">
        <v>624</v>
      </c>
      <c r="G7792" s="4">
        <v>18</v>
      </c>
      <c r="H7792" s="10">
        <v>27.777777777777999</v>
      </c>
      <c r="I7792" s="1">
        <v>66.666666666666998</v>
      </c>
      <c r="J7792" s="1">
        <v>55.555555555555998</v>
      </c>
      <c r="K7792" s="1">
        <v>38.888888888888999</v>
      </c>
      <c r="L7792" s="1">
        <v>61.111111111111001</v>
      </c>
      <c r="M7792" s="1">
        <v>22.222222222222001</v>
      </c>
      <c r="N7792" s="1">
        <v>22.222222222222001</v>
      </c>
      <c r="O7792" s="1">
        <v>38.888888888888999</v>
      </c>
      <c r="P7792" s="1">
        <v>44.444444444444002</v>
      </c>
      <c r="Q7792" s="1">
        <v>50</v>
      </c>
      <c r="R7792" s="1">
        <v>27.777777777777999</v>
      </c>
      <c r="S7792" s="2" t="s">
        <v>160</v>
      </c>
      <c r="T7792" s="1">
        <v>11.111111111111001</v>
      </c>
      <c r="U7792" s="8">
        <v>466.66666666666703</v>
      </c>
    </row>
    <row r="7793" spans="4:21" x14ac:dyDescent="0.2">
      <c r="D7793" s="59"/>
      <c r="E7793" s="5" t="s">
        <v>60</v>
      </c>
      <c r="F7793" s="51" t="s">
        <v>623</v>
      </c>
      <c r="G7793" s="4">
        <v>147</v>
      </c>
      <c r="H7793" s="10">
        <v>25.170068027210998</v>
      </c>
      <c r="I7793" s="1">
        <v>68.707482993197004</v>
      </c>
      <c r="J7793" s="1">
        <v>45.578231292517003</v>
      </c>
      <c r="K7793" s="1">
        <v>48.299319727891003</v>
      </c>
      <c r="L7793" s="1">
        <v>55.102040816326998</v>
      </c>
      <c r="M7793" s="1">
        <v>27.210884353741001</v>
      </c>
      <c r="N7793" s="1">
        <v>23.809523809523998</v>
      </c>
      <c r="O7793" s="1">
        <v>44.897959183673002</v>
      </c>
      <c r="P7793" s="1">
        <v>38.775510204082003</v>
      </c>
      <c r="Q7793" s="1">
        <v>36.054421768707002</v>
      </c>
      <c r="R7793" s="1">
        <v>29.931972789115999</v>
      </c>
      <c r="S7793" s="1">
        <v>2.040816326531</v>
      </c>
      <c r="T7793" s="1">
        <v>11.564625850340001</v>
      </c>
      <c r="U7793" s="8">
        <v>457.142857142857</v>
      </c>
    </row>
    <row r="7794" spans="4:21" ht="26" x14ac:dyDescent="0.2">
      <c r="D7794" s="59"/>
      <c r="E7794" s="5" t="s">
        <v>61</v>
      </c>
      <c r="F7794" s="51" t="s">
        <v>623</v>
      </c>
      <c r="G7794" s="4">
        <v>85</v>
      </c>
      <c r="H7794" s="10">
        <v>44.705882352941003</v>
      </c>
      <c r="I7794" s="1">
        <v>74.117647058824005</v>
      </c>
      <c r="J7794" s="1">
        <v>49.411764705882</v>
      </c>
      <c r="K7794" s="1">
        <v>45.882352941176002</v>
      </c>
      <c r="L7794" s="1">
        <v>58.823529411765001</v>
      </c>
      <c r="M7794" s="1">
        <v>34.117647058823998</v>
      </c>
      <c r="N7794" s="1">
        <v>27.058823529411999</v>
      </c>
      <c r="O7794" s="1">
        <v>44.705882352941003</v>
      </c>
      <c r="P7794" s="1">
        <v>50.588235294118</v>
      </c>
      <c r="Q7794" s="1">
        <v>44.705882352941003</v>
      </c>
      <c r="R7794" s="1">
        <v>35.294117647058997</v>
      </c>
      <c r="S7794" s="1">
        <v>2.352941176471</v>
      </c>
      <c r="T7794" s="1">
        <v>7.0588235294119999</v>
      </c>
      <c r="U7794" s="8">
        <v>518.82352941176498</v>
      </c>
    </row>
    <row r="7795" spans="4:21" x14ac:dyDescent="0.2">
      <c r="D7795" s="59"/>
      <c r="E7795" s="5" t="s">
        <v>62</v>
      </c>
      <c r="F7795" s="51" t="s">
        <v>623</v>
      </c>
      <c r="G7795" s="4">
        <v>722</v>
      </c>
      <c r="H7795" s="10">
        <v>19.113573407202001</v>
      </c>
      <c r="I7795" s="1">
        <v>66.481994459833999</v>
      </c>
      <c r="J7795" s="1">
        <v>33.795013850415998</v>
      </c>
      <c r="K7795" s="1">
        <v>44.044321329639999</v>
      </c>
      <c r="L7795" s="1">
        <v>52.493074792244002</v>
      </c>
      <c r="M7795" s="1">
        <v>21.745152354571001</v>
      </c>
      <c r="N7795" s="1">
        <v>18.421052631578998</v>
      </c>
      <c r="O7795" s="1">
        <v>40.997229916898</v>
      </c>
      <c r="P7795" s="1">
        <v>36.288088642658998</v>
      </c>
      <c r="Q7795" s="1">
        <v>37.950138504154999</v>
      </c>
      <c r="R7795" s="1">
        <v>31.717451523546</v>
      </c>
      <c r="S7795" s="1">
        <v>2.2160664819939999</v>
      </c>
      <c r="T7795" s="1">
        <v>11.495844875346</v>
      </c>
      <c r="U7795" s="8">
        <v>416.75900277008299</v>
      </c>
    </row>
    <row r="7796" spans="4:21" x14ac:dyDescent="0.2">
      <c r="D7796" s="59"/>
      <c r="E7796" s="5" t="s">
        <v>23</v>
      </c>
      <c r="F7796" s="51" t="s">
        <v>624</v>
      </c>
      <c r="G7796" s="4">
        <v>2</v>
      </c>
      <c r="H7796" s="10">
        <v>50</v>
      </c>
      <c r="I7796" s="1">
        <v>100</v>
      </c>
      <c r="J7796" s="1">
        <v>50</v>
      </c>
      <c r="K7796" s="1">
        <v>50</v>
      </c>
      <c r="L7796" s="1">
        <v>50</v>
      </c>
      <c r="M7796" s="2" t="s">
        <v>160</v>
      </c>
      <c r="N7796" s="2" t="s">
        <v>160</v>
      </c>
      <c r="O7796" s="1">
        <v>50</v>
      </c>
      <c r="P7796" s="2" t="s">
        <v>160</v>
      </c>
      <c r="Q7796" s="1">
        <v>50</v>
      </c>
      <c r="R7796" s="1">
        <v>100</v>
      </c>
      <c r="S7796" s="2" t="s">
        <v>160</v>
      </c>
      <c r="T7796" s="2" t="s">
        <v>160</v>
      </c>
      <c r="U7796" s="8">
        <v>500</v>
      </c>
    </row>
    <row r="7797" spans="4:21" ht="26" x14ac:dyDescent="0.2">
      <c r="D7797" s="59"/>
      <c r="E7797" s="5" t="s">
        <v>63</v>
      </c>
      <c r="F7797" s="51" t="s">
        <v>623</v>
      </c>
      <c r="G7797" s="4">
        <v>319</v>
      </c>
      <c r="H7797" s="10">
        <v>31.347962382445001</v>
      </c>
      <c r="I7797" s="1">
        <v>71.159874608150005</v>
      </c>
      <c r="J7797" s="1">
        <v>47.021943573667997</v>
      </c>
      <c r="K7797" s="1">
        <v>46.708463949843001</v>
      </c>
      <c r="L7797" s="1">
        <v>57.053291536049997</v>
      </c>
      <c r="M7797" s="1">
        <v>28.840125391849998</v>
      </c>
      <c r="N7797" s="1">
        <v>23.197492163008999</v>
      </c>
      <c r="O7797" s="1">
        <v>42.946708463950003</v>
      </c>
      <c r="P7797" s="1">
        <v>42.006269592476002</v>
      </c>
      <c r="Q7797" s="1">
        <v>39.184952978056003</v>
      </c>
      <c r="R7797" s="1">
        <v>31.034482758620999</v>
      </c>
      <c r="S7797" s="1">
        <v>1.8808777429470001</v>
      </c>
      <c r="T7797" s="1">
        <v>10.031347962382</v>
      </c>
      <c r="U7797" s="8">
        <v>472.41379310344797</v>
      </c>
    </row>
    <row r="7798" spans="4:21" ht="26" x14ac:dyDescent="0.2">
      <c r="D7798" s="58" t="s">
        <v>64</v>
      </c>
      <c r="E7798" s="7" t="s">
        <v>57</v>
      </c>
      <c r="F7798" s="50" t="s">
        <v>624</v>
      </c>
      <c r="G7798" s="6">
        <v>21</v>
      </c>
      <c r="H7798" s="14">
        <v>4.7619047619049999</v>
      </c>
      <c r="I7798" s="3">
        <v>52.380952380952003</v>
      </c>
      <c r="J7798" s="3">
        <v>38.095238095238003</v>
      </c>
      <c r="K7798" s="3">
        <v>38.095238095238003</v>
      </c>
      <c r="L7798" s="3">
        <v>33.333333333333002</v>
      </c>
      <c r="M7798" s="3">
        <v>23.809523809523998</v>
      </c>
      <c r="N7798" s="3">
        <v>9.5238095238099998</v>
      </c>
      <c r="O7798" s="3">
        <v>42.857142857143003</v>
      </c>
      <c r="P7798" s="3">
        <v>19.047619047619001</v>
      </c>
      <c r="Q7798" s="3">
        <v>28.571428571428999</v>
      </c>
      <c r="R7798" s="3">
        <v>28.571428571428999</v>
      </c>
      <c r="S7798" s="3">
        <v>4.7619047619049999</v>
      </c>
      <c r="T7798" s="3">
        <v>9.5238095238099998</v>
      </c>
      <c r="U7798" s="13">
        <v>333.33333333333297</v>
      </c>
    </row>
    <row r="7799" spans="4:21" ht="26" x14ac:dyDescent="0.2">
      <c r="D7799" s="59"/>
      <c r="E7799" s="5" t="s">
        <v>58</v>
      </c>
      <c r="F7799" s="51" t="s">
        <v>623</v>
      </c>
      <c r="G7799" s="4">
        <v>103</v>
      </c>
      <c r="H7799" s="10">
        <v>25.242718446602002</v>
      </c>
      <c r="I7799" s="1">
        <v>67.961165048544004</v>
      </c>
      <c r="J7799" s="1">
        <v>45.631067961165002</v>
      </c>
      <c r="K7799" s="1">
        <v>40.776699029126</v>
      </c>
      <c r="L7799" s="1">
        <v>61.165048543688997</v>
      </c>
      <c r="M7799" s="1">
        <v>30.097087378641</v>
      </c>
      <c r="N7799" s="1">
        <v>25.242718446602002</v>
      </c>
      <c r="O7799" s="1">
        <v>45.631067961165002</v>
      </c>
      <c r="P7799" s="1">
        <v>31.067961165048999</v>
      </c>
      <c r="Q7799" s="1">
        <v>42.718446601941999</v>
      </c>
      <c r="R7799" s="1">
        <v>27.184466019416998</v>
      </c>
      <c r="S7799" s="1">
        <v>1.9417475728160001</v>
      </c>
      <c r="T7799" s="1">
        <v>13.592233009709</v>
      </c>
      <c r="U7799" s="8">
        <v>458.252427184466</v>
      </c>
    </row>
    <row r="7800" spans="4:21" x14ac:dyDescent="0.2">
      <c r="D7800" s="59"/>
      <c r="E7800" s="5" t="s">
        <v>59</v>
      </c>
      <c r="F7800" s="51" t="s">
        <v>624</v>
      </c>
      <c r="G7800" s="4">
        <v>43</v>
      </c>
      <c r="H7800" s="10">
        <v>20.930232558139998</v>
      </c>
      <c r="I7800" s="1">
        <v>74.418604651162994</v>
      </c>
      <c r="J7800" s="1">
        <v>44.186046511628</v>
      </c>
      <c r="K7800" s="1">
        <v>44.186046511628</v>
      </c>
      <c r="L7800" s="1">
        <v>48.837209302326002</v>
      </c>
      <c r="M7800" s="1">
        <v>16.279069767442</v>
      </c>
      <c r="N7800" s="1">
        <v>20.930232558139998</v>
      </c>
      <c r="O7800" s="1">
        <v>34.883720930232997</v>
      </c>
      <c r="P7800" s="1">
        <v>53.488372093023003</v>
      </c>
      <c r="Q7800" s="1">
        <v>44.186046511628</v>
      </c>
      <c r="R7800" s="1">
        <v>18.604651162791001</v>
      </c>
      <c r="S7800" s="1">
        <v>2.3255813953489999</v>
      </c>
      <c r="T7800" s="1">
        <v>4.6511627906979998</v>
      </c>
      <c r="U7800" s="8">
        <v>427.90697674418601</v>
      </c>
    </row>
    <row r="7801" spans="4:21" x14ac:dyDescent="0.2">
      <c r="D7801" s="59"/>
      <c r="E7801" s="5" t="s">
        <v>60</v>
      </c>
      <c r="F7801" s="51" t="s">
        <v>623</v>
      </c>
      <c r="G7801" s="4">
        <v>697</v>
      </c>
      <c r="H7801" s="10">
        <v>23.385939741750001</v>
      </c>
      <c r="I7801" s="1">
        <v>67.718794835007003</v>
      </c>
      <c r="J7801" s="1">
        <v>38.020086083213997</v>
      </c>
      <c r="K7801" s="1">
        <v>47.919655667145001</v>
      </c>
      <c r="L7801" s="1">
        <v>55.810616929699002</v>
      </c>
      <c r="M7801" s="1">
        <v>24.390243902439</v>
      </c>
      <c r="N7801" s="1">
        <v>20.803443328551001</v>
      </c>
      <c r="O7801" s="1">
        <v>43.472022955523997</v>
      </c>
      <c r="P7801" s="1">
        <v>39.885222381635998</v>
      </c>
      <c r="Q7801" s="1">
        <v>38.163558106168999</v>
      </c>
      <c r="R7801" s="1">
        <v>33.285509325680998</v>
      </c>
      <c r="S7801" s="1">
        <v>2.2955523672879998</v>
      </c>
      <c r="T7801" s="1">
        <v>10.186513629842</v>
      </c>
      <c r="U7801" s="8">
        <v>445.337159253945</v>
      </c>
    </row>
    <row r="7802" spans="4:21" ht="26" x14ac:dyDescent="0.2">
      <c r="D7802" s="59"/>
      <c r="E7802" s="5" t="s">
        <v>61</v>
      </c>
      <c r="F7802" s="51" t="s">
        <v>623</v>
      </c>
      <c r="G7802" s="4">
        <v>160</v>
      </c>
      <c r="H7802" s="10">
        <v>22.5</v>
      </c>
      <c r="I7802" s="1">
        <v>68.75</v>
      </c>
      <c r="J7802" s="1">
        <v>33.125</v>
      </c>
      <c r="K7802" s="1">
        <v>35.625</v>
      </c>
      <c r="L7802" s="1">
        <v>45</v>
      </c>
      <c r="M7802" s="1">
        <v>21.25</v>
      </c>
      <c r="N7802" s="1">
        <v>15</v>
      </c>
      <c r="O7802" s="1">
        <v>34.375</v>
      </c>
      <c r="P7802" s="1">
        <v>33.125</v>
      </c>
      <c r="Q7802" s="1">
        <v>37.5</v>
      </c>
      <c r="R7802" s="1">
        <v>32.5</v>
      </c>
      <c r="S7802" s="1">
        <v>1.25</v>
      </c>
      <c r="T7802" s="1">
        <v>15.625</v>
      </c>
      <c r="U7802" s="8">
        <v>395.625</v>
      </c>
    </row>
    <row r="7803" spans="4:21" ht="26" x14ac:dyDescent="0.2">
      <c r="D7803" s="59"/>
      <c r="E7803" s="5" t="s">
        <v>65</v>
      </c>
      <c r="F7803" s="51" t="s">
        <v>624</v>
      </c>
      <c r="G7803" s="4">
        <v>16</v>
      </c>
      <c r="H7803" s="10">
        <v>12.5</v>
      </c>
      <c r="I7803" s="1">
        <v>75</v>
      </c>
      <c r="J7803" s="1">
        <v>12.5</v>
      </c>
      <c r="K7803" s="1">
        <v>31.25</v>
      </c>
      <c r="L7803" s="1">
        <v>43.75</v>
      </c>
      <c r="M7803" s="1">
        <v>6.25</v>
      </c>
      <c r="N7803" s="1">
        <v>6.25</v>
      </c>
      <c r="O7803" s="1">
        <v>18.75</v>
      </c>
      <c r="P7803" s="1">
        <v>25</v>
      </c>
      <c r="Q7803" s="1">
        <v>25</v>
      </c>
      <c r="R7803" s="1">
        <v>18.75</v>
      </c>
      <c r="S7803" s="2" t="s">
        <v>160</v>
      </c>
      <c r="T7803" s="1">
        <v>6.25</v>
      </c>
      <c r="U7803" s="8">
        <v>281.25</v>
      </c>
    </row>
    <row r="7804" spans="4:21" x14ac:dyDescent="0.2">
      <c r="D7804" s="59"/>
      <c r="E7804" s="5" t="s">
        <v>23</v>
      </c>
      <c r="F7804" s="51" t="s">
        <v>624</v>
      </c>
      <c r="G7804" s="4">
        <v>3</v>
      </c>
      <c r="H7804" s="10">
        <v>66.666666666666998</v>
      </c>
      <c r="I7804" s="1">
        <v>66.666666666666998</v>
      </c>
      <c r="J7804" s="1">
        <v>33.333333333333002</v>
      </c>
      <c r="K7804" s="1">
        <v>100</v>
      </c>
      <c r="L7804" s="1">
        <v>100</v>
      </c>
      <c r="M7804" s="1">
        <v>33.333333333333002</v>
      </c>
      <c r="N7804" s="2" t="s">
        <v>160</v>
      </c>
      <c r="O7804" s="1">
        <v>66.666666666666998</v>
      </c>
      <c r="P7804" s="1">
        <v>66.666666666666998</v>
      </c>
      <c r="Q7804" s="1">
        <v>33.333333333333002</v>
      </c>
      <c r="R7804" s="1">
        <v>33.333333333333002</v>
      </c>
      <c r="S7804" s="2" t="s">
        <v>160</v>
      </c>
      <c r="T7804" s="2" t="s">
        <v>160</v>
      </c>
      <c r="U7804" s="8">
        <v>600</v>
      </c>
    </row>
    <row r="7805" spans="4:21" ht="26" x14ac:dyDescent="0.2">
      <c r="D7805" s="59"/>
      <c r="E7805" s="5" t="s">
        <v>66</v>
      </c>
      <c r="F7805" s="51" t="s">
        <v>623</v>
      </c>
      <c r="G7805" s="4">
        <v>1024</v>
      </c>
      <c r="H7805" s="10">
        <v>22.94921875</v>
      </c>
      <c r="I7805" s="1">
        <v>67.87109375</v>
      </c>
      <c r="J7805" s="1">
        <v>38.28125</v>
      </c>
      <c r="K7805" s="1">
        <v>44.921875</v>
      </c>
      <c r="L7805" s="1">
        <v>53.90625</v>
      </c>
      <c r="M7805" s="1">
        <v>24.12109375</v>
      </c>
      <c r="N7805" s="1">
        <v>20.1171875</v>
      </c>
      <c r="O7805" s="1">
        <v>41.89453125</v>
      </c>
      <c r="P7805" s="1">
        <v>38.0859375</v>
      </c>
      <c r="Q7805" s="1">
        <v>38.57421875</v>
      </c>
      <c r="R7805" s="1">
        <v>31.8359375</v>
      </c>
      <c r="S7805" s="1">
        <v>2.1484375</v>
      </c>
      <c r="T7805" s="1">
        <v>11.1328125</v>
      </c>
      <c r="U7805" s="8">
        <v>435.83984375</v>
      </c>
    </row>
    <row r="7806" spans="4:21" x14ac:dyDescent="0.2">
      <c r="D7806" s="58" t="s">
        <v>67</v>
      </c>
      <c r="E7806" s="7" t="s">
        <v>68</v>
      </c>
      <c r="F7806" s="50" t="s">
        <v>623</v>
      </c>
      <c r="G7806" s="6">
        <v>483</v>
      </c>
      <c r="H7806" s="14">
        <v>23.395445134576001</v>
      </c>
      <c r="I7806" s="3">
        <v>68.530020703933999</v>
      </c>
      <c r="J7806" s="3">
        <v>38.923395445135</v>
      </c>
      <c r="K7806" s="3">
        <v>46.169772256728997</v>
      </c>
      <c r="L7806" s="3">
        <v>55.279503105590003</v>
      </c>
      <c r="M7806" s="3">
        <v>28.778467908903</v>
      </c>
      <c r="N7806" s="3">
        <v>23.395445134576001</v>
      </c>
      <c r="O7806" s="3">
        <v>47.412008281573002</v>
      </c>
      <c r="P7806" s="3">
        <v>41.614906832297997</v>
      </c>
      <c r="Q7806" s="3">
        <v>37.267080745342</v>
      </c>
      <c r="R7806" s="3">
        <v>34.368530020704</v>
      </c>
      <c r="S7806" s="3">
        <v>1.6563146997930001</v>
      </c>
      <c r="T7806" s="3">
        <v>9.9378881987579994</v>
      </c>
      <c r="U7806" s="13">
        <v>456.72877846790902</v>
      </c>
    </row>
    <row r="7807" spans="4:21" x14ac:dyDescent="0.2">
      <c r="D7807" s="59"/>
      <c r="E7807" s="5" t="s">
        <v>69</v>
      </c>
      <c r="F7807" s="51" t="s">
        <v>623</v>
      </c>
      <c r="G7807" s="4">
        <v>168</v>
      </c>
      <c r="H7807" s="10">
        <v>25</v>
      </c>
      <c r="I7807" s="1">
        <v>68.452380952381006</v>
      </c>
      <c r="J7807" s="1">
        <v>44.642857142856997</v>
      </c>
      <c r="K7807" s="1">
        <v>50</v>
      </c>
      <c r="L7807" s="1">
        <v>61.904761904761997</v>
      </c>
      <c r="M7807" s="1">
        <v>33.928571428570997</v>
      </c>
      <c r="N7807" s="1">
        <v>28.571428571428999</v>
      </c>
      <c r="O7807" s="1">
        <v>55.357142857143003</v>
      </c>
      <c r="P7807" s="1">
        <v>48.214285714286</v>
      </c>
      <c r="Q7807" s="1">
        <v>45.238095238094999</v>
      </c>
      <c r="R7807" s="1">
        <v>36.309523809524002</v>
      </c>
      <c r="S7807" s="1">
        <v>1.190476190476</v>
      </c>
      <c r="T7807" s="1">
        <v>8.333333333333</v>
      </c>
      <c r="U7807" s="8">
        <v>507.142857142857</v>
      </c>
    </row>
    <row r="7808" spans="4:21" ht="26" x14ac:dyDescent="0.2">
      <c r="D7808" s="59"/>
      <c r="E7808" s="5" t="s">
        <v>70</v>
      </c>
      <c r="F7808" s="51" t="s">
        <v>623</v>
      </c>
      <c r="G7808" s="4">
        <v>470</v>
      </c>
      <c r="H7808" s="10">
        <v>25.744680851064</v>
      </c>
      <c r="I7808" s="1">
        <v>70.851063829786995</v>
      </c>
      <c r="J7808" s="1">
        <v>44.255319148936003</v>
      </c>
      <c r="K7808" s="1">
        <v>50.851063829787002</v>
      </c>
      <c r="L7808" s="1">
        <v>60.851063829787002</v>
      </c>
      <c r="M7808" s="1">
        <v>30.212765957447001</v>
      </c>
      <c r="N7808" s="1">
        <v>24.680851063830001</v>
      </c>
      <c r="O7808" s="1">
        <v>46.170212765956997</v>
      </c>
      <c r="P7808" s="1">
        <v>43.191489361701997</v>
      </c>
      <c r="Q7808" s="1">
        <v>44.468085106383</v>
      </c>
      <c r="R7808" s="1">
        <v>38.085106382978999</v>
      </c>
      <c r="S7808" s="1">
        <v>1.4893617021279999</v>
      </c>
      <c r="T7808" s="1">
        <v>8.9361702127659992</v>
      </c>
      <c r="U7808" s="8">
        <v>489.787234042553</v>
      </c>
    </row>
    <row r="7809" spans="4:21" ht="26" x14ac:dyDescent="0.2">
      <c r="D7809" s="59"/>
      <c r="E7809" s="5" t="s">
        <v>71</v>
      </c>
      <c r="F7809" s="51" t="s">
        <v>623</v>
      </c>
      <c r="G7809" s="4">
        <v>67</v>
      </c>
      <c r="H7809" s="10">
        <v>25.373134328357999</v>
      </c>
      <c r="I7809" s="1">
        <v>76.119402985074998</v>
      </c>
      <c r="J7809" s="1">
        <v>55.223880597014997</v>
      </c>
      <c r="K7809" s="1">
        <v>62.686567164179003</v>
      </c>
      <c r="L7809" s="1">
        <v>73.134328358209004</v>
      </c>
      <c r="M7809" s="1">
        <v>38.805970149254001</v>
      </c>
      <c r="N7809" s="1">
        <v>32.835820895521998</v>
      </c>
      <c r="O7809" s="1">
        <v>61.194029850745999</v>
      </c>
      <c r="P7809" s="1">
        <v>58.208955223880999</v>
      </c>
      <c r="Q7809" s="1">
        <v>50.746268656715998</v>
      </c>
      <c r="R7809" s="1">
        <v>43.283582089551999</v>
      </c>
      <c r="S7809" s="1">
        <v>1.492537313433</v>
      </c>
      <c r="T7809" s="1">
        <v>5.9701492537309999</v>
      </c>
      <c r="U7809" s="8">
        <v>585.07462686567203</v>
      </c>
    </row>
    <row r="7810" spans="4:21" x14ac:dyDescent="0.2">
      <c r="D7810" s="59"/>
      <c r="E7810" s="5" t="s">
        <v>72</v>
      </c>
      <c r="F7810" s="51" t="s">
        <v>623</v>
      </c>
      <c r="G7810" s="4">
        <v>314</v>
      </c>
      <c r="H7810" s="10">
        <v>27.388535031846999</v>
      </c>
      <c r="I7810" s="1">
        <v>72.611464968153001</v>
      </c>
      <c r="J7810" s="1">
        <v>46.178343949045001</v>
      </c>
      <c r="K7810" s="1">
        <v>50</v>
      </c>
      <c r="L7810" s="1">
        <v>62.420382165604998</v>
      </c>
      <c r="M7810" s="1">
        <v>34.394904458599001</v>
      </c>
      <c r="N7810" s="1">
        <v>26.751592356688001</v>
      </c>
      <c r="O7810" s="1">
        <v>51.273885350317997</v>
      </c>
      <c r="P7810" s="1">
        <v>48.726114649682003</v>
      </c>
      <c r="Q7810" s="1">
        <v>44.904458598726002</v>
      </c>
      <c r="R7810" s="1">
        <v>41.082802547771003</v>
      </c>
      <c r="S7810" s="1">
        <v>1.592356687898</v>
      </c>
      <c r="T7810" s="1">
        <v>8.5987261146500007</v>
      </c>
      <c r="U7810" s="8">
        <v>515.92356687898098</v>
      </c>
    </row>
    <row r="7811" spans="4:21" x14ac:dyDescent="0.2">
      <c r="D7811" s="59"/>
      <c r="E7811" s="5" t="s">
        <v>73</v>
      </c>
      <c r="F7811" s="51" t="s">
        <v>623</v>
      </c>
      <c r="G7811" s="4">
        <v>187</v>
      </c>
      <c r="H7811" s="10">
        <v>30.481283422459999</v>
      </c>
      <c r="I7811" s="1">
        <v>71.122994652406007</v>
      </c>
      <c r="J7811" s="1">
        <v>48.663101604277998</v>
      </c>
      <c r="K7811" s="1">
        <v>50.802139037433001</v>
      </c>
      <c r="L7811" s="1">
        <v>63.636363636364003</v>
      </c>
      <c r="M7811" s="1">
        <v>37.967914438503001</v>
      </c>
      <c r="N7811" s="1">
        <v>28.342245989304999</v>
      </c>
      <c r="O7811" s="1">
        <v>54.545454545455001</v>
      </c>
      <c r="P7811" s="1">
        <v>54.545454545455001</v>
      </c>
      <c r="Q7811" s="1">
        <v>50.267379679144</v>
      </c>
      <c r="R7811" s="1">
        <v>44.385026737967998</v>
      </c>
      <c r="S7811" s="1">
        <v>2.1390374331549999</v>
      </c>
      <c r="T7811" s="1">
        <v>9.6256684491980007</v>
      </c>
      <c r="U7811" s="8">
        <v>546.52406417112297</v>
      </c>
    </row>
    <row r="7812" spans="4:21" ht="26" x14ac:dyDescent="0.2">
      <c r="D7812" s="59"/>
      <c r="E7812" s="5" t="s">
        <v>74</v>
      </c>
      <c r="F7812" s="51" t="s">
        <v>623</v>
      </c>
      <c r="G7812" s="4">
        <v>472</v>
      </c>
      <c r="H7812" s="10">
        <v>20.127118644067998</v>
      </c>
      <c r="I7812" s="1">
        <v>67.584745762712004</v>
      </c>
      <c r="J7812" s="1">
        <v>36.652542372881001</v>
      </c>
      <c r="K7812" s="1">
        <v>42.372881355932002</v>
      </c>
      <c r="L7812" s="1">
        <v>50.847457627118999</v>
      </c>
      <c r="M7812" s="1">
        <v>19.703389830508002</v>
      </c>
      <c r="N7812" s="1">
        <v>16.525423728814001</v>
      </c>
      <c r="O7812" s="1">
        <v>37.923728813559002</v>
      </c>
      <c r="P7812" s="1">
        <v>34.110169491524999</v>
      </c>
      <c r="Q7812" s="1">
        <v>40.254237288135997</v>
      </c>
      <c r="R7812" s="1">
        <v>28.389830508475001</v>
      </c>
      <c r="S7812" s="1">
        <v>2.542372881356</v>
      </c>
      <c r="T7812" s="1">
        <v>12.076271186441</v>
      </c>
      <c r="U7812" s="8">
        <v>409.11016949152503</v>
      </c>
    </row>
    <row r="7813" spans="4:21" x14ac:dyDescent="0.2">
      <c r="D7813" s="59"/>
      <c r="E7813" s="5" t="s">
        <v>36</v>
      </c>
      <c r="F7813" s="51" t="s">
        <v>624</v>
      </c>
      <c r="G7813" s="4">
        <v>28</v>
      </c>
      <c r="H7813" s="10">
        <v>28.571428571428999</v>
      </c>
      <c r="I7813" s="1">
        <v>67.857142857143003</v>
      </c>
      <c r="J7813" s="1">
        <v>39.285714285714</v>
      </c>
      <c r="K7813" s="1">
        <v>53.571428571429003</v>
      </c>
      <c r="L7813" s="1">
        <v>67.857142857143003</v>
      </c>
      <c r="M7813" s="1">
        <v>21.428571428571001</v>
      </c>
      <c r="N7813" s="1">
        <v>21.428571428571001</v>
      </c>
      <c r="O7813" s="1">
        <v>46.428571428570997</v>
      </c>
      <c r="P7813" s="1">
        <v>42.857142857143003</v>
      </c>
      <c r="Q7813" s="1">
        <v>39.285714285714</v>
      </c>
      <c r="R7813" s="1">
        <v>35.714285714286</v>
      </c>
      <c r="S7813" s="1">
        <v>3.5714285714290002</v>
      </c>
      <c r="T7813" s="1">
        <v>10.714285714286</v>
      </c>
      <c r="U7813" s="8">
        <v>478.57142857142901</v>
      </c>
    </row>
    <row r="7814" spans="4:21" x14ac:dyDescent="0.2">
      <c r="D7814" s="59"/>
      <c r="E7814" s="5" t="s">
        <v>23</v>
      </c>
      <c r="F7814" s="51" t="s">
        <v>624</v>
      </c>
      <c r="G7814" s="4">
        <v>6</v>
      </c>
      <c r="H7814" s="17" t="s">
        <v>160</v>
      </c>
      <c r="I7814" s="1">
        <v>50</v>
      </c>
      <c r="J7814" s="1">
        <v>16.666666666666998</v>
      </c>
      <c r="K7814" s="1">
        <v>33.333333333333002</v>
      </c>
      <c r="L7814" s="1">
        <v>33.333333333333002</v>
      </c>
      <c r="M7814" s="1">
        <v>16.666666666666998</v>
      </c>
      <c r="N7814" s="1">
        <v>16.666666666666998</v>
      </c>
      <c r="O7814" s="2" t="s">
        <v>160</v>
      </c>
      <c r="P7814" s="1">
        <v>33.333333333333002</v>
      </c>
      <c r="Q7814" s="1">
        <v>16.666666666666998</v>
      </c>
      <c r="R7814" s="2" t="s">
        <v>160</v>
      </c>
      <c r="S7814" s="2" t="s">
        <v>160</v>
      </c>
      <c r="T7814" s="1">
        <v>50</v>
      </c>
      <c r="U7814" s="8">
        <v>266.66666666666703</v>
      </c>
    </row>
    <row r="7815" spans="4:21" ht="26" x14ac:dyDescent="0.2">
      <c r="D7815" s="58" t="s">
        <v>75</v>
      </c>
      <c r="E7815" s="7" t="s">
        <v>76</v>
      </c>
      <c r="F7815" s="50" t="s">
        <v>624</v>
      </c>
      <c r="G7815" s="6">
        <v>32</v>
      </c>
      <c r="H7815" s="14">
        <v>28.125</v>
      </c>
      <c r="I7815" s="3">
        <v>71.875</v>
      </c>
      <c r="J7815" s="3">
        <v>46.875</v>
      </c>
      <c r="K7815" s="3">
        <v>46.875</v>
      </c>
      <c r="L7815" s="3">
        <v>50</v>
      </c>
      <c r="M7815" s="3">
        <v>28.125</v>
      </c>
      <c r="N7815" s="3">
        <v>28.125</v>
      </c>
      <c r="O7815" s="3">
        <v>37.5</v>
      </c>
      <c r="P7815" s="3">
        <v>40.625</v>
      </c>
      <c r="Q7815" s="3">
        <v>46.875</v>
      </c>
      <c r="R7815" s="3">
        <v>34.375</v>
      </c>
      <c r="S7815" s="3">
        <v>3.125</v>
      </c>
      <c r="T7815" s="3">
        <v>3.125</v>
      </c>
      <c r="U7815" s="13">
        <v>465.625</v>
      </c>
    </row>
    <row r="7816" spans="4:21" x14ac:dyDescent="0.2">
      <c r="D7816" s="59"/>
      <c r="E7816" s="5" t="s">
        <v>77</v>
      </c>
      <c r="F7816" s="51" t="s">
        <v>623</v>
      </c>
      <c r="G7816" s="4">
        <v>60</v>
      </c>
      <c r="H7816" s="10">
        <v>18.333333333333002</v>
      </c>
      <c r="I7816" s="1">
        <v>66.666666666666998</v>
      </c>
      <c r="J7816" s="1">
        <v>45</v>
      </c>
      <c r="K7816" s="1">
        <v>41.666666666666998</v>
      </c>
      <c r="L7816" s="1">
        <v>53.333333333333002</v>
      </c>
      <c r="M7816" s="1">
        <v>40</v>
      </c>
      <c r="N7816" s="1">
        <v>20</v>
      </c>
      <c r="O7816" s="1">
        <v>40</v>
      </c>
      <c r="P7816" s="1">
        <v>51.666666666666998</v>
      </c>
      <c r="Q7816" s="1">
        <v>45</v>
      </c>
      <c r="R7816" s="1">
        <v>26.666666666666998</v>
      </c>
      <c r="S7816" s="1">
        <v>5</v>
      </c>
      <c r="T7816" s="1">
        <v>5</v>
      </c>
      <c r="U7816" s="8">
        <v>458.33333333333297</v>
      </c>
    </row>
    <row r="7817" spans="4:21" x14ac:dyDescent="0.2">
      <c r="D7817" s="59"/>
      <c r="E7817" s="5" t="s">
        <v>78</v>
      </c>
      <c r="F7817" s="51" t="s">
        <v>623</v>
      </c>
      <c r="G7817" s="4">
        <v>82</v>
      </c>
      <c r="H7817" s="10">
        <v>24.390243902439</v>
      </c>
      <c r="I7817" s="1">
        <v>78.048780487805004</v>
      </c>
      <c r="J7817" s="1">
        <v>50</v>
      </c>
      <c r="K7817" s="1">
        <v>48.780487804878</v>
      </c>
      <c r="L7817" s="1">
        <v>68.292682926829002</v>
      </c>
      <c r="M7817" s="1">
        <v>32.926829268292998</v>
      </c>
      <c r="N7817" s="1">
        <v>31.707317073171001</v>
      </c>
      <c r="O7817" s="1">
        <v>43.902439024389999</v>
      </c>
      <c r="P7817" s="1">
        <v>46.341463414633999</v>
      </c>
      <c r="Q7817" s="1">
        <v>50</v>
      </c>
      <c r="R7817" s="1">
        <v>37.804878048779997</v>
      </c>
      <c r="S7817" s="1">
        <v>1.219512195122</v>
      </c>
      <c r="T7817" s="1">
        <v>2.4390243902440001</v>
      </c>
      <c r="U7817" s="8">
        <v>515.85365853658504</v>
      </c>
    </row>
    <row r="7818" spans="4:21" ht="26" x14ac:dyDescent="0.2">
      <c r="D7818" s="59"/>
      <c r="E7818" s="5" t="s">
        <v>79</v>
      </c>
      <c r="F7818" s="51" t="s">
        <v>624</v>
      </c>
      <c r="G7818" s="4">
        <v>11</v>
      </c>
      <c r="H7818" s="10">
        <v>27.272727272727</v>
      </c>
      <c r="I7818" s="1">
        <v>81.818181818181998</v>
      </c>
      <c r="J7818" s="1">
        <v>54.545454545455001</v>
      </c>
      <c r="K7818" s="1">
        <v>45.454545454544999</v>
      </c>
      <c r="L7818" s="1">
        <v>72.727272727273004</v>
      </c>
      <c r="M7818" s="1">
        <v>36.363636363635997</v>
      </c>
      <c r="N7818" s="1">
        <v>27.272727272727</v>
      </c>
      <c r="O7818" s="1">
        <v>27.272727272727</v>
      </c>
      <c r="P7818" s="1">
        <v>63.636363636364003</v>
      </c>
      <c r="Q7818" s="1">
        <v>81.818181818181998</v>
      </c>
      <c r="R7818" s="1">
        <v>18.181818181817999</v>
      </c>
      <c r="S7818" s="2" t="s">
        <v>160</v>
      </c>
      <c r="T7818" s="1">
        <v>9.0909090909089993</v>
      </c>
      <c r="U7818" s="8">
        <v>545.45454545454504</v>
      </c>
    </row>
    <row r="7819" spans="4:21" ht="26" x14ac:dyDescent="0.2">
      <c r="D7819" s="59"/>
      <c r="E7819" s="5" t="s">
        <v>80</v>
      </c>
      <c r="F7819" s="51" t="s">
        <v>624</v>
      </c>
      <c r="G7819" s="4">
        <v>35</v>
      </c>
      <c r="H7819" s="10">
        <v>31.428571428571001</v>
      </c>
      <c r="I7819" s="1">
        <v>88.571428571428996</v>
      </c>
      <c r="J7819" s="1">
        <v>42.857142857143003</v>
      </c>
      <c r="K7819" s="1">
        <v>34.285714285714</v>
      </c>
      <c r="L7819" s="1">
        <v>54.285714285714</v>
      </c>
      <c r="M7819" s="1">
        <v>34.285714285714</v>
      </c>
      <c r="N7819" s="1">
        <v>37.142857142856997</v>
      </c>
      <c r="O7819" s="1">
        <v>42.857142857143003</v>
      </c>
      <c r="P7819" s="1">
        <v>54.285714285714</v>
      </c>
      <c r="Q7819" s="1">
        <v>31.428571428571001</v>
      </c>
      <c r="R7819" s="1">
        <v>25.714285714286</v>
      </c>
      <c r="S7819" s="1">
        <v>2.8571428571430002</v>
      </c>
      <c r="T7819" s="1">
        <v>5.7142857142860004</v>
      </c>
      <c r="U7819" s="8">
        <v>485.71428571428601</v>
      </c>
    </row>
    <row r="7820" spans="4:21" ht="26" x14ac:dyDescent="0.2">
      <c r="D7820" s="59"/>
      <c r="E7820" s="5" t="s">
        <v>81</v>
      </c>
      <c r="F7820" s="51" t="s">
        <v>624</v>
      </c>
      <c r="G7820" s="4">
        <v>48</v>
      </c>
      <c r="H7820" s="10">
        <v>20.833333333333002</v>
      </c>
      <c r="I7820" s="1">
        <v>81.25</v>
      </c>
      <c r="J7820" s="1">
        <v>54.166666666666998</v>
      </c>
      <c r="K7820" s="1">
        <v>39.583333333333002</v>
      </c>
      <c r="L7820" s="1">
        <v>54.166666666666998</v>
      </c>
      <c r="M7820" s="1">
        <v>35.416666666666998</v>
      </c>
      <c r="N7820" s="1">
        <v>37.5</v>
      </c>
      <c r="O7820" s="1">
        <v>50</v>
      </c>
      <c r="P7820" s="1">
        <v>52.083333333333002</v>
      </c>
      <c r="Q7820" s="1">
        <v>47.916666666666998</v>
      </c>
      <c r="R7820" s="1">
        <v>22.916666666666998</v>
      </c>
      <c r="S7820" s="2" t="s">
        <v>160</v>
      </c>
      <c r="T7820" s="2" t="s">
        <v>160</v>
      </c>
      <c r="U7820" s="8">
        <v>495.83333333333297</v>
      </c>
    </row>
    <row r="7821" spans="4:21" ht="26" x14ac:dyDescent="0.2">
      <c r="D7821" s="59"/>
      <c r="E7821" s="5" t="s">
        <v>82</v>
      </c>
      <c r="F7821" s="51" t="s">
        <v>624</v>
      </c>
      <c r="G7821" s="4">
        <v>39</v>
      </c>
      <c r="H7821" s="10">
        <v>28.205128205127998</v>
      </c>
      <c r="I7821" s="1">
        <v>69.230769230768999</v>
      </c>
      <c r="J7821" s="1">
        <v>41.025641025641001</v>
      </c>
      <c r="K7821" s="1">
        <v>58.974358974358999</v>
      </c>
      <c r="L7821" s="1">
        <v>74.358974358973995</v>
      </c>
      <c r="M7821" s="1">
        <v>46.153846153845997</v>
      </c>
      <c r="N7821" s="1">
        <v>33.333333333333002</v>
      </c>
      <c r="O7821" s="1">
        <v>48.717948717949</v>
      </c>
      <c r="P7821" s="1">
        <v>69.230769230768999</v>
      </c>
      <c r="Q7821" s="1">
        <v>48.717948717949</v>
      </c>
      <c r="R7821" s="1">
        <v>41.025641025641001</v>
      </c>
      <c r="S7821" s="1">
        <v>2.564102564103</v>
      </c>
      <c r="T7821" s="1">
        <v>5.1282051282049999</v>
      </c>
      <c r="U7821" s="8">
        <v>566.66666666666697</v>
      </c>
    </row>
    <row r="7822" spans="4:21" ht="26" x14ac:dyDescent="0.2">
      <c r="D7822" s="59"/>
      <c r="E7822" s="5" t="s">
        <v>83</v>
      </c>
      <c r="F7822" s="51" t="s">
        <v>624</v>
      </c>
      <c r="G7822" s="4">
        <v>12</v>
      </c>
      <c r="H7822" s="10">
        <v>50</v>
      </c>
      <c r="I7822" s="1">
        <v>91.666666666666998</v>
      </c>
      <c r="J7822" s="1">
        <v>83.333333333333002</v>
      </c>
      <c r="K7822" s="1">
        <v>66.666666666666998</v>
      </c>
      <c r="L7822" s="1">
        <v>75</v>
      </c>
      <c r="M7822" s="1">
        <v>66.666666666666998</v>
      </c>
      <c r="N7822" s="1">
        <v>50</v>
      </c>
      <c r="O7822" s="1">
        <v>66.666666666666998</v>
      </c>
      <c r="P7822" s="1">
        <v>66.666666666666998</v>
      </c>
      <c r="Q7822" s="1">
        <v>66.666666666666998</v>
      </c>
      <c r="R7822" s="1">
        <v>41.666666666666998</v>
      </c>
      <c r="S7822" s="2" t="s">
        <v>160</v>
      </c>
      <c r="T7822" s="2" t="s">
        <v>160</v>
      </c>
      <c r="U7822" s="8">
        <v>725</v>
      </c>
    </row>
    <row r="7823" spans="4:21" x14ac:dyDescent="0.2">
      <c r="D7823" s="59"/>
      <c r="E7823" s="5" t="s">
        <v>84</v>
      </c>
      <c r="F7823" s="51" t="s">
        <v>624</v>
      </c>
      <c r="G7823" s="4">
        <v>15</v>
      </c>
      <c r="H7823" s="10">
        <v>26.666666666666998</v>
      </c>
      <c r="I7823" s="1">
        <v>66.666666666666998</v>
      </c>
      <c r="J7823" s="1">
        <v>53.333333333333002</v>
      </c>
      <c r="K7823" s="1">
        <v>60</v>
      </c>
      <c r="L7823" s="1">
        <v>60</v>
      </c>
      <c r="M7823" s="1">
        <v>46.666666666666998</v>
      </c>
      <c r="N7823" s="1">
        <v>33.333333333333002</v>
      </c>
      <c r="O7823" s="1">
        <v>53.333333333333002</v>
      </c>
      <c r="P7823" s="1">
        <v>40</v>
      </c>
      <c r="Q7823" s="1">
        <v>40</v>
      </c>
      <c r="R7823" s="1">
        <v>33.333333333333002</v>
      </c>
      <c r="S7823" s="2" t="s">
        <v>160</v>
      </c>
      <c r="T7823" s="2" t="s">
        <v>160</v>
      </c>
      <c r="U7823" s="8">
        <v>513.33333333333303</v>
      </c>
    </row>
    <row r="7824" spans="4:21" x14ac:dyDescent="0.2">
      <c r="D7824" s="59"/>
      <c r="E7824" s="5" t="s">
        <v>85</v>
      </c>
      <c r="F7824" s="51" t="s">
        <v>624</v>
      </c>
      <c r="G7824" s="4">
        <v>5</v>
      </c>
      <c r="H7824" s="10">
        <v>40</v>
      </c>
      <c r="I7824" s="1">
        <v>80</v>
      </c>
      <c r="J7824" s="1">
        <v>40</v>
      </c>
      <c r="K7824" s="1">
        <v>40</v>
      </c>
      <c r="L7824" s="1">
        <v>60</v>
      </c>
      <c r="M7824" s="1">
        <v>40</v>
      </c>
      <c r="N7824" s="1">
        <v>40</v>
      </c>
      <c r="O7824" s="1">
        <v>40</v>
      </c>
      <c r="P7824" s="1">
        <v>80</v>
      </c>
      <c r="Q7824" s="1">
        <v>60</v>
      </c>
      <c r="R7824" s="1">
        <v>80</v>
      </c>
      <c r="S7824" s="2" t="s">
        <v>160</v>
      </c>
      <c r="T7824" s="2" t="s">
        <v>160</v>
      </c>
      <c r="U7824" s="8">
        <v>600</v>
      </c>
    </row>
    <row r="7825" spans="4:21" x14ac:dyDescent="0.2">
      <c r="D7825" s="59"/>
      <c r="E7825" s="5" t="s">
        <v>86</v>
      </c>
      <c r="F7825" s="51" t="s">
        <v>623</v>
      </c>
      <c r="G7825" s="4">
        <v>87</v>
      </c>
      <c r="H7825" s="10">
        <v>17.241379310345</v>
      </c>
      <c r="I7825" s="1">
        <v>71.264367816092005</v>
      </c>
      <c r="J7825" s="1">
        <v>39.080459770114999</v>
      </c>
      <c r="K7825" s="1">
        <v>31.034482758620999</v>
      </c>
      <c r="L7825" s="1">
        <v>54.022988505747001</v>
      </c>
      <c r="M7825" s="1">
        <v>29.885057471263998</v>
      </c>
      <c r="N7825" s="1">
        <v>22.988505747125998</v>
      </c>
      <c r="O7825" s="1">
        <v>41.379310344827999</v>
      </c>
      <c r="P7825" s="1">
        <v>44.827586206897003</v>
      </c>
      <c r="Q7825" s="1">
        <v>32.183908045976999</v>
      </c>
      <c r="R7825" s="1">
        <v>39.080459770114999</v>
      </c>
      <c r="S7825" s="1">
        <v>2.2988505747130001</v>
      </c>
      <c r="T7825" s="1">
        <v>6.8965517241379999</v>
      </c>
      <c r="U7825" s="8">
        <v>432.18390804597698</v>
      </c>
    </row>
    <row r="7826" spans="4:21" ht="26" x14ac:dyDescent="0.2">
      <c r="D7826" s="59"/>
      <c r="E7826" s="5" t="s">
        <v>87</v>
      </c>
      <c r="F7826" s="51" t="s">
        <v>623</v>
      </c>
      <c r="G7826" s="4">
        <v>118</v>
      </c>
      <c r="H7826" s="10">
        <v>26.271186440678001</v>
      </c>
      <c r="I7826" s="1">
        <v>76.271186440677994</v>
      </c>
      <c r="J7826" s="1">
        <v>54.237288135592998</v>
      </c>
      <c r="K7826" s="1">
        <v>50</v>
      </c>
      <c r="L7826" s="1">
        <v>66.949152542373</v>
      </c>
      <c r="M7826" s="1">
        <v>36.440677966102001</v>
      </c>
      <c r="N7826" s="1">
        <v>30.508474576270999</v>
      </c>
      <c r="O7826" s="1">
        <v>47.457627118643998</v>
      </c>
      <c r="P7826" s="1">
        <v>55.084745762711997</v>
      </c>
      <c r="Q7826" s="1">
        <v>47.457627118643998</v>
      </c>
      <c r="R7826" s="1">
        <v>36.440677966102001</v>
      </c>
      <c r="S7826" s="1">
        <v>0.84745762711899997</v>
      </c>
      <c r="T7826" s="1">
        <v>5.0847457627120001</v>
      </c>
      <c r="U7826" s="8">
        <v>533.05084745762701</v>
      </c>
    </row>
    <row r="7827" spans="4:21" x14ac:dyDescent="0.2">
      <c r="D7827" s="59"/>
      <c r="E7827" s="5" t="s">
        <v>36</v>
      </c>
      <c r="F7827" s="51" t="s">
        <v>624</v>
      </c>
      <c r="G7827" s="4">
        <v>47</v>
      </c>
      <c r="H7827" s="10">
        <v>23.404255319149001</v>
      </c>
      <c r="I7827" s="1">
        <v>68.085106382979006</v>
      </c>
      <c r="J7827" s="1">
        <v>38.297872340425997</v>
      </c>
      <c r="K7827" s="1">
        <v>44.680851063829998</v>
      </c>
      <c r="L7827" s="1">
        <v>57.446808510638</v>
      </c>
      <c r="M7827" s="1">
        <v>29.787234042552999</v>
      </c>
      <c r="N7827" s="1">
        <v>27.659574468085001</v>
      </c>
      <c r="O7827" s="1">
        <v>40.425531914894002</v>
      </c>
      <c r="P7827" s="1">
        <v>55.319148936170002</v>
      </c>
      <c r="Q7827" s="1">
        <v>36.170212765956997</v>
      </c>
      <c r="R7827" s="1">
        <v>31.914893617021001</v>
      </c>
      <c r="S7827" s="1">
        <v>10.638297872340001</v>
      </c>
      <c r="T7827" s="1">
        <v>4.2553191489359996</v>
      </c>
      <c r="U7827" s="8">
        <v>468.08510638297901</v>
      </c>
    </row>
    <row r="7828" spans="4:21" ht="26" x14ac:dyDescent="0.2">
      <c r="D7828" s="59"/>
      <c r="E7828" s="5" t="s">
        <v>88</v>
      </c>
      <c r="F7828" s="51" t="s">
        <v>623</v>
      </c>
      <c r="G7828" s="4">
        <v>255</v>
      </c>
      <c r="H7828" s="10">
        <v>20.784313725490001</v>
      </c>
      <c r="I7828" s="1">
        <v>65.098039215686001</v>
      </c>
      <c r="J7828" s="1">
        <v>36.078431372548998</v>
      </c>
      <c r="K7828" s="1">
        <v>46.666666666666998</v>
      </c>
      <c r="L7828" s="1">
        <v>55.294117647058997</v>
      </c>
      <c r="M7828" s="1">
        <v>20.784313725490001</v>
      </c>
      <c r="N7828" s="1">
        <v>15.686274509804001</v>
      </c>
      <c r="O7828" s="1">
        <v>43.529411764705998</v>
      </c>
      <c r="P7828" s="1">
        <v>35.686274509804001</v>
      </c>
      <c r="Q7828" s="1">
        <v>38.039215686275</v>
      </c>
      <c r="R7828" s="1">
        <v>30.588235294118</v>
      </c>
      <c r="S7828" s="1">
        <v>2.352941176471</v>
      </c>
      <c r="T7828" s="1">
        <v>10.588235294118</v>
      </c>
      <c r="U7828" s="8">
        <v>421.17647058823502</v>
      </c>
    </row>
    <row r="7829" spans="4:21" x14ac:dyDescent="0.2">
      <c r="D7829" s="59"/>
      <c r="E7829" s="5" t="s">
        <v>89</v>
      </c>
      <c r="F7829" s="51" t="s">
        <v>623</v>
      </c>
      <c r="G7829" s="4">
        <v>434</v>
      </c>
      <c r="H7829" s="10">
        <v>24.884792626728</v>
      </c>
      <c r="I7829" s="1">
        <v>65.898617511520996</v>
      </c>
      <c r="J7829" s="1">
        <v>34.792626728111003</v>
      </c>
      <c r="K7829" s="1">
        <v>46.082949308756</v>
      </c>
      <c r="L7829" s="1">
        <v>50.230414746544</v>
      </c>
      <c r="M7829" s="1">
        <v>20.73732718894</v>
      </c>
      <c r="N7829" s="1">
        <v>17.741935483871</v>
      </c>
      <c r="O7829" s="1">
        <v>41.47465437788</v>
      </c>
      <c r="P7829" s="1">
        <v>32.258064516128997</v>
      </c>
      <c r="Q7829" s="1">
        <v>38.479262672810997</v>
      </c>
      <c r="R7829" s="1">
        <v>30.184331797235</v>
      </c>
      <c r="S7829" s="1">
        <v>1.152073732719</v>
      </c>
      <c r="T7829" s="1">
        <v>14.746543778802</v>
      </c>
      <c r="U7829" s="8">
        <v>418.66359447004601</v>
      </c>
    </row>
    <row r="7830" spans="4:21" x14ac:dyDescent="0.2">
      <c r="D7830" s="59"/>
      <c r="E7830" s="5" t="s">
        <v>23</v>
      </c>
      <c r="F7830" s="51" t="s">
        <v>624</v>
      </c>
      <c r="G7830" s="4">
        <v>9</v>
      </c>
      <c r="H7830" s="10">
        <v>22.222222222222001</v>
      </c>
      <c r="I7830" s="1">
        <v>44.444444444444002</v>
      </c>
      <c r="J7830" s="2" t="s">
        <v>160</v>
      </c>
      <c r="K7830" s="1">
        <v>33.333333333333002</v>
      </c>
      <c r="L7830" s="1">
        <v>22.222222222222001</v>
      </c>
      <c r="M7830" s="1">
        <v>22.222222222222001</v>
      </c>
      <c r="N7830" s="1">
        <v>22.222222222222001</v>
      </c>
      <c r="O7830" s="1">
        <v>33.333333333333002</v>
      </c>
      <c r="P7830" s="1">
        <v>22.222222222222001</v>
      </c>
      <c r="Q7830" s="1">
        <v>11.111111111111001</v>
      </c>
      <c r="R7830" s="1">
        <v>22.222222222222001</v>
      </c>
      <c r="S7830" s="1">
        <v>11.111111111111001</v>
      </c>
      <c r="T7830" s="1">
        <v>44.444444444444002</v>
      </c>
      <c r="U7830" s="8">
        <v>311.11111111111097</v>
      </c>
    </row>
    <row r="7831" spans="4:21" ht="26" x14ac:dyDescent="0.2">
      <c r="D7831" s="59"/>
      <c r="E7831" s="5" t="s">
        <v>90</v>
      </c>
      <c r="F7831" s="51" t="s">
        <v>623</v>
      </c>
      <c r="G7831" s="4">
        <v>345</v>
      </c>
      <c r="H7831" s="10">
        <v>22.028985507245999</v>
      </c>
      <c r="I7831" s="1">
        <v>73.333333333333002</v>
      </c>
      <c r="J7831" s="1">
        <v>44.057971014492999</v>
      </c>
      <c r="K7831" s="1">
        <v>42.318840579709999</v>
      </c>
      <c r="L7831" s="1">
        <v>58.260869565217</v>
      </c>
      <c r="M7831" s="1">
        <v>30.144927536232</v>
      </c>
      <c r="N7831" s="1">
        <v>25.507246376811999</v>
      </c>
      <c r="O7831" s="1">
        <v>40.579710144928001</v>
      </c>
      <c r="P7831" s="1">
        <v>47.246376811593997</v>
      </c>
      <c r="Q7831" s="1">
        <v>39.130434782609001</v>
      </c>
      <c r="R7831" s="1">
        <v>34.492753623188001</v>
      </c>
      <c r="S7831" s="1">
        <v>2.898550724638</v>
      </c>
      <c r="T7831" s="1">
        <v>5.7971014492749999</v>
      </c>
      <c r="U7831" s="8">
        <v>465.79710144927498</v>
      </c>
    </row>
    <row r="7832" spans="4:21" ht="26" x14ac:dyDescent="0.2">
      <c r="D7832" s="58" t="s">
        <v>91</v>
      </c>
      <c r="E7832" s="7" t="s">
        <v>92</v>
      </c>
      <c r="F7832" s="50" t="s">
        <v>623</v>
      </c>
      <c r="G7832" s="6">
        <v>70</v>
      </c>
      <c r="H7832" s="14">
        <v>31.428571428571001</v>
      </c>
      <c r="I7832" s="3">
        <v>75.714285714286007</v>
      </c>
      <c r="J7832" s="3">
        <v>41.428571428570997</v>
      </c>
      <c r="K7832" s="3">
        <v>38.571428571429003</v>
      </c>
      <c r="L7832" s="3">
        <v>48.571428571429003</v>
      </c>
      <c r="M7832" s="3">
        <v>30</v>
      </c>
      <c r="N7832" s="3">
        <v>30</v>
      </c>
      <c r="O7832" s="3">
        <v>42.857142857143003</v>
      </c>
      <c r="P7832" s="3">
        <v>45.714285714286</v>
      </c>
      <c r="Q7832" s="3">
        <v>35.714285714286</v>
      </c>
      <c r="R7832" s="3">
        <v>35.714285714286</v>
      </c>
      <c r="S7832" s="3">
        <v>4.2857142857139996</v>
      </c>
      <c r="T7832" s="3">
        <v>4.2857142857139996</v>
      </c>
      <c r="U7832" s="13">
        <v>464.28571428571399</v>
      </c>
    </row>
    <row r="7833" spans="4:21" ht="39" x14ac:dyDescent="0.2">
      <c r="D7833" s="59"/>
      <c r="E7833" s="5" t="s">
        <v>93</v>
      </c>
      <c r="F7833" s="51" t="s">
        <v>623</v>
      </c>
      <c r="G7833" s="4">
        <v>430</v>
      </c>
      <c r="H7833" s="10">
        <v>28.372093023255999</v>
      </c>
      <c r="I7833" s="1">
        <v>74.186046511628007</v>
      </c>
      <c r="J7833" s="1">
        <v>47.906976744185997</v>
      </c>
      <c r="K7833" s="1">
        <v>47.906976744185997</v>
      </c>
      <c r="L7833" s="1">
        <v>58.604651162791001</v>
      </c>
      <c r="M7833" s="1">
        <v>30.697674418605001</v>
      </c>
      <c r="N7833" s="1">
        <v>27.674418604650999</v>
      </c>
      <c r="O7833" s="1">
        <v>49.767441860464999</v>
      </c>
      <c r="P7833" s="1">
        <v>48.604651162791001</v>
      </c>
      <c r="Q7833" s="1">
        <v>43.488372093023003</v>
      </c>
      <c r="R7833" s="1">
        <v>39.302325581395003</v>
      </c>
      <c r="S7833" s="1">
        <v>2.0930232558139998</v>
      </c>
      <c r="T7833" s="1">
        <v>8.6046511627910007</v>
      </c>
      <c r="U7833" s="8">
        <v>507.20930232558101</v>
      </c>
    </row>
    <row r="7834" spans="4:21" ht="39" x14ac:dyDescent="0.2">
      <c r="D7834" s="59"/>
      <c r="E7834" s="5" t="s">
        <v>94</v>
      </c>
      <c r="F7834" s="51" t="s">
        <v>623</v>
      </c>
      <c r="G7834" s="4">
        <v>824</v>
      </c>
      <c r="H7834" s="10">
        <v>25.849514563107</v>
      </c>
      <c r="I7834" s="1">
        <v>69.538834951455996</v>
      </c>
      <c r="J7834" s="1">
        <v>41.990291262135997</v>
      </c>
      <c r="K7834" s="1">
        <v>46.601941747573001</v>
      </c>
      <c r="L7834" s="1">
        <v>57.160194174757002</v>
      </c>
      <c r="M7834" s="1">
        <v>26.456310679611999</v>
      </c>
      <c r="N7834" s="1">
        <v>22.572815533981</v>
      </c>
      <c r="O7834" s="1">
        <v>43.932038834951001</v>
      </c>
      <c r="P7834" s="1">
        <v>41.019417475727998</v>
      </c>
      <c r="Q7834" s="1">
        <v>40.291262135921997</v>
      </c>
      <c r="R7834" s="1">
        <v>34.344660194174999</v>
      </c>
      <c r="S7834" s="1">
        <v>1.9417475728160001</v>
      </c>
      <c r="T7834" s="1">
        <v>10.558252427184</v>
      </c>
      <c r="U7834" s="8">
        <v>462.257281553398</v>
      </c>
    </row>
    <row r="7835" spans="4:21" ht="39" x14ac:dyDescent="0.2">
      <c r="D7835" s="59"/>
      <c r="E7835" s="5" t="s">
        <v>95</v>
      </c>
      <c r="F7835" s="51" t="s">
        <v>623</v>
      </c>
      <c r="G7835" s="4">
        <v>593</v>
      </c>
      <c r="H7835" s="10">
        <v>26.981450252950999</v>
      </c>
      <c r="I7835" s="1">
        <v>72.849915682968003</v>
      </c>
      <c r="J7835" s="1">
        <v>46.374367622260003</v>
      </c>
      <c r="K7835" s="1">
        <v>46.374367622260003</v>
      </c>
      <c r="L7835" s="1">
        <v>59.021922428331003</v>
      </c>
      <c r="M7835" s="1">
        <v>29.510961214165</v>
      </c>
      <c r="N7835" s="1">
        <v>26.306913996626999</v>
      </c>
      <c r="O7835" s="1">
        <v>47.386172006744999</v>
      </c>
      <c r="P7835" s="1">
        <v>47.723440134907001</v>
      </c>
      <c r="Q7835" s="1">
        <v>43.676222596964998</v>
      </c>
      <c r="R7835" s="1">
        <v>36.762225969646003</v>
      </c>
      <c r="S7835" s="1">
        <v>2.0236087689710001</v>
      </c>
      <c r="T7835" s="1">
        <v>8.7689713322090004</v>
      </c>
      <c r="U7835" s="8">
        <v>493.760539629005</v>
      </c>
    </row>
    <row r="7836" spans="4:21" ht="39" x14ac:dyDescent="0.2">
      <c r="D7836" s="59"/>
      <c r="E7836" s="5" t="s">
        <v>96</v>
      </c>
      <c r="F7836" s="51" t="s">
        <v>623</v>
      </c>
      <c r="G7836" s="4">
        <v>261</v>
      </c>
      <c r="H7836" s="10">
        <v>25.670498084291001</v>
      </c>
      <c r="I7836" s="1">
        <v>72.413793103448</v>
      </c>
      <c r="J7836" s="1">
        <v>47.892720306512999</v>
      </c>
      <c r="K7836" s="1">
        <v>48.275862068965999</v>
      </c>
      <c r="L7836" s="1">
        <v>62.452107279693003</v>
      </c>
      <c r="M7836" s="1">
        <v>28.735632183907999</v>
      </c>
      <c r="N7836" s="1">
        <v>27.203065134100001</v>
      </c>
      <c r="O7836" s="1">
        <v>46.743295019157003</v>
      </c>
      <c r="P7836" s="1">
        <v>44.827586206897003</v>
      </c>
      <c r="Q7836" s="1">
        <v>39.080459770114999</v>
      </c>
      <c r="R7836" s="1">
        <v>37.547892720306997</v>
      </c>
      <c r="S7836" s="1">
        <v>1.915708812261</v>
      </c>
      <c r="T7836" s="1">
        <v>10.344827586207</v>
      </c>
      <c r="U7836" s="8">
        <v>493.10344827586198</v>
      </c>
    </row>
    <row r="7837" spans="4:21" ht="39" x14ac:dyDescent="0.2">
      <c r="D7837" s="59"/>
      <c r="E7837" s="5" t="s">
        <v>97</v>
      </c>
      <c r="F7837" s="51" t="s">
        <v>623</v>
      </c>
      <c r="G7837" s="4">
        <v>63</v>
      </c>
      <c r="H7837" s="10">
        <v>42.857142857143003</v>
      </c>
      <c r="I7837" s="1">
        <v>87.301587301587006</v>
      </c>
      <c r="J7837" s="1">
        <v>61.904761904761997</v>
      </c>
      <c r="K7837" s="1">
        <v>53.968253968253997</v>
      </c>
      <c r="L7837" s="1">
        <v>60.317460317459997</v>
      </c>
      <c r="M7837" s="1">
        <v>36.507936507937004</v>
      </c>
      <c r="N7837" s="1">
        <v>44.444444444444002</v>
      </c>
      <c r="O7837" s="1">
        <v>58.730158730158998</v>
      </c>
      <c r="P7837" s="1">
        <v>53.968253968253997</v>
      </c>
      <c r="Q7837" s="1">
        <v>50.793650793650997</v>
      </c>
      <c r="R7837" s="1">
        <v>41.269841269841002</v>
      </c>
      <c r="S7837" s="1">
        <v>3.1746031746029999</v>
      </c>
      <c r="T7837" s="1">
        <v>3.1746031746029999</v>
      </c>
      <c r="U7837" s="8">
        <v>598.41269841269798</v>
      </c>
    </row>
    <row r="7838" spans="4:21" ht="39" x14ac:dyDescent="0.2">
      <c r="D7838" s="59"/>
      <c r="E7838" s="5" t="s">
        <v>98</v>
      </c>
      <c r="F7838" s="51" t="s">
        <v>623</v>
      </c>
      <c r="G7838" s="4">
        <v>345</v>
      </c>
      <c r="H7838" s="10">
        <v>27.246376811594001</v>
      </c>
      <c r="I7838" s="1">
        <v>73.333333333333002</v>
      </c>
      <c r="J7838" s="1">
        <v>49.855072463768003</v>
      </c>
      <c r="K7838" s="1">
        <v>46.956521739129997</v>
      </c>
      <c r="L7838" s="1">
        <v>61.159420289854999</v>
      </c>
      <c r="M7838" s="1">
        <v>30.724637681158999</v>
      </c>
      <c r="N7838" s="1">
        <v>30.144927536232</v>
      </c>
      <c r="O7838" s="1">
        <v>51.884057971014002</v>
      </c>
      <c r="P7838" s="1">
        <v>49.275362318840997</v>
      </c>
      <c r="Q7838" s="1">
        <v>45.797101449274997</v>
      </c>
      <c r="R7838" s="1">
        <v>40.289855072464</v>
      </c>
      <c r="S7838" s="1">
        <v>2.0289855072459999</v>
      </c>
      <c r="T7838" s="1">
        <v>8.1159420289859998</v>
      </c>
      <c r="U7838" s="8">
        <v>516.81159420289896</v>
      </c>
    </row>
    <row r="7839" spans="4:21" ht="39" x14ac:dyDescent="0.2">
      <c r="D7839" s="59"/>
      <c r="E7839" s="5" t="s">
        <v>99</v>
      </c>
      <c r="F7839" s="51" t="s">
        <v>623</v>
      </c>
      <c r="G7839" s="4">
        <v>202</v>
      </c>
      <c r="H7839" s="10">
        <v>31.188118811881001</v>
      </c>
      <c r="I7839" s="1">
        <v>75.247524752475002</v>
      </c>
      <c r="J7839" s="1">
        <v>55.940594059406003</v>
      </c>
      <c r="K7839" s="1">
        <v>49.504950495049997</v>
      </c>
      <c r="L7839" s="1">
        <v>64.851485148514996</v>
      </c>
      <c r="M7839" s="1">
        <v>39.108910891089003</v>
      </c>
      <c r="N7839" s="1">
        <v>31.188118811881001</v>
      </c>
      <c r="O7839" s="1">
        <v>51.485148514850998</v>
      </c>
      <c r="P7839" s="1">
        <v>55.940594059406003</v>
      </c>
      <c r="Q7839" s="1">
        <v>44.554455445545003</v>
      </c>
      <c r="R7839" s="1">
        <v>40.099009900989998</v>
      </c>
      <c r="S7839" s="1">
        <v>2.4752475247520001</v>
      </c>
      <c r="T7839" s="1">
        <v>6.4356435643559999</v>
      </c>
      <c r="U7839" s="8">
        <v>548.01980198019805</v>
      </c>
    </row>
    <row r="7840" spans="4:21" x14ac:dyDescent="0.2">
      <c r="D7840" s="59"/>
      <c r="E7840" s="5" t="s">
        <v>100</v>
      </c>
      <c r="F7840" s="51" t="s">
        <v>623</v>
      </c>
      <c r="G7840" s="4">
        <v>143</v>
      </c>
      <c r="H7840" s="10">
        <v>11.888111888112</v>
      </c>
      <c r="I7840" s="1">
        <v>62.937062937062997</v>
      </c>
      <c r="J7840" s="1">
        <v>24.475524475524001</v>
      </c>
      <c r="K7840" s="1">
        <v>41.258741258740997</v>
      </c>
      <c r="L7840" s="1">
        <v>42.657342657343001</v>
      </c>
      <c r="M7840" s="1">
        <v>14.685314685314999</v>
      </c>
      <c r="N7840" s="1">
        <v>9.0909090909089993</v>
      </c>
      <c r="O7840" s="1">
        <v>32.867132867133002</v>
      </c>
      <c r="P7840" s="1">
        <v>24.475524475524001</v>
      </c>
      <c r="Q7840" s="1">
        <v>32.867132867133002</v>
      </c>
      <c r="R7840" s="1">
        <v>23.076923076922998</v>
      </c>
      <c r="S7840" s="1">
        <v>1.398601398601</v>
      </c>
      <c r="T7840" s="1">
        <v>15.384615384615</v>
      </c>
      <c r="U7840" s="8">
        <v>337.06293706293701</v>
      </c>
    </row>
    <row r="7841" spans="4:21" x14ac:dyDescent="0.2">
      <c r="D7841" s="59"/>
      <c r="E7841" s="5" t="s">
        <v>23</v>
      </c>
      <c r="F7841" s="51" t="s">
        <v>624</v>
      </c>
      <c r="G7841" s="4">
        <v>5</v>
      </c>
      <c r="H7841" s="17" t="s">
        <v>160</v>
      </c>
      <c r="I7841" s="2" t="s">
        <v>160</v>
      </c>
      <c r="J7841" s="2" t="s">
        <v>160</v>
      </c>
      <c r="K7841" s="1">
        <v>40</v>
      </c>
      <c r="L7841" s="1">
        <v>60</v>
      </c>
      <c r="M7841" s="2" t="s">
        <v>160</v>
      </c>
      <c r="N7841" s="2" t="s">
        <v>160</v>
      </c>
      <c r="O7841" s="1">
        <v>40</v>
      </c>
      <c r="P7841" s="2" t="s">
        <v>160</v>
      </c>
      <c r="Q7841" s="2" t="s">
        <v>160</v>
      </c>
      <c r="R7841" s="1">
        <v>40</v>
      </c>
      <c r="S7841" s="1">
        <v>20</v>
      </c>
      <c r="T7841" s="1">
        <v>20</v>
      </c>
      <c r="U7841" s="8">
        <v>220</v>
      </c>
    </row>
    <row r="7842" spans="4:21" ht="26" x14ac:dyDescent="0.2">
      <c r="D7842" s="59"/>
      <c r="E7842" s="5" t="s">
        <v>101</v>
      </c>
      <c r="F7842" s="51" t="s">
        <v>623</v>
      </c>
      <c r="G7842" s="4">
        <v>883</v>
      </c>
      <c r="H7842" s="10">
        <v>24.801812004529999</v>
      </c>
      <c r="I7842" s="1">
        <v>69.309173272932995</v>
      </c>
      <c r="J7842" s="1">
        <v>40.543601359002999</v>
      </c>
      <c r="K7842" s="1">
        <v>45.639864099660002</v>
      </c>
      <c r="L7842" s="1">
        <v>55.945639864100002</v>
      </c>
      <c r="M7842" s="1">
        <v>25.707814269536001</v>
      </c>
      <c r="N7842" s="1">
        <v>21.857304643262001</v>
      </c>
      <c r="O7842" s="1">
        <v>43.374858437146003</v>
      </c>
      <c r="P7842" s="1">
        <v>40.543601359002999</v>
      </c>
      <c r="Q7842" s="1">
        <v>39.750849377122996</v>
      </c>
      <c r="R7842" s="1">
        <v>33.408833522084002</v>
      </c>
      <c r="S7842" s="1">
        <v>1.925254813137</v>
      </c>
      <c r="T7842" s="1">
        <v>10.305775764439</v>
      </c>
      <c r="U7842" s="8">
        <v>453.11438278595699</v>
      </c>
    </row>
    <row r="7843" spans="4:21" ht="26" x14ac:dyDescent="0.2">
      <c r="D7843" s="59"/>
      <c r="E7843" s="5" t="s">
        <v>102</v>
      </c>
      <c r="F7843" s="51" t="s">
        <v>623</v>
      </c>
      <c r="G7843" s="4">
        <v>453</v>
      </c>
      <c r="H7843" s="10">
        <v>27.373068432671001</v>
      </c>
      <c r="I7843" s="1">
        <v>73.509933774833996</v>
      </c>
      <c r="J7843" s="1">
        <v>47.461368653421999</v>
      </c>
      <c r="K7843" s="1">
        <v>46.578366445915997</v>
      </c>
      <c r="L7843" s="1">
        <v>60.044150110375</v>
      </c>
      <c r="M7843" s="1">
        <v>30.46357615894</v>
      </c>
      <c r="N7843" s="1">
        <v>27.593818984546999</v>
      </c>
      <c r="O7843" s="1">
        <v>47.461368653421999</v>
      </c>
      <c r="P7843" s="1">
        <v>46.799116997791998</v>
      </c>
      <c r="Q7843" s="1">
        <v>42.384105960265003</v>
      </c>
      <c r="R7843" s="1">
        <v>38.631346578365999</v>
      </c>
      <c r="S7843" s="1">
        <v>1.7660044150109999</v>
      </c>
      <c r="T7843" s="1">
        <v>9.0507726269319999</v>
      </c>
      <c r="U7843" s="8">
        <v>499.11699779249398</v>
      </c>
    </row>
    <row r="7844" spans="4:21" x14ac:dyDescent="0.2">
      <c r="D7844" s="58" t="s">
        <v>103</v>
      </c>
      <c r="E7844" s="7" t="s">
        <v>104</v>
      </c>
      <c r="F7844" s="50" t="s">
        <v>623</v>
      </c>
      <c r="G7844" s="6">
        <v>265</v>
      </c>
      <c r="H7844" s="14">
        <v>25.283018867925001</v>
      </c>
      <c r="I7844" s="3">
        <v>70.943396226415004</v>
      </c>
      <c r="J7844" s="3">
        <v>45.660377358490997</v>
      </c>
      <c r="K7844" s="3">
        <v>44.905660377357997</v>
      </c>
      <c r="L7844" s="3">
        <v>59.245283018868001</v>
      </c>
      <c r="M7844" s="3">
        <v>31.320754716981</v>
      </c>
      <c r="N7844" s="3">
        <v>29.433962264150999</v>
      </c>
      <c r="O7844" s="3">
        <v>47.547169811320998</v>
      </c>
      <c r="P7844" s="3">
        <v>48.301886792452997</v>
      </c>
      <c r="Q7844" s="3">
        <v>43.396226415093999</v>
      </c>
      <c r="R7844" s="3">
        <v>35.849056603774002</v>
      </c>
      <c r="S7844" s="3">
        <v>1.5094339622640001</v>
      </c>
      <c r="T7844" s="3">
        <v>7.547169811321</v>
      </c>
      <c r="U7844" s="13">
        <v>490.94339622641502</v>
      </c>
    </row>
    <row r="7845" spans="4:21" x14ac:dyDescent="0.2">
      <c r="D7845" s="59"/>
      <c r="E7845" s="5" t="s">
        <v>105</v>
      </c>
      <c r="F7845" s="51" t="s">
        <v>623</v>
      </c>
      <c r="G7845" s="4">
        <v>314</v>
      </c>
      <c r="H7845" s="10">
        <v>26.433121019108</v>
      </c>
      <c r="I7845" s="1">
        <v>70.063694267515999</v>
      </c>
      <c r="J7845" s="1">
        <v>41.082802547771003</v>
      </c>
      <c r="K7845" s="1">
        <v>46.815286624203999</v>
      </c>
      <c r="L7845" s="1">
        <v>53.821656050954999</v>
      </c>
      <c r="M7845" s="1">
        <v>23.885350318471001</v>
      </c>
      <c r="N7845" s="1">
        <v>18.789808917197</v>
      </c>
      <c r="O7845" s="1">
        <v>42.675159235669</v>
      </c>
      <c r="P7845" s="1">
        <v>35.668789808916998</v>
      </c>
      <c r="Q7845" s="1">
        <v>36.942675159236003</v>
      </c>
      <c r="R7845" s="1">
        <v>32.165605095540997</v>
      </c>
      <c r="S7845" s="1">
        <v>1.2738853503180001</v>
      </c>
      <c r="T7845" s="1">
        <v>12.738853503185</v>
      </c>
      <c r="U7845" s="8">
        <v>442.35668789808898</v>
      </c>
    </row>
    <row r="7846" spans="4:21" x14ac:dyDescent="0.2">
      <c r="D7846" s="59"/>
      <c r="E7846" s="5" t="s">
        <v>106</v>
      </c>
      <c r="F7846" s="51" t="s">
        <v>623</v>
      </c>
      <c r="G7846" s="4">
        <v>333</v>
      </c>
      <c r="H7846" s="10">
        <v>18.918918918919001</v>
      </c>
      <c r="I7846" s="1">
        <v>66.666666666666998</v>
      </c>
      <c r="J7846" s="1">
        <v>30.030030030030002</v>
      </c>
      <c r="K7846" s="1">
        <v>42.042042042041999</v>
      </c>
      <c r="L7846" s="1">
        <v>51.651651651652003</v>
      </c>
      <c r="M7846" s="1">
        <v>20.120120120119999</v>
      </c>
      <c r="N7846" s="1">
        <v>16.216216216216001</v>
      </c>
      <c r="O7846" s="1">
        <v>38.438438438437998</v>
      </c>
      <c r="P7846" s="1">
        <v>33.633633633633998</v>
      </c>
      <c r="Q7846" s="1">
        <v>36.936936936937002</v>
      </c>
      <c r="R7846" s="1">
        <v>29.72972972973</v>
      </c>
      <c r="S7846" s="1">
        <v>1.8018018018019999</v>
      </c>
      <c r="T7846" s="1">
        <v>11.111111111111001</v>
      </c>
      <c r="U7846" s="8">
        <v>397.29729729729701</v>
      </c>
    </row>
    <row r="7847" spans="4:21" x14ac:dyDescent="0.2">
      <c r="D7847" s="59"/>
      <c r="E7847" s="5" t="s">
        <v>107</v>
      </c>
      <c r="F7847" s="51" t="s">
        <v>623</v>
      </c>
      <c r="G7847" s="4">
        <v>108</v>
      </c>
      <c r="H7847" s="10">
        <v>19.444444444443999</v>
      </c>
      <c r="I7847" s="1">
        <v>59.259259259258997</v>
      </c>
      <c r="J7847" s="1">
        <v>34.259259259258997</v>
      </c>
      <c r="K7847" s="1">
        <v>48.148148148148003</v>
      </c>
      <c r="L7847" s="1">
        <v>49.074074074073998</v>
      </c>
      <c r="M7847" s="1">
        <v>19.444444444443999</v>
      </c>
      <c r="N7847" s="1">
        <v>13.888888888888999</v>
      </c>
      <c r="O7847" s="1">
        <v>34.259259259258997</v>
      </c>
      <c r="P7847" s="1">
        <v>30.555555555556001</v>
      </c>
      <c r="Q7847" s="1">
        <v>34.259259259258997</v>
      </c>
      <c r="R7847" s="1">
        <v>24.074074074074002</v>
      </c>
      <c r="S7847" s="1">
        <v>6.4814814814809996</v>
      </c>
      <c r="T7847" s="1">
        <v>13.888888888888999</v>
      </c>
      <c r="U7847" s="8">
        <v>387.03703703703701</v>
      </c>
    </row>
    <row r="7848" spans="4:21" x14ac:dyDescent="0.2">
      <c r="D7848" s="59"/>
      <c r="E7848" s="5" t="s">
        <v>108</v>
      </c>
      <c r="F7848" s="51" t="s">
        <v>624</v>
      </c>
      <c r="G7848" s="4">
        <v>21</v>
      </c>
      <c r="H7848" s="10">
        <v>19.047619047619001</v>
      </c>
      <c r="I7848" s="1">
        <v>61.904761904761997</v>
      </c>
      <c r="J7848" s="1">
        <v>38.095238095238003</v>
      </c>
      <c r="K7848" s="1">
        <v>38.095238095238003</v>
      </c>
      <c r="L7848" s="1">
        <v>42.857142857143003</v>
      </c>
      <c r="M7848" s="1">
        <v>9.5238095238099998</v>
      </c>
      <c r="N7848" s="1">
        <v>4.7619047619049999</v>
      </c>
      <c r="O7848" s="1">
        <v>33.333333333333002</v>
      </c>
      <c r="P7848" s="1">
        <v>47.619047619047997</v>
      </c>
      <c r="Q7848" s="1">
        <v>38.095238095238003</v>
      </c>
      <c r="R7848" s="1">
        <v>38.095238095238003</v>
      </c>
      <c r="S7848" s="1">
        <v>4.7619047619049999</v>
      </c>
      <c r="T7848" s="1">
        <v>14.285714285714</v>
      </c>
      <c r="U7848" s="8">
        <v>390.47619047619003</v>
      </c>
    </row>
    <row r="7849" spans="4:21" x14ac:dyDescent="0.2">
      <c r="D7849" s="59"/>
      <c r="E7849" s="5" t="s">
        <v>23</v>
      </c>
      <c r="F7849" s="51" t="s">
        <v>624</v>
      </c>
      <c r="G7849" s="4">
        <v>2</v>
      </c>
      <c r="H7849" s="10">
        <v>50</v>
      </c>
      <c r="I7849" s="1">
        <v>100</v>
      </c>
      <c r="J7849" s="2" t="s">
        <v>160</v>
      </c>
      <c r="K7849" s="1">
        <v>100</v>
      </c>
      <c r="L7849" s="1">
        <v>100</v>
      </c>
      <c r="M7849" s="1">
        <v>50</v>
      </c>
      <c r="N7849" s="2" t="s">
        <v>160</v>
      </c>
      <c r="O7849" s="1">
        <v>100</v>
      </c>
      <c r="P7849" s="1">
        <v>50</v>
      </c>
      <c r="Q7849" s="1">
        <v>50</v>
      </c>
      <c r="R7849" s="1">
        <v>50</v>
      </c>
      <c r="S7849" s="2" t="s">
        <v>160</v>
      </c>
      <c r="T7849" s="2" t="s">
        <v>160</v>
      </c>
      <c r="U7849" s="8">
        <v>650</v>
      </c>
    </row>
    <row r="7850" spans="4:21" x14ac:dyDescent="0.2">
      <c r="D7850" s="59"/>
      <c r="E7850" s="5" t="s">
        <v>109</v>
      </c>
      <c r="F7850" s="51" t="s">
        <v>623</v>
      </c>
      <c r="G7850" s="4">
        <v>579</v>
      </c>
      <c r="H7850" s="10">
        <v>25.906735751294999</v>
      </c>
      <c r="I7850" s="1">
        <v>70.466321243522998</v>
      </c>
      <c r="J7850" s="1">
        <v>43.177892918825997</v>
      </c>
      <c r="K7850" s="1">
        <v>45.941278065630001</v>
      </c>
      <c r="L7850" s="1">
        <v>56.303972366148997</v>
      </c>
      <c r="M7850" s="1">
        <v>27.288428324698</v>
      </c>
      <c r="N7850" s="1">
        <v>23.661485319516</v>
      </c>
      <c r="O7850" s="1">
        <v>44.905008635579001</v>
      </c>
      <c r="P7850" s="1">
        <v>41.450777202072999</v>
      </c>
      <c r="Q7850" s="1">
        <v>39.896373056995003</v>
      </c>
      <c r="R7850" s="1">
        <v>33.851468048359003</v>
      </c>
      <c r="S7850" s="1">
        <v>1.381692573402</v>
      </c>
      <c r="T7850" s="1">
        <v>10.362694300517999</v>
      </c>
      <c r="U7850" s="8">
        <v>464.59412780656299</v>
      </c>
    </row>
    <row r="7851" spans="4:21" x14ac:dyDescent="0.2">
      <c r="D7851" s="59"/>
      <c r="E7851" s="5" t="s">
        <v>110</v>
      </c>
      <c r="F7851" s="51" t="s">
        <v>623</v>
      </c>
      <c r="G7851" s="4">
        <v>129</v>
      </c>
      <c r="H7851" s="10">
        <v>19.37984496124</v>
      </c>
      <c r="I7851" s="1">
        <v>59.689922480619998</v>
      </c>
      <c r="J7851" s="1">
        <v>34.883720930232997</v>
      </c>
      <c r="K7851" s="1">
        <v>46.511627906976997</v>
      </c>
      <c r="L7851" s="1">
        <v>48.062015503875998</v>
      </c>
      <c r="M7851" s="1">
        <v>17.829457364341</v>
      </c>
      <c r="N7851" s="1">
        <v>12.403100775194</v>
      </c>
      <c r="O7851" s="1">
        <v>34.108527131782999</v>
      </c>
      <c r="P7851" s="1">
        <v>33.333333333333002</v>
      </c>
      <c r="Q7851" s="1">
        <v>34.883720930232997</v>
      </c>
      <c r="R7851" s="1">
        <v>26.356589147287</v>
      </c>
      <c r="S7851" s="1">
        <v>6.2015503875969999</v>
      </c>
      <c r="T7851" s="1">
        <v>13.953488372093</v>
      </c>
      <c r="U7851" s="8">
        <v>387.59689922480601</v>
      </c>
    </row>
    <row r="7852" spans="4:21" x14ac:dyDescent="0.2">
      <c r="D7852" s="58" t="s">
        <v>111</v>
      </c>
      <c r="E7852" s="7" t="s">
        <v>112</v>
      </c>
      <c r="F7852" s="50" t="s">
        <v>623</v>
      </c>
      <c r="G7852" s="6">
        <v>192</v>
      </c>
      <c r="H7852" s="14">
        <v>35.416666666666998</v>
      </c>
      <c r="I7852" s="3">
        <v>76.5625</v>
      </c>
      <c r="J7852" s="3">
        <v>51.041666666666998</v>
      </c>
      <c r="K7852" s="3">
        <v>48.4375</v>
      </c>
      <c r="L7852" s="3">
        <v>62.5</v>
      </c>
      <c r="M7852" s="3">
        <v>36.458333333333002</v>
      </c>
      <c r="N7852" s="3">
        <v>29.166666666666998</v>
      </c>
      <c r="O7852" s="3">
        <v>47.395833333333002</v>
      </c>
      <c r="P7852" s="3">
        <v>44.791666666666998</v>
      </c>
      <c r="Q7852" s="3">
        <v>45.3125</v>
      </c>
      <c r="R7852" s="3">
        <v>35.9375</v>
      </c>
      <c r="S7852" s="3">
        <v>2.083333333333</v>
      </c>
      <c r="T7852" s="3">
        <v>6.25</v>
      </c>
      <c r="U7852" s="13">
        <v>521.35416666666697</v>
      </c>
    </row>
    <row r="7853" spans="4:21" ht="26" x14ac:dyDescent="0.2">
      <c r="D7853" s="59"/>
      <c r="E7853" s="5" t="s">
        <v>113</v>
      </c>
      <c r="F7853" s="51" t="s">
        <v>623</v>
      </c>
      <c r="G7853" s="4">
        <v>149</v>
      </c>
      <c r="H7853" s="10">
        <v>40.268456375839001</v>
      </c>
      <c r="I7853" s="1">
        <v>74.496644295302005</v>
      </c>
      <c r="J7853" s="1">
        <v>50.335570469799002</v>
      </c>
      <c r="K7853" s="1">
        <v>46.979865771812001</v>
      </c>
      <c r="L7853" s="1">
        <v>62.416107382550003</v>
      </c>
      <c r="M7853" s="1">
        <v>41.610738255034001</v>
      </c>
      <c r="N7853" s="1">
        <v>44.295302013422997</v>
      </c>
      <c r="O7853" s="1">
        <v>54.362416107382998</v>
      </c>
      <c r="P7853" s="1">
        <v>53.020134228187999</v>
      </c>
      <c r="Q7853" s="1">
        <v>53.691275167785001</v>
      </c>
      <c r="R7853" s="1">
        <v>48.322147651007</v>
      </c>
      <c r="S7853" s="1">
        <v>2.0134228187919998</v>
      </c>
      <c r="T7853" s="1">
        <v>3.355704697987</v>
      </c>
      <c r="U7853" s="8">
        <v>575.16778523489904</v>
      </c>
    </row>
    <row r="7854" spans="4:21" x14ac:dyDescent="0.2">
      <c r="D7854" s="59"/>
      <c r="E7854" s="5" t="s">
        <v>114</v>
      </c>
      <c r="F7854" s="51" t="s">
        <v>623</v>
      </c>
      <c r="G7854" s="4">
        <v>530</v>
      </c>
      <c r="H7854" s="10">
        <v>27.735849056604</v>
      </c>
      <c r="I7854" s="1">
        <v>73.207547169810994</v>
      </c>
      <c r="J7854" s="1">
        <v>43.584905660376997</v>
      </c>
      <c r="K7854" s="1">
        <v>47.924528301887001</v>
      </c>
      <c r="L7854" s="1">
        <v>60.754716981131999</v>
      </c>
      <c r="M7854" s="1">
        <v>30.188679245283002</v>
      </c>
      <c r="N7854" s="1">
        <v>26.981132075472001</v>
      </c>
      <c r="O7854" s="1">
        <v>47.547169811320998</v>
      </c>
      <c r="P7854" s="1">
        <v>44.150943396225998</v>
      </c>
      <c r="Q7854" s="1">
        <v>44.150943396225998</v>
      </c>
      <c r="R7854" s="1">
        <v>36.792452830188999</v>
      </c>
      <c r="S7854" s="1">
        <v>2.2641509433959999</v>
      </c>
      <c r="T7854" s="1">
        <v>7.9245283018870003</v>
      </c>
      <c r="U7854" s="8">
        <v>493.20754716981099</v>
      </c>
    </row>
    <row r="7855" spans="4:21" x14ac:dyDescent="0.2">
      <c r="D7855" s="59"/>
      <c r="E7855" s="5" t="s">
        <v>115</v>
      </c>
      <c r="F7855" s="51" t="s">
        <v>623</v>
      </c>
      <c r="G7855" s="4">
        <v>225</v>
      </c>
      <c r="H7855" s="10">
        <v>29.333333333333002</v>
      </c>
      <c r="I7855" s="1">
        <v>76</v>
      </c>
      <c r="J7855" s="1">
        <v>49.333333333333002</v>
      </c>
      <c r="K7855" s="1">
        <v>47.555555555555998</v>
      </c>
      <c r="L7855" s="1">
        <v>63.111111111111001</v>
      </c>
      <c r="M7855" s="1">
        <v>34.222222222222001</v>
      </c>
      <c r="N7855" s="1">
        <v>31.555555555556001</v>
      </c>
      <c r="O7855" s="1">
        <v>52.444444444444002</v>
      </c>
      <c r="P7855" s="1">
        <v>52.888888888888999</v>
      </c>
      <c r="Q7855" s="1">
        <v>49.333333333333002</v>
      </c>
      <c r="R7855" s="1">
        <v>37.333333333333002</v>
      </c>
      <c r="S7855" s="1">
        <v>1.333333333333</v>
      </c>
      <c r="T7855" s="1">
        <v>6.2222222222220003</v>
      </c>
      <c r="U7855" s="8">
        <v>530.66666666666697</v>
      </c>
    </row>
    <row r="7856" spans="4:21" x14ac:dyDescent="0.2">
      <c r="D7856" s="59"/>
      <c r="E7856" s="5" t="s">
        <v>116</v>
      </c>
      <c r="F7856" s="51" t="s">
        <v>623</v>
      </c>
      <c r="G7856" s="4">
        <v>467</v>
      </c>
      <c r="H7856" s="10">
        <v>24.625267665953</v>
      </c>
      <c r="I7856" s="1">
        <v>69.379014989292997</v>
      </c>
      <c r="J7856" s="1">
        <v>43.040685224839002</v>
      </c>
      <c r="K7856" s="1">
        <v>48.822269807281003</v>
      </c>
      <c r="L7856" s="1">
        <v>59.100642398287</v>
      </c>
      <c r="M7856" s="1">
        <v>25.481798715202999</v>
      </c>
      <c r="N7856" s="1">
        <v>22.269807280514001</v>
      </c>
      <c r="O7856" s="1">
        <v>43.683083511776999</v>
      </c>
      <c r="P7856" s="1">
        <v>43.683083511776999</v>
      </c>
      <c r="Q7856" s="1">
        <v>45.396145610277998</v>
      </c>
      <c r="R7856" s="1">
        <v>32.762312633832998</v>
      </c>
      <c r="S7856" s="1">
        <v>1.7130620985010001</v>
      </c>
      <c r="T7856" s="1">
        <v>10.278372591006001</v>
      </c>
      <c r="U7856" s="8">
        <v>470.23554603854399</v>
      </c>
    </row>
    <row r="7857" spans="4:21" ht="26" x14ac:dyDescent="0.2">
      <c r="D7857" s="59"/>
      <c r="E7857" s="5" t="s">
        <v>117</v>
      </c>
      <c r="F7857" s="51" t="s">
        <v>623</v>
      </c>
      <c r="G7857" s="4">
        <v>732</v>
      </c>
      <c r="H7857" s="10">
        <v>24.043715846994999</v>
      </c>
      <c r="I7857" s="1">
        <v>69.808743169398994</v>
      </c>
      <c r="J7857" s="1">
        <v>40.573770491803003</v>
      </c>
      <c r="K7857" s="1">
        <v>46.038251366120001</v>
      </c>
      <c r="L7857" s="1">
        <v>56.010928961749002</v>
      </c>
      <c r="M7857" s="1">
        <v>25.956284153005001</v>
      </c>
      <c r="N7857" s="1">
        <v>21.448087431693999</v>
      </c>
      <c r="O7857" s="1">
        <v>42.486338797814</v>
      </c>
      <c r="P7857" s="1">
        <v>40.846994535519002</v>
      </c>
      <c r="Q7857" s="1">
        <v>40.437158469944997</v>
      </c>
      <c r="R7857" s="1">
        <v>32.786885245901999</v>
      </c>
      <c r="S7857" s="1">
        <v>2.3224043715849998</v>
      </c>
      <c r="T7857" s="1">
        <v>11.065573770492</v>
      </c>
      <c r="U7857" s="8">
        <v>453.82513661202199</v>
      </c>
    </row>
    <row r="7858" spans="4:21" ht="26" x14ac:dyDescent="0.2">
      <c r="D7858" s="59"/>
      <c r="E7858" s="5" t="s">
        <v>118</v>
      </c>
      <c r="F7858" s="51" t="s">
        <v>623</v>
      </c>
      <c r="G7858" s="4">
        <v>662</v>
      </c>
      <c r="H7858" s="10">
        <v>25.377643504531999</v>
      </c>
      <c r="I7858" s="1">
        <v>70.090634441088</v>
      </c>
      <c r="J7858" s="1">
        <v>45.619335347431999</v>
      </c>
      <c r="K7858" s="1">
        <v>48.187311178248002</v>
      </c>
      <c r="L7858" s="1">
        <v>60.574018126887999</v>
      </c>
      <c r="M7858" s="1">
        <v>30.362537764350002</v>
      </c>
      <c r="N7858" s="1">
        <v>25.528700906344</v>
      </c>
      <c r="O7858" s="1">
        <v>48.187311178248002</v>
      </c>
      <c r="P7858" s="1">
        <v>44.712990936555997</v>
      </c>
      <c r="Q7858" s="1">
        <v>45.166163141993998</v>
      </c>
      <c r="R7858" s="1">
        <v>36.253776435044998</v>
      </c>
      <c r="S7858" s="1">
        <v>2.1148036253779998</v>
      </c>
      <c r="T7858" s="1">
        <v>9.0634441087610007</v>
      </c>
      <c r="U7858" s="8">
        <v>491.23867069486403</v>
      </c>
    </row>
    <row r="7859" spans="4:21" ht="26" x14ac:dyDescent="0.2">
      <c r="D7859" s="59"/>
      <c r="E7859" s="5" t="s">
        <v>119</v>
      </c>
      <c r="F7859" s="51" t="s">
        <v>623</v>
      </c>
      <c r="G7859" s="4">
        <v>471</v>
      </c>
      <c r="H7859" s="10">
        <v>26.326963906582002</v>
      </c>
      <c r="I7859" s="1">
        <v>69.851380042463006</v>
      </c>
      <c r="J7859" s="1">
        <v>39.702760084925998</v>
      </c>
      <c r="K7859" s="1">
        <v>46.921443736729998</v>
      </c>
      <c r="L7859" s="1">
        <v>55.201698513799997</v>
      </c>
      <c r="M7859" s="1">
        <v>28.237791932059</v>
      </c>
      <c r="N7859" s="1">
        <v>22.717622080679</v>
      </c>
      <c r="O7859" s="1">
        <v>43.099787685774999</v>
      </c>
      <c r="P7859" s="1">
        <v>42.038216560510001</v>
      </c>
      <c r="Q7859" s="1">
        <v>44.161358811040003</v>
      </c>
      <c r="R7859" s="1">
        <v>34.394904458599001</v>
      </c>
      <c r="S7859" s="1">
        <v>1.061571125265</v>
      </c>
      <c r="T7859" s="1">
        <v>10.615711252654</v>
      </c>
      <c r="U7859" s="8">
        <v>464.33121019108302</v>
      </c>
    </row>
    <row r="7860" spans="4:21" ht="26" x14ac:dyDescent="0.2">
      <c r="D7860" s="59"/>
      <c r="E7860" s="5" t="s">
        <v>120</v>
      </c>
      <c r="F7860" s="51" t="s">
        <v>623</v>
      </c>
      <c r="G7860" s="4">
        <v>165</v>
      </c>
      <c r="H7860" s="10">
        <v>23.030303030302999</v>
      </c>
      <c r="I7860" s="1">
        <v>76.363636363636004</v>
      </c>
      <c r="J7860" s="1">
        <v>46.060606060605998</v>
      </c>
      <c r="K7860" s="1">
        <v>45.454545454544999</v>
      </c>
      <c r="L7860" s="1">
        <v>63.030303030303003</v>
      </c>
      <c r="M7860" s="1">
        <v>41.818181818181998</v>
      </c>
      <c r="N7860" s="1">
        <v>36.363636363635997</v>
      </c>
      <c r="O7860" s="1">
        <v>50.303030303029999</v>
      </c>
      <c r="P7860" s="1">
        <v>58.787878787879002</v>
      </c>
      <c r="Q7860" s="1">
        <v>47.272727272727003</v>
      </c>
      <c r="R7860" s="1">
        <v>38.181818181818002</v>
      </c>
      <c r="S7860" s="1">
        <v>3.636363636364</v>
      </c>
      <c r="T7860" s="1">
        <v>3.636363636364</v>
      </c>
      <c r="U7860" s="8">
        <v>533.93939393939399</v>
      </c>
    </row>
    <row r="7861" spans="4:21" x14ac:dyDescent="0.2">
      <c r="D7861" s="59"/>
      <c r="E7861" s="5" t="s">
        <v>121</v>
      </c>
      <c r="F7861" s="51" t="s">
        <v>623</v>
      </c>
      <c r="G7861" s="4">
        <v>553</v>
      </c>
      <c r="H7861" s="10">
        <v>27.848101265823001</v>
      </c>
      <c r="I7861" s="1">
        <v>72.332730560578995</v>
      </c>
      <c r="J7861" s="1">
        <v>46.292947558770003</v>
      </c>
      <c r="K7861" s="1">
        <v>50.271247739602003</v>
      </c>
      <c r="L7861" s="1">
        <v>60.036166365280003</v>
      </c>
      <c r="M7861" s="1">
        <v>30.922242314647001</v>
      </c>
      <c r="N7861" s="1">
        <v>27.124773960216999</v>
      </c>
      <c r="O7861" s="1">
        <v>47.558770343580001</v>
      </c>
      <c r="P7861" s="1">
        <v>46.112115732368999</v>
      </c>
      <c r="Q7861" s="1">
        <v>47.197106690778</v>
      </c>
      <c r="R7861" s="1">
        <v>36.889692585894998</v>
      </c>
      <c r="S7861" s="1">
        <v>1.8083182640140001</v>
      </c>
      <c r="T7861" s="1">
        <v>8.8607594936710008</v>
      </c>
      <c r="U7861" s="8">
        <v>503.25497287522597</v>
      </c>
    </row>
    <row r="7862" spans="4:21" x14ac:dyDescent="0.2">
      <c r="D7862" s="59"/>
      <c r="E7862" s="5" t="s">
        <v>122</v>
      </c>
      <c r="F7862" s="51" t="s">
        <v>623</v>
      </c>
      <c r="G7862" s="4">
        <v>471</v>
      </c>
      <c r="H7862" s="10">
        <v>30.148619957537001</v>
      </c>
      <c r="I7862" s="1">
        <v>73.248407643312007</v>
      </c>
      <c r="J7862" s="1">
        <v>50.106157112527001</v>
      </c>
      <c r="K7862" s="1">
        <v>49.044585987261001</v>
      </c>
      <c r="L7862" s="1">
        <v>62.208067940551999</v>
      </c>
      <c r="M7862" s="1">
        <v>33.545647558386001</v>
      </c>
      <c r="N7862" s="1">
        <v>29.723991507430998</v>
      </c>
      <c r="O7862" s="1">
        <v>52.229299363057002</v>
      </c>
      <c r="P7862" s="1">
        <v>49.469214437367</v>
      </c>
      <c r="Q7862" s="1">
        <v>49.893842887472999</v>
      </c>
      <c r="R7862" s="1">
        <v>42.038216560510001</v>
      </c>
      <c r="S7862" s="1">
        <v>2.7600849256900002</v>
      </c>
      <c r="T7862" s="1">
        <v>8.0679405520169993</v>
      </c>
      <c r="U7862" s="8">
        <v>532.484076433121</v>
      </c>
    </row>
    <row r="7863" spans="4:21" x14ac:dyDescent="0.2">
      <c r="D7863" s="59"/>
      <c r="E7863" s="5" t="s">
        <v>123</v>
      </c>
      <c r="F7863" s="51" t="s">
        <v>623</v>
      </c>
      <c r="G7863" s="4">
        <v>275</v>
      </c>
      <c r="H7863" s="10">
        <v>37.454545454544999</v>
      </c>
      <c r="I7863" s="1">
        <v>78.909090909091006</v>
      </c>
      <c r="J7863" s="1">
        <v>60</v>
      </c>
      <c r="K7863" s="1">
        <v>53.090909090909001</v>
      </c>
      <c r="L7863" s="1">
        <v>64</v>
      </c>
      <c r="M7863" s="1">
        <v>42.909090909090999</v>
      </c>
      <c r="N7863" s="1">
        <v>33.454545454544999</v>
      </c>
      <c r="O7863" s="1">
        <v>56.363636363635997</v>
      </c>
      <c r="P7863" s="1">
        <v>54.909090909090999</v>
      </c>
      <c r="Q7863" s="1">
        <v>56.363636363635997</v>
      </c>
      <c r="R7863" s="1">
        <v>46.909090909090999</v>
      </c>
      <c r="S7863" s="1">
        <v>2.5454545454550002</v>
      </c>
      <c r="T7863" s="1">
        <v>6.5454545454549997</v>
      </c>
      <c r="U7863" s="8">
        <v>593.45454545454504</v>
      </c>
    </row>
    <row r="7864" spans="4:21" x14ac:dyDescent="0.2">
      <c r="D7864" s="59"/>
      <c r="E7864" s="5" t="s">
        <v>124</v>
      </c>
      <c r="F7864" s="51" t="s">
        <v>623</v>
      </c>
      <c r="G7864" s="4">
        <v>647</v>
      </c>
      <c r="H7864" s="10">
        <v>26.429675425039001</v>
      </c>
      <c r="I7864" s="1">
        <v>73.415765069551995</v>
      </c>
      <c r="J7864" s="1">
        <v>45.595054095827003</v>
      </c>
      <c r="K7864" s="1">
        <v>48.686244204018998</v>
      </c>
      <c r="L7864" s="1">
        <v>60.896445131375998</v>
      </c>
      <c r="M7864" s="1">
        <v>29.67542503864</v>
      </c>
      <c r="N7864" s="1">
        <v>25.347758887171999</v>
      </c>
      <c r="O7864" s="1">
        <v>47.758887171561</v>
      </c>
      <c r="P7864" s="1">
        <v>46.831530139103997</v>
      </c>
      <c r="Q7864" s="1">
        <v>47.449768160742003</v>
      </c>
      <c r="R7864" s="1">
        <v>36.630602782071001</v>
      </c>
      <c r="S7864" s="1">
        <v>1.545595054096</v>
      </c>
      <c r="T7864" s="1">
        <v>8.5007727975270004</v>
      </c>
      <c r="U7864" s="8">
        <v>498.76352395672302</v>
      </c>
    </row>
    <row r="7865" spans="4:21" x14ac:dyDescent="0.2">
      <c r="D7865" s="59"/>
      <c r="E7865" s="5" t="s">
        <v>125</v>
      </c>
      <c r="F7865" s="51" t="s">
        <v>623</v>
      </c>
      <c r="G7865" s="4">
        <v>249</v>
      </c>
      <c r="H7865" s="10">
        <v>35.341365461846998</v>
      </c>
      <c r="I7865" s="1">
        <v>73.493975903614</v>
      </c>
      <c r="J7865" s="1">
        <v>49.799196787149</v>
      </c>
      <c r="K7865" s="1">
        <v>53.012048192770997</v>
      </c>
      <c r="L7865" s="1">
        <v>64.658634538152995</v>
      </c>
      <c r="M7865" s="1">
        <v>42.168674698795002</v>
      </c>
      <c r="N7865" s="1">
        <v>35.341365461846998</v>
      </c>
      <c r="O7865" s="1">
        <v>56.224899598394003</v>
      </c>
      <c r="P7865" s="1">
        <v>51.004016064257002</v>
      </c>
      <c r="Q7865" s="1">
        <v>51.405622489960002</v>
      </c>
      <c r="R7865" s="1">
        <v>44.578313253011999</v>
      </c>
      <c r="S7865" s="1">
        <v>2.0080321285139999</v>
      </c>
      <c r="T7865" s="1">
        <v>7.2289156626509996</v>
      </c>
      <c r="U7865" s="8">
        <v>566.26506024096398</v>
      </c>
    </row>
    <row r="7866" spans="4:21" x14ac:dyDescent="0.2">
      <c r="D7866" s="59"/>
      <c r="E7866" s="5" t="s">
        <v>126</v>
      </c>
      <c r="F7866" s="51" t="s">
        <v>623</v>
      </c>
      <c r="G7866" s="4">
        <v>279</v>
      </c>
      <c r="H7866" s="10">
        <v>32.258064516128997</v>
      </c>
      <c r="I7866" s="1">
        <v>74.551971326165003</v>
      </c>
      <c r="J7866" s="1">
        <v>49.820788530465997</v>
      </c>
      <c r="K7866" s="1">
        <v>54.121863799282998</v>
      </c>
      <c r="L7866" s="1">
        <v>63.440860215054002</v>
      </c>
      <c r="M7866" s="1">
        <v>34.767025089606001</v>
      </c>
      <c r="N7866" s="1">
        <v>31.899641577061001</v>
      </c>
      <c r="O7866" s="1">
        <v>54.121863799282998</v>
      </c>
      <c r="P7866" s="1">
        <v>48.028673835124998</v>
      </c>
      <c r="Q7866" s="1">
        <v>52.688172043011001</v>
      </c>
      <c r="R7866" s="1">
        <v>46.594982078853</v>
      </c>
      <c r="S7866" s="1">
        <v>2.1505376344089999</v>
      </c>
      <c r="T7866" s="1">
        <v>5.73476702509</v>
      </c>
      <c r="U7866" s="8">
        <v>550.17921146953404</v>
      </c>
    </row>
    <row r="7867" spans="4:21" ht="26" x14ac:dyDescent="0.2">
      <c r="D7867" s="59"/>
      <c r="E7867" s="5" t="s">
        <v>127</v>
      </c>
      <c r="F7867" s="51" t="s">
        <v>623</v>
      </c>
      <c r="G7867" s="4">
        <v>195</v>
      </c>
      <c r="H7867" s="10">
        <v>26.666666666666998</v>
      </c>
      <c r="I7867" s="1">
        <v>72.820512820513002</v>
      </c>
      <c r="J7867" s="1">
        <v>47.179487179486998</v>
      </c>
      <c r="K7867" s="1">
        <v>46.153846153845997</v>
      </c>
      <c r="L7867" s="1">
        <v>65.128205128204996</v>
      </c>
      <c r="M7867" s="1">
        <v>26.153846153846001</v>
      </c>
      <c r="N7867" s="1">
        <v>26.666666666666998</v>
      </c>
      <c r="O7867" s="1">
        <v>50.25641025641</v>
      </c>
      <c r="P7867" s="1">
        <v>49.230769230768999</v>
      </c>
      <c r="Q7867" s="1">
        <v>45.641025641025998</v>
      </c>
      <c r="R7867" s="1">
        <v>42.564102564103003</v>
      </c>
      <c r="S7867" s="1">
        <v>1.538461538462</v>
      </c>
      <c r="T7867" s="1">
        <v>8.7179487179489996</v>
      </c>
      <c r="U7867" s="8">
        <v>508.71794871794901</v>
      </c>
    </row>
    <row r="7868" spans="4:21" x14ac:dyDescent="0.2">
      <c r="D7868" s="59"/>
      <c r="E7868" s="5" t="s">
        <v>36</v>
      </c>
      <c r="F7868" s="51" t="s">
        <v>624</v>
      </c>
      <c r="G7868" s="4">
        <v>24</v>
      </c>
      <c r="H7868" s="10">
        <v>25</v>
      </c>
      <c r="I7868" s="1">
        <v>58.333333333333002</v>
      </c>
      <c r="J7868" s="1">
        <v>33.333333333333002</v>
      </c>
      <c r="K7868" s="1">
        <v>50</v>
      </c>
      <c r="L7868" s="1">
        <v>33.333333333333002</v>
      </c>
      <c r="M7868" s="1">
        <v>33.333333333333002</v>
      </c>
      <c r="N7868" s="1">
        <v>29.166666666666998</v>
      </c>
      <c r="O7868" s="1">
        <v>33.333333333333002</v>
      </c>
      <c r="P7868" s="1">
        <v>37.5</v>
      </c>
      <c r="Q7868" s="1">
        <v>41.666666666666998</v>
      </c>
      <c r="R7868" s="1">
        <v>33.333333333333002</v>
      </c>
      <c r="S7868" s="1">
        <v>12.5</v>
      </c>
      <c r="T7868" s="1">
        <v>20.833333333333002</v>
      </c>
      <c r="U7868" s="8">
        <v>441.66666666666703</v>
      </c>
    </row>
    <row r="7869" spans="4:21" x14ac:dyDescent="0.2">
      <c r="D7869" s="59"/>
      <c r="E7869" s="5" t="s">
        <v>128</v>
      </c>
      <c r="F7869" s="51" t="s">
        <v>624</v>
      </c>
      <c r="G7869" s="4">
        <v>14</v>
      </c>
      <c r="H7869" s="17" t="s">
        <v>160</v>
      </c>
      <c r="I7869" s="1">
        <v>64.285714285713993</v>
      </c>
      <c r="J7869" s="1">
        <v>7.1428571428570002</v>
      </c>
      <c r="K7869" s="1">
        <v>28.571428571428999</v>
      </c>
      <c r="L7869" s="1">
        <v>28.571428571428999</v>
      </c>
      <c r="M7869" s="2" t="s">
        <v>160</v>
      </c>
      <c r="N7869" s="1">
        <v>7.1428571428570002</v>
      </c>
      <c r="O7869" s="1">
        <v>14.285714285714</v>
      </c>
      <c r="P7869" s="2" t="s">
        <v>160</v>
      </c>
      <c r="Q7869" s="1">
        <v>28.571428571428999</v>
      </c>
      <c r="R7869" s="1">
        <v>7.1428571428570002</v>
      </c>
      <c r="S7869" s="2" t="s">
        <v>160</v>
      </c>
      <c r="T7869" s="1">
        <v>14.285714285714</v>
      </c>
      <c r="U7869" s="8">
        <v>200</v>
      </c>
    </row>
    <row r="7870" spans="4:21" x14ac:dyDescent="0.2">
      <c r="D7870" s="59"/>
      <c r="E7870" s="5" t="s">
        <v>23</v>
      </c>
      <c r="F7870" s="51" t="s">
        <v>624</v>
      </c>
      <c r="G7870" s="4">
        <v>4</v>
      </c>
      <c r="H7870" s="10">
        <v>25</v>
      </c>
      <c r="I7870" s="1">
        <v>75</v>
      </c>
      <c r="J7870" s="1">
        <v>75</v>
      </c>
      <c r="K7870" s="1">
        <v>50</v>
      </c>
      <c r="L7870" s="1">
        <v>50</v>
      </c>
      <c r="M7870" s="1">
        <v>25</v>
      </c>
      <c r="N7870" s="1">
        <v>25</v>
      </c>
      <c r="O7870" s="1">
        <v>75</v>
      </c>
      <c r="P7870" s="2" t="s">
        <v>160</v>
      </c>
      <c r="Q7870" s="1">
        <v>50</v>
      </c>
      <c r="R7870" s="1">
        <v>75</v>
      </c>
      <c r="S7870" s="2" t="s">
        <v>160</v>
      </c>
      <c r="T7870" s="2" t="s">
        <v>160</v>
      </c>
      <c r="U7870" s="8">
        <v>525</v>
      </c>
    </row>
    <row r="7871" spans="4:21" x14ac:dyDescent="0.2">
      <c r="D7871" s="58" t="s">
        <v>129</v>
      </c>
      <c r="E7871" s="7" t="s">
        <v>130</v>
      </c>
      <c r="F7871" s="50" t="s">
        <v>623</v>
      </c>
      <c r="G7871" s="6">
        <v>544</v>
      </c>
      <c r="H7871" s="14">
        <v>22.977941176470999</v>
      </c>
      <c r="I7871" s="3">
        <v>69.852941176471006</v>
      </c>
      <c r="J7871" s="3">
        <v>42.095588235294002</v>
      </c>
      <c r="K7871" s="3">
        <v>42.463235294118</v>
      </c>
      <c r="L7871" s="3">
        <v>55.147058823529001</v>
      </c>
      <c r="M7871" s="3">
        <v>26.470588235293999</v>
      </c>
      <c r="N7871" s="3">
        <v>23.713235294118</v>
      </c>
      <c r="O7871" s="3">
        <v>42.647058823529001</v>
      </c>
      <c r="P7871" s="3">
        <v>41.360294117647001</v>
      </c>
      <c r="Q7871" s="3">
        <v>39.705882352941003</v>
      </c>
      <c r="R7871" s="3">
        <v>32.904411764705998</v>
      </c>
      <c r="S7871" s="3">
        <v>1.102941176471</v>
      </c>
      <c r="T7871" s="3">
        <v>9.7426470588239997</v>
      </c>
      <c r="U7871" s="13">
        <v>450.183823529412</v>
      </c>
    </row>
    <row r="7872" spans="4:21" x14ac:dyDescent="0.2">
      <c r="D7872" s="59"/>
      <c r="E7872" s="5" t="s">
        <v>131</v>
      </c>
      <c r="F7872" s="51" t="s">
        <v>623</v>
      </c>
      <c r="G7872" s="4">
        <v>411</v>
      </c>
      <c r="H7872" s="10">
        <v>23.357664233577001</v>
      </c>
      <c r="I7872" s="1">
        <v>66.909975669100007</v>
      </c>
      <c r="J7872" s="1">
        <v>31.630170316301999</v>
      </c>
      <c r="K7872" s="1">
        <v>46.958637469586002</v>
      </c>
      <c r="L7872" s="1">
        <v>52.311435523114</v>
      </c>
      <c r="M7872" s="1">
        <v>21.654501216545</v>
      </c>
      <c r="N7872" s="1">
        <v>15.571776155718</v>
      </c>
      <c r="O7872" s="1">
        <v>39.416058394160999</v>
      </c>
      <c r="P7872" s="1">
        <v>34.306569343066002</v>
      </c>
      <c r="Q7872" s="1">
        <v>36.496350364964002</v>
      </c>
      <c r="R7872" s="1">
        <v>29.683698296837001</v>
      </c>
      <c r="S7872" s="1">
        <v>3.1630170316299999</v>
      </c>
      <c r="T7872" s="1">
        <v>11.922141119220999</v>
      </c>
      <c r="U7872" s="8">
        <v>413.38199513382</v>
      </c>
    </row>
    <row r="7873" spans="4:21" x14ac:dyDescent="0.2">
      <c r="D7873" s="59"/>
      <c r="E7873" s="5" t="s">
        <v>132</v>
      </c>
      <c r="F7873" s="51" t="s">
        <v>623</v>
      </c>
      <c r="G7873" s="4">
        <v>65</v>
      </c>
      <c r="H7873" s="10">
        <v>16.923076923077002</v>
      </c>
      <c r="I7873" s="1">
        <v>64.615384615384997</v>
      </c>
      <c r="J7873" s="1">
        <v>44.615384615384997</v>
      </c>
      <c r="K7873" s="1">
        <v>53.846153846154003</v>
      </c>
      <c r="L7873" s="1">
        <v>56.923076923076998</v>
      </c>
      <c r="M7873" s="1">
        <v>18.461538461538002</v>
      </c>
      <c r="N7873" s="1">
        <v>15.384615384615</v>
      </c>
      <c r="O7873" s="1">
        <v>44.615384615384997</v>
      </c>
      <c r="P7873" s="1">
        <v>30.769230769231001</v>
      </c>
      <c r="Q7873" s="1">
        <v>38.461538461537998</v>
      </c>
      <c r="R7873" s="1">
        <v>26.153846153846001</v>
      </c>
      <c r="S7873" s="1">
        <v>3.0769230769229998</v>
      </c>
      <c r="T7873" s="1">
        <v>13.846153846153999</v>
      </c>
      <c r="U7873" s="8">
        <v>427.69230769230802</v>
      </c>
    </row>
    <row r="7874" spans="4:21" x14ac:dyDescent="0.2">
      <c r="D7874" s="59"/>
      <c r="E7874" s="5" t="s">
        <v>133</v>
      </c>
      <c r="F7874" s="51" t="s">
        <v>624</v>
      </c>
      <c r="G7874" s="4">
        <v>21</v>
      </c>
      <c r="H7874" s="10">
        <v>33.333333333333002</v>
      </c>
      <c r="I7874" s="1">
        <v>47.619047619047997</v>
      </c>
      <c r="J7874" s="1">
        <v>28.571428571428999</v>
      </c>
      <c r="K7874" s="1">
        <v>38.095238095238003</v>
      </c>
      <c r="L7874" s="1">
        <v>42.857142857143003</v>
      </c>
      <c r="M7874" s="1">
        <v>19.047619047619001</v>
      </c>
      <c r="N7874" s="1">
        <v>19.047619047619001</v>
      </c>
      <c r="O7874" s="1">
        <v>47.619047619047997</v>
      </c>
      <c r="P7874" s="1">
        <v>42.857142857143003</v>
      </c>
      <c r="Q7874" s="1">
        <v>33.333333333333002</v>
      </c>
      <c r="R7874" s="1">
        <v>47.619047619047997</v>
      </c>
      <c r="S7874" s="1">
        <v>4.7619047619049999</v>
      </c>
      <c r="T7874" s="1">
        <v>19.047619047619001</v>
      </c>
      <c r="U7874" s="8">
        <v>423.80952380952402</v>
      </c>
    </row>
    <row r="7875" spans="4:21" x14ac:dyDescent="0.2">
      <c r="D7875" s="59"/>
      <c r="E7875" s="5" t="s">
        <v>23</v>
      </c>
      <c r="F7875" s="51" t="s">
        <v>624</v>
      </c>
      <c r="G7875" s="4">
        <v>2</v>
      </c>
      <c r="H7875" s="17" t="s">
        <v>160</v>
      </c>
      <c r="I7875" s="1">
        <v>100</v>
      </c>
      <c r="J7875" s="1">
        <v>50</v>
      </c>
      <c r="K7875" s="1">
        <v>50</v>
      </c>
      <c r="L7875" s="1">
        <v>50</v>
      </c>
      <c r="M7875" s="2" t="s">
        <v>160</v>
      </c>
      <c r="N7875" s="2" t="s">
        <v>160</v>
      </c>
      <c r="O7875" s="1">
        <v>50</v>
      </c>
      <c r="P7875" s="1">
        <v>50</v>
      </c>
      <c r="Q7875" s="1">
        <v>100</v>
      </c>
      <c r="R7875" s="1">
        <v>100</v>
      </c>
      <c r="S7875" s="2" t="s">
        <v>160</v>
      </c>
      <c r="T7875" s="2" t="s">
        <v>160</v>
      </c>
      <c r="U7875" s="8">
        <v>550</v>
      </c>
    </row>
    <row r="7876" spans="4:21" x14ac:dyDescent="0.2">
      <c r="D7876" s="59"/>
      <c r="E7876" s="5" t="s">
        <v>134</v>
      </c>
      <c r="F7876" s="51" t="s">
        <v>623</v>
      </c>
      <c r="G7876" s="4">
        <v>955</v>
      </c>
      <c r="H7876" s="10">
        <v>23.141361256545</v>
      </c>
      <c r="I7876" s="1">
        <v>68.586387434554993</v>
      </c>
      <c r="J7876" s="1">
        <v>37.591623036648997</v>
      </c>
      <c r="K7876" s="1">
        <v>44.397905759162001</v>
      </c>
      <c r="L7876" s="1">
        <v>53.926701570680997</v>
      </c>
      <c r="M7876" s="1">
        <v>24.397905759162001</v>
      </c>
      <c r="N7876" s="1">
        <v>20.209424083769999</v>
      </c>
      <c r="O7876" s="1">
        <v>41.256544502617999</v>
      </c>
      <c r="P7876" s="1">
        <v>38.324607329842998</v>
      </c>
      <c r="Q7876" s="1">
        <v>38.324607329842998</v>
      </c>
      <c r="R7876" s="1">
        <v>31.518324607330001</v>
      </c>
      <c r="S7876" s="1">
        <v>1.989528795812</v>
      </c>
      <c r="T7876" s="1">
        <v>10.680628272251001</v>
      </c>
      <c r="U7876" s="8">
        <v>434.34554973821997</v>
      </c>
    </row>
    <row r="7877" spans="4:21" x14ac:dyDescent="0.2">
      <c r="D7877" s="59"/>
      <c r="E7877" s="5" t="s">
        <v>135</v>
      </c>
      <c r="F7877" s="51" t="s">
        <v>623</v>
      </c>
      <c r="G7877" s="4">
        <v>86</v>
      </c>
      <c r="H7877" s="10">
        <v>20.930232558139998</v>
      </c>
      <c r="I7877" s="1">
        <v>60.465116279070003</v>
      </c>
      <c r="J7877" s="1">
        <v>40.697674418604997</v>
      </c>
      <c r="K7877" s="1">
        <v>50</v>
      </c>
      <c r="L7877" s="1">
        <v>53.488372093023003</v>
      </c>
      <c r="M7877" s="1">
        <v>18.604651162791001</v>
      </c>
      <c r="N7877" s="1">
        <v>16.279069767442</v>
      </c>
      <c r="O7877" s="1">
        <v>45.348837209301998</v>
      </c>
      <c r="P7877" s="1">
        <v>33.720930232557997</v>
      </c>
      <c r="Q7877" s="1">
        <v>37.209302325581</v>
      </c>
      <c r="R7877" s="1">
        <v>31.395348837208999</v>
      </c>
      <c r="S7877" s="1">
        <v>3.488372093023</v>
      </c>
      <c r="T7877" s="1">
        <v>15.116279069767</v>
      </c>
      <c r="U7877" s="8">
        <v>426.74418604651203</v>
      </c>
    </row>
    <row r="7878" spans="4:21" x14ac:dyDescent="0.2">
      <c r="D7878" s="58" t="s">
        <v>136</v>
      </c>
      <c r="E7878" s="7" t="s">
        <v>137</v>
      </c>
      <c r="F7878" s="50" t="s">
        <v>623</v>
      </c>
      <c r="G7878" s="6">
        <v>421</v>
      </c>
      <c r="H7878" s="14">
        <v>24.940617577196999</v>
      </c>
      <c r="I7878" s="3">
        <v>66.983372921615</v>
      </c>
      <c r="J7878" s="3">
        <v>33.491686460807998</v>
      </c>
      <c r="K7878" s="3">
        <v>54.394299287411002</v>
      </c>
      <c r="L7878" s="3">
        <v>56.294536817101999</v>
      </c>
      <c r="M7878" s="3">
        <v>21.377672209025999</v>
      </c>
      <c r="N7878" s="3">
        <v>18.052256532066998</v>
      </c>
      <c r="O7878" s="3">
        <v>47.030878859856998</v>
      </c>
      <c r="P7878" s="3">
        <v>40.855106888361</v>
      </c>
      <c r="Q7878" s="3">
        <v>36.104513064133002</v>
      </c>
      <c r="R7878" s="3">
        <v>36.817102137767002</v>
      </c>
      <c r="S7878" s="3">
        <v>1.66270783848</v>
      </c>
      <c r="T7878" s="3">
        <v>11.876484560570001</v>
      </c>
      <c r="U7878" s="13">
        <v>449.88123515439401</v>
      </c>
    </row>
    <row r="7879" spans="4:21" x14ac:dyDescent="0.2">
      <c r="D7879" s="59"/>
      <c r="E7879" s="5" t="s">
        <v>138</v>
      </c>
      <c r="F7879" s="51" t="s">
        <v>623</v>
      </c>
      <c r="G7879" s="4">
        <v>362</v>
      </c>
      <c r="H7879" s="10">
        <v>21.270718232044</v>
      </c>
      <c r="I7879" s="1">
        <v>69.060773480663002</v>
      </c>
      <c r="J7879" s="1">
        <v>39.779005524862001</v>
      </c>
      <c r="K7879" s="1">
        <v>37.845303867402997</v>
      </c>
      <c r="L7879" s="1">
        <v>48.895027624309002</v>
      </c>
      <c r="M7879" s="1">
        <v>23.756906077347999</v>
      </c>
      <c r="N7879" s="1">
        <v>20.441988950275999</v>
      </c>
      <c r="O7879" s="1">
        <v>32.044198895028003</v>
      </c>
      <c r="P7879" s="1">
        <v>30.110497237569</v>
      </c>
      <c r="Q7879" s="1">
        <v>37.292817679557999</v>
      </c>
      <c r="R7879" s="1">
        <v>24.585635359116001</v>
      </c>
      <c r="S7879" s="1">
        <v>3.0386740331489999</v>
      </c>
      <c r="T7879" s="1">
        <v>9.3922651933699992</v>
      </c>
      <c r="U7879" s="8">
        <v>397.51381215469598</v>
      </c>
    </row>
    <row r="7880" spans="4:21" x14ac:dyDescent="0.2">
      <c r="D7880" s="59"/>
      <c r="E7880" s="5" t="s">
        <v>139</v>
      </c>
      <c r="F7880" s="51" t="s">
        <v>623</v>
      </c>
      <c r="G7880" s="4">
        <v>175</v>
      </c>
      <c r="H7880" s="10">
        <v>26.285714285714</v>
      </c>
      <c r="I7880" s="1">
        <v>76</v>
      </c>
      <c r="J7880" s="1">
        <v>50.285714285714</v>
      </c>
      <c r="K7880" s="1">
        <v>44</v>
      </c>
      <c r="L7880" s="1">
        <v>65.714285714286007</v>
      </c>
      <c r="M7880" s="1">
        <v>33.142857142856997</v>
      </c>
      <c r="N7880" s="1">
        <v>26.285714285714</v>
      </c>
      <c r="O7880" s="1">
        <v>53.714285714286</v>
      </c>
      <c r="P7880" s="1">
        <v>48.571428571429003</v>
      </c>
      <c r="Q7880" s="1">
        <v>49.714285714286</v>
      </c>
      <c r="R7880" s="1">
        <v>36.571428571429003</v>
      </c>
      <c r="S7880" s="2" t="s">
        <v>160</v>
      </c>
      <c r="T7880" s="1">
        <v>5.1428571428570002</v>
      </c>
      <c r="U7880" s="8">
        <v>515.42857142857099</v>
      </c>
    </row>
    <row r="7881" spans="4:21" x14ac:dyDescent="0.2">
      <c r="D7881" s="59"/>
      <c r="E7881" s="5" t="s">
        <v>128</v>
      </c>
      <c r="F7881" s="51" t="s">
        <v>623</v>
      </c>
      <c r="G7881" s="4">
        <v>60</v>
      </c>
      <c r="H7881" s="10">
        <v>8.333333333333</v>
      </c>
      <c r="I7881" s="1">
        <v>46.666666666666998</v>
      </c>
      <c r="J7881" s="1">
        <v>21.666666666666998</v>
      </c>
      <c r="K7881" s="1">
        <v>25</v>
      </c>
      <c r="L7881" s="1">
        <v>31.666666666666998</v>
      </c>
      <c r="M7881" s="1">
        <v>8.333333333333</v>
      </c>
      <c r="N7881" s="1">
        <v>6.666666666667</v>
      </c>
      <c r="O7881" s="1">
        <v>23.333333333333002</v>
      </c>
      <c r="P7881" s="1">
        <v>30</v>
      </c>
      <c r="Q7881" s="1">
        <v>23.333333333333002</v>
      </c>
      <c r="R7881" s="1">
        <v>23.333333333333002</v>
      </c>
      <c r="S7881" s="1">
        <v>6.666666666667</v>
      </c>
      <c r="T7881" s="1">
        <v>25</v>
      </c>
      <c r="U7881" s="8">
        <v>280</v>
      </c>
    </row>
    <row r="7882" spans="4:21" x14ac:dyDescent="0.2">
      <c r="D7882" s="59"/>
      <c r="E7882" s="5" t="s">
        <v>23</v>
      </c>
      <c r="F7882" s="51" t="s">
        <v>624</v>
      </c>
      <c r="G7882" s="4">
        <v>25</v>
      </c>
      <c r="H7882" s="10">
        <v>24</v>
      </c>
      <c r="I7882" s="1">
        <v>64</v>
      </c>
      <c r="J7882" s="1">
        <v>36</v>
      </c>
      <c r="K7882" s="1">
        <v>40</v>
      </c>
      <c r="L7882" s="1">
        <v>56</v>
      </c>
      <c r="M7882" s="1">
        <v>40</v>
      </c>
      <c r="N7882" s="1">
        <v>28</v>
      </c>
      <c r="O7882" s="1">
        <v>48</v>
      </c>
      <c r="P7882" s="1">
        <v>48</v>
      </c>
      <c r="Q7882" s="1">
        <v>48</v>
      </c>
      <c r="R7882" s="1">
        <v>32</v>
      </c>
      <c r="S7882" s="2" t="s">
        <v>160</v>
      </c>
      <c r="T7882" s="1">
        <v>28</v>
      </c>
      <c r="U7882" s="8">
        <v>492</v>
      </c>
    </row>
    <row r="7883" spans="4:21" ht="26" x14ac:dyDescent="0.2">
      <c r="D7883" s="58" t="s">
        <v>140</v>
      </c>
      <c r="E7883" s="7" t="s">
        <v>141</v>
      </c>
      <c r="F7883" s="50" t="s">
        <v>624</v>
      </c>
      <c r="G7883" s="6">
        <v>12</v>
      </c>
      <c r="H7883" s="14">
        <v>33.333333333333002</v>
      </c>
      <c r="I7883" s="3">
        <v>83.333333333333002</v>
      </c>
      <c r="J7883" s="3">
        <v>58.333333333333002</v>
      </c>
      <c r="K7883" s="3">
        <v>33.333333333333002</v>
      </c>
      <c r="L7883" s="3">
        <v>75</v>
      </c>
      <c r="M7883" s="3">
        <v>33.333333333333002</v>
      </c>
      <c r="N7883" s="3">
        <v>25</v>
      </c>
      <c r="O7883" s="3">
        <v>58.333333333333002</v>
      </c>
      <c r="P7883" s="3">
        <v>33.333333333333002</v>
      </c>
      <c r="Q7883" s="3">
        <v>25</v>
      </c>
      <c r="R7883" s="3">
        <v>41.666666666666998</v>
      </c>
      <c r="S7883" s="9" t="s">
        <v>160</v>
      </c>
      <c r="T7883" s="9" t="s">
        <v>160</v>
      </c>
      <c r="U7883" s="13">
        <v>500</v>
      </c>
    </row>
    <row r="7884" spans="4:21" ht="26" x14ac:dyDescent="0.2">
      <c r="D7884" s="59"/>
      <c r="E7884" s="5" t="s">
        <v>142</v>
      </c>
      <c r="F7884" s="51" t="s">
        <v>623</v>
      </c>
      <c r="G7884" s="4">
        <v>87</v>
      </c>
      <c r="H7884" s="10">
        <v>41.379310344827999</v>
      </c>
      <c r="I7884" s="1">
        <v>79.310344827585993</v>
      </c>
      <c r="J7884" s="1">
        <v>64.367816091953998</v>
      </c>
      <c r="K7884" s="1">
        <v>43.678160919539998</v>
      </c>
      <c r="L7884" s="1">
        <v>68.965517241379004</v>
      </c>
      <c r="M7884" s="1">
        <v>36.781609195401998</v>
      </c>
      <c r="N7884" s="1">
        <v>22.988505747125998</v>
      </c>
      <c r="O7884" s="1">
        <v>57.471264367815998</v>
      </c>
      <c r="P7884" s="1">
        <v>54.022988505747001</v>
      </c>
      <c r="Q7884" s="1">
        <v>44.827586206897003</v>
      </c>
      <c r="R7884" s="1">
        <v>34.482758620689999</v>
      </c>
      <c r="S7884" s="1">
        <v>2.2988505747130001</v>
      </c>
      <c r="T7884" s="1">
        <v>5.7471264367819996</v>
      </c>
      <c r="U7884" s="8">
        <v>556.32183908045999</v>
      </c>
    </row>
    <row r="7885" spans="4:21" ht="26" x14ac:dyDescent="0.2">
      <c r="D7885" s="59"/>
      <c r="E7885" s="5" t="s">
        <v>143</v>
      </c>
      <c r="F7885" s="51" t="s">
        <v>623</v>
      </c>
      <c r="G7885" s="4">
        <v>67</v>
      </c>
      <c r="H7885" s="10">
        <v>26.865671641791</v>
      </c>
      <c r="I7885" s="1">
        <v>71.641791044775999</v>
      </c>
      <c r="J7885" s="1">
        <v>35.820895522388</v>
      </c>
      <c r="K7885" s="1">
        <v>43.283582089551999</v>
      </c>
      <c r="L7885" s="1">
        <v>50.746268656715998</v>
      </c>
      <c r="M7885" s="1">
        <v>22.388059701492999</v>
      </c>
      <c r="N7885" s="1">
        <v>29.850746268657002</v>
      </c>
      <c r="O7885" s="1">
        <v>43.283582089551999</v>
      </c>
      <c r="P7885" s="1">
        <v>50.746268656715998</v>
      </c>
      <c r="Q7885" s="1">
        <v>41.791044776119001</v>
      </c>
      <c r="R7885" s="1">
        <v>35.820895522388</v>
      </c>
      <c r="S7885" s="1">
        <v>2.985074626866</v>
      </c>
      <c r="T7885" s="1">
        <v>4.477611940299</v>
      </c>
      <c r="U7885" s="8">
        <v>459.70149253731302</v>
      </c>
    </row>
    <row r="7886" spans="4:21" ht="26" x14ac:dyDescent="0.2">
      <c r="D7886" s="59"/>
      <c r="E7886" s="5" t="s">
        <v>144</v>
      </c>
      <c r="F7886" s="51" t="s">
        <v>623</v>
      </c>
      <c r="G7886" s="4">
        <v>78</v>
      </c>
      <c r="H7886" s="10">
        <v>17.948717948717999</v>
      </c>
      <c r="I7886" s="1">
        <v>75.641025641026005</v>
      </c>
      <c r="J7886" s="1">
        <v>43.589743589744003</v>
      </c>
      <c r="K7886" s="1">
        <v>37.179487179486998</v>
      </c>
      <c r="L7886" s="1">
        <v>57.692307692307999</v>
      </c>
      <c r="M7886" s="1">
        <v>35.897435897435997</v>
      </c>
      <c r="N7886" s="1">
        <v>34.615384615384997</v>
      </c>
      <c r="O7886" s="1">
        <v>46.153846153845997</v>
      </c>
      <c r="P7886" s="1">
        <v>53.846153846154003</v>
      </c>
      <c r="Q7886" s="1">
        <v>38.461538461537998</v>
      </c>
      <c r="R7886" s="1">
        <v>26.923076923077002</v>
      </c>
      <c r="S7886" s="1">
        <v>3.8461538461539999</v>
      </c>
      <c r="T7886" s="1">
        <v>3.8461538461539999</v>
      </c>
      <c r="U7886" s="8">
        <v>475.64102564102598</v>
      </c>
    </row>
    <row r="7887" spans="4:21" ht="26" x14ac:dyDescent="0.2">
      <c r="D7887" s="59"/>
      <c r="E7887" s="5" t="s">
        <v>145</v>
      </c>
      <c r="F7887" s="51" t="s">
        <v>623</v>
      </c>
      <c r="G7887" s="4">
        <v>735</v>
      </c>
      <c r="H7887" s="10">
        <v>24.081632653061</v>
      </c>
      <c r="I7887" s="1">
        <v>70.884353741496994</v>
      </c>
      <c r="J7887" s="1">
        <v>41.088435374150002</v>
      </c>
      <c r="K7887" s="1">
        <v>48.027210884353998</v>
      </c>
      <c r="L7887" s="1">
        <v>58.095238095238003</v>
      </c>
      <c r="M7887" s="1">
        <v>26.258503401361001</v>
      </c>
      <c r="N7887" s="1">
        <v>22.448979591836999</v>
      </c>
      <c r="O7887" s="1">
        <v>43.265306122448997</v>
      </c>
      <c r="P7887" s="1">
        <v>41.088435374150002</v>
      </c>
      <c r="Q7887" s="1">
        <v>41.496598639456003</v>
      </c>
      <c r="R7887" s="1">
        <v>34.829931972788998</v>
      </c>
      <c r="S7887" s="1">
        <v>1.9047619047619999</v>
      </c>
      <c r="T7887" s="1">
        <v>9.9319727891159992</v>
      </c>
      <c r="U7887" s="8">
        <v>463.40136054421799</v>
      </c>
    </row>
    <row r="7888" spans="4:21" ht="26" x14ac:dyDescent="0.2">
      <c r="D7888" s="59"/>
      <c r="E7888" s="5" t="s">
        <v>146</v>
      </c>
      <c r="F7888" s="51" t="s">
        <v>623</v>
      </c>
      <c r="G7888" s="4">
        <v>751</v>
      </c>
      <c r="H7888" s="10">
        <v>23.968042609853999</v>
      </c>
      <c r="I7888" s="1">
        <v>71.770972037283997</v>
      </c>
      <c r="J7888" s="1">
        <v>41.011984021304997</v>
      </c>
      <c r="K7888" s="1">
        <v>47.802929427430001</v>
      </c>
      <c r="L7888" s="1">
        <v>57.789613848202002</v>
      </c>
      <c r="M7888" s="1">
        <v>25.432756324900001</v>
      </c>
      <c r="N7888" s="1">
        <v>21.438082556590999</v>
      </c>
      <c r="O7888" s="1">
        <v>43.009320905458999</v>
      </c>
      <c r="P7888" s="1">
        <v>41.544607190412997</v>
      </c>
      <c r="Q7888" s="1">
        <v>41.011984021304997</v>
      </c>
      <c r="R7888" s="1">
        <v>33.422103861518003</v>
      </c>
      <c r="S7888" s="1">
        <v>1.731025299601</v>
      </c>
      <c r="T7888" s="1">
        <v>10.386151797603</v>
      </c>
      <c r="U7888" s="8">
        <v>460.31957390146499</v>
      </c>
    </row>
    <row r="7889" spans="2:22" ht="26" x14ac:dyDescent="0.2">
      <c r="D7889" s="59"/>
      <c r="E7889" s="5" t="s">
        <v>147</v>
      </c>
      <c r="F7889" s="51" t="s">
        <v>623</v>
      </c>
      <c r="G7889" s="4">
        <v>587</v>
      </c>
      <c r="H7889" s="10">
        <v>24.531516183986</v>
      </c>
      <c r="I7889" s="1">
        <v>70.017035775127994</v>
      </c>
      <c r="J7889" s="1">
        <v>40.885860306643998</v>
      </c>
      <c r="K7889" s="1">
        <v>48.381601362862</v>
      </c>
      <c r="L7889" s="1">
        <v>58.773424190801002</v>
      </c>
      <c r="M7889" s="1">
        <v>24.190800681431</v>
      </c>
      <c r="N7889" s="1">
        <v>21.635434412266001</v>
      </c>
      <c r="O7889" s="1">
        <v>42.930153321976</v>
      </c>
      <c r="P7889" s="1">
        <v>43.441226575808997</v>
      </c>
      <c r="Q7889" s="1">
        <v>45.144804088586</v>
      </c>
      <c r="R7889" s="1">
        <v>32.879045996593</v>
      </c>
      <c r="S7889" s="1">
        <v>2.3850085178880001</v>
      </c>
      <c r="T7889" s="1">
        <v>10.562180579215999</v>
      </c>
      <c r="U7889" s="8">
        <v>465.75809199318599</v>
      </c>
    </row>
    <row r="7890" spans="2:22" x14ac:dyDescent="0.2">
      <c r="D7890" s="59"/>
      <c r="E7890" s="5" t="s">
        <v>148</v>
      </c>
      <c r="F7890" s="51" t="s">
        <v>623</v>
      </c>
      <c r="G7890" s="4">
        <v>187</v>
      </c>
      <c r="H7890" s="10">
        <v>25.133689839572</v>
      </c>
      <c r="I7890" s="1">
        <v>70.588235294117993</v>
      </c>
      <c r="J7890" s="1">
        <v>43.850267379679003</v>
      </c>
      <c r="K7890" s="1">
        <v>49.732620320856</v>
      </c>
      <c r="L7890" s="1">
        <v>56.149732620320997</v>
      </c>
      <c r="M7890" s="1">
        <v>25.668449197861001</v>
      </c>
      <c r="N7890" s="1">
        <v>23.529411764706001</v>
      </c>
      <c r="O7890" s="1">
        <v>42.245989304813001</v>
      </c>
      <c r="P7890" s="1">
        <v>40.641711229946999</v>
      </c>
      <c r="Q7890" s="1">
        <v>39.572192513368996</v>
      </c>
      <c r="R7890" s="1">
        <v>32.620320855614999</v>
      </c>
      <c r="S7890" s="1">
        <v>1.6042780748659999</v>
      </c>
      <c r="T7890" s="1">
        <v>12.299465240642</v>
      </c>
      <c r="U7890" s="8">
        <v>463.63636363636402</v>
      </c>
    </row>
    <row r="7891" spans="2:22" ht="26" x14ac:dyDescent="0.2">
      <c r="D7891" s="59"/>
      <c r="E7891" s="5" t="s">
        <v>149</v>
      </c>
      <c r="F7891" s="51" t="s">
        <v>623</v>
      </c>
      <c r="G7891" s="4">
        <v>75</v>
      </c>
      <c r="H7891" s="10">
        <v>28</v>
      </c>
      <c r="I7891" s="1">
        <v>72</v>
      </c>
      <c r="J7891" s="1">
        <v>53.333333333333002</v>
      </c>
      <c r="K7891" s="1">
        <v>65.333333333333002</v>
      </c>
      <c r="L7891" s="1">
        <v>69.333333333333002</v>
      </c>
      <c r="M7891" s="1">
        <v>34.666666666666998</v>
      </c>
      <c r="N7891" s="1">
        <v>28</v>
      </c>
      <c r="O7891" s="1">
        <v>57.333333333333002</v>
      </c>
      <c r="P7891" s="1">
        <v>64</v>
      </c>
      <c r="Q7891" s="1">
        <v>49.333333333333002</v>
      </c>
      <c r="R7891" s="1">
        <v>45.333333333333002</v>
      </c>
      <c r="S7891" s="1">
        <v>5.333333333333</v>
      </c>
      <c r="T7891" s="1">
        <v>6.666666666667</v>
      </c>
      <c r="U7891" s="8">
        <v>578.66666666666697</v>
      </c>
    </row>
    <row r="7892" spans="2:22" ht="26" x14ac:dyDescent="0.2">
      <c r="D7892" s="59"/>
      <c r="E7892" s="5" t="s">
        <v>150</v>
      </c>
      <c r="F7892" s="51" t="s">
        <v>623</v>
      </c>
      <c r="G7892" s="4">
        <v>66</v>
      </c>
      <c r="H7892" s="10">
        <v>25.757575757575999</v>
      </c>
      <c r="I7892" s="1">
        <v>63.636363636364003</v>
      </c>
      <c r="J7892" s="1">
        <v>46.969696969696997</v>
      </c>
      <c r="K7892" s="1">
        <v>54.545454545455001</v>
      </c>
      <c r="L7892" s="1">
        <v>57.575757575757997</v>
      </c>
      <c r="M7892" s="1">
        <v>24.242424242424001</v>
      </c>
      <c r="N7892" s="1">
        <v>21.212121212121001</v>
      </c>
      <c r="O7892" s="1">
        <v>40.909090909090999</v>
      </c>
      <c r="P7892" s="1">
        <v>39.393939393939</v>
      </c>
      <c r="Q7892" s="1">
        <v>42.424242424242003</v>
      </c>
      <c r="R7892" s="1">
        <v>36.363636363635997</v>
      </c>
      <c r="S7892" s="1">
        <v>3.0303030303030001</v>
      </c>
      <c r="T7892" s="1">
        <v>12.121212121212</v>
      </c>
      <c r="U7892" s="8">
        <v>468.18181818181802</v>
      </c>
    </row>
    <row r="7893" spans="2:22" ht="26" x14ac:dyDescent="0.2">
      <c r="D7893" s="59"/>
      <c r="E7893" s="5" t="s">
        <v>151</v>
      </c>
      <c r="F7893" s="51" t="s">
        <v>624</v>
      </c>
      <c r="G7893" s="4">
        <v>12</v>
      </c>
      <c r="H7893" s="10">
        <v>16.666666666666998</v>
      </c>
      <c r="I7893" s="1">
        <v>50</v>
      </c>
      <c r="J7893" s="1">
        <v>33.333333333333002</v>
      </c>
      <c r="K7893" s="1">
        <v>75</v>
      </c>
      <c r="L7893" s="1">
        <v>58.333333333333002</v>
      </c>
      <c r="M7893" s="1">
        <v>33.333333333333002</v>
      </c>
      <c r="N7893" s="1">
        <v>16.666666666666998</v>
      </c>
      <c r="O7893" s="1">
        <v>58.333333333333002</v>
      </c>
      <c r="P7893" s="1">
        <v>41.666666666666998</v>
      </c>
      <c r="Q7893" s="1">
        <v>41.666666666666998</v>
      </c>
      <c r="R7893" s="1">
        <v>41.666666666666998</v>
      </c>
      <c r="S7893" s="1">
        <v>8.333333333333</v>
      </c>
      <c r="T7893" s="1">
        <v>8.333333333333</v>
      </c>
      <c r="U7893" s="8">
        <v>483.33333333333297</v>
      </c>
    </row>
    <row r="7894" spans="2:22" ht="26" x14ac:dyDescent="0.2">
      <c r="D7894" s="59"/>
      <c r="E7894" s="5" t="s">
        <v>152</v>
      </c>
      <c r="F7894" s="51" t="s">
        <v>623</v>
      </c>
      <c r="G7894" s="4">
        <v>443</v>
      </c>
      <c r="H7894" s="10">
        <v>30.248306997743001</v>
      </c>
      <c r="I7894" s="1">
        <v>73.589164785552995</v>
      </c>
      <c r="J7894" s="1">
        <v>48.758465011287001</v>
      </c>
      <c r="K7894" s="1">
        <v>49.887133182844003</v>
      </c>
      <c r="L7894" s="1">
        <v>62.076749435666002</v>
      </c>
      <c r="M7894" s="1">
        <v>31.602708803612</v>
      </c>
      <c r="N7894" s="1">
        <v>25.733634311511999</v>
      </c>
      <c r="O7894" s="1">
        <v>50.338600451467002</v>
      </c>
      <c r="P7894" s="1">
        <v>48.081264108352002</v>
      </c>
      <c r="Q7894" s="1">
        <v>45.823927765237002</v>
      </c>
      <c r="R7894" s="1">
        <v>37.246049661400001</v>
      </c>
      <c r="S7894" s="1">
        <v>2.0316027088039998</v>
      </c>
      <c r="T7894" s="1">
        <v>7.2234762979680003</v>
      </c>
      <c r="U7894" s="8">
        <v>512.64108352144501</v>
      </c>
    </row>
    <row r="7895" spans="2:22" x14ac:dyDescent="0.2">
      <c r="D7895" s="59"/>
      <c r="E7895" s="5" t="s">
        <v>153</v>
      </c>
      <c r="F7895" s="51" t="s">
        <v>623</v>
      </c>
      <c r="G7895" s="4">
        <v>80</v>
      </c>
      <c r="H7895" s="10">
        <v>28.75</v>
      </c>
      <c r="I7895" s="1">
        <v>75</v>
      </c>
      <c r="J7895" s="1">
        <v>53.75</v>
      </c>
      <c r="K7895" s="1">
        <v>47.5</v>
      </c>
      <c r="L7895" s="1">
        <v>67.5</v>
      </c>
      <c r="M7895" s="1">
        <v>37.5</v>
      </c>
      <c r="N7895" s="1">
        <v>27.5</v>
      </c>
      <c r="O7895" s="1">
        <v>48.75</v>
      </c>
      <c r="P7895" s="1">
        <v>48.75</v>
      </c>
      <c r="Q7895" s="1">
        <v>40</v>
      </c>
      <c r="R7895" s="1">
        <v>42.5</v>
      </c>
      <c r="S7895" s="1">
        <v>6.25</v>
      </c>
      <c r="T7895" s="1">
        <v>6.25</v>
      </c>
      <c r="U7895" s="8">
        <v>530</v>
      </c>
    </row>
    <row r="7896" spans="2:22" ht="26" x14ac:dyDescent="0.2">
      <c r="D7896" s="59"/>
      <c r="E7896" s="5" t="s">
        <v>154</v>
      </c>
      <c r="F7896" s="51" t="s">
        <v>623</v>
      </c>
      <c r="G7896" s="4">
        <v>123</v>
      </c>
      <c r="H7896" s="10">
        <v>15.447154471545</v>
      </c>
      <c r="I7896" s="1">
        <v>60.162601626015999</v>
      </c>
      <c r="J7896" s="1">
        <v>30.081300813007999</v>
      </c>
      <c r="K7896" s="1">
        <v>38.211382113821003</v>
      </c>
      <c r="L7896" s="1">
        <v>41.463414634145998</v>
      </c>
      <c r="M7896" s="1">
        <v>21.138211382114001</v>
      </c>
      <c r="N7896" s="1">
        <v>11.382113821138001</v>
      </c>
      <c r="O7896" s="1">
        <v>38.211382113821003</v>
      </c>
      <c r="P7896" s="1">
        <v>26.016260162601998</v>
      </c>
      <c r="Q7896" s="1">
        <v>32.520325203252</v>
      </c>
      <c r="R7896" s="1">
        <v>24.390243902439</v>
      </c>
      <c r="S7896" s="1">
        <v>4.065040650407</v>
      </c>
      <c r="T7896" s="1">
        <v>13.008130081300999</v>
      </c>
      <c r="U7896" s="8">
        <v>356.09756097561001</v>
      </c>
    </row>
    <row r="7897" spans="2:22" x14ac:dyDescent="0.2">
      <c r="D7897" s="59"/>
      <c r="E7897" s="5" t="s">
        <v>23</v>
      </c>
      <c r="F7897" s="51" t="s">
        <v>624</v>
      </c>
      <c r="G7897" s="4">
        <v>10</v>
      </c>
      <c r="H7897" s="10">
        <v>20</v>
      </c>
      <c r="I7897" s="1">
        <v>20</v>
      </c>
      <c r="J7897" s="1">
        <v>10</v>
      </c>
      <c r="K7897" s="1">
        <v>30</v>
      </c>
      <c r="L7897" s="1">
        <v>20</v>
      </c>
      <c r="M7897" s="2" t="s">
        <v>160</v>
      </c>
      <c r="N7897" s="2" t="s">
        <v>160</v>
      </c>
      <c r="O7897" s="1">
        <v>20</v>
      </c>
      <c r="P7897" s="1">
        <v>10</v>
      </c>
      <c r="Q7897" s="1">
        <v>10</v>
      </c>
      <c r="R7897" s="1">
        <v>10</v>
      </c>
      <c r="S7897" s="1">
        <v>10</v>
      </c>
      <c r="T7897" s="1">
        <v>40</v>
      </c>
      <c r="U7897" s="8">
        <v>200</v>
      </c>
    </row>
    <row r="7898" spans="2:22" ht="26" x14ac:dyDescent="0.2">
      <c r="D7898" s="59"/>
      <c r="E7898" s="5" t="s">
        <v>155</v>
      </c>
      <c r="F7898" s="51" t="s">
        <v>623</v>
      </c>
      <c r="G7898" s="4">
        <v>910</v>
      </c>
      <c r="H7898" s="10">
        <v>23.956043956043999</v>
      </c>
      <c r="I7898" s="1">
        <v>69.560439560440003</v>
      </c>
      <c r="J7898" s="1">
        <v>39.230769230768999</v>
      </c>
      <c r="K7898" s="1">
        <v>45.934065934065998</v>
      </c>
      <c r="L7898" s="1">
        <v>55.934065934065998</v>
      </c>
      <c r="M7898" s="1">
        <v>24.505494505495001</v>
      </c>
      <c r="N7898" s="1">
        <v>21.208791208790998</v>
      </c>
      <c r="O7898" s="1">
        <v>42.307692307692001</v>
      </c>
      <c r="P7898" s="1">
        <v>39.890109890109997</v>
      </c>
      <c r="Q7898" s="1">
        <v>39.450549450548998</v>
      </c>
      <c r="R7898" s="1">
        <v>32.857142857143003</v>
      </c>
      <c r="S7898" s="1">
        <v>1.758241758242</v>
      </c>
      <c r="T7898" s="1">
        <v>10.439560439559999</v>
      </c>
      <c r="U7898" s="8">
        <v>447.03296703296701</v>
      </c>
    </row>
    <row r="7899" spans="2:22" ht="26" x14ac:dyDescent="0.2">
      <c r="D7899" s="59"/>
      <c r="E7899" s="5" t="s">
        <v>156</v>
      </c>
      <c r="F7899" s="51" t="s">
        <v>623</v>
      </c>
      <c r="G7899" s="4">
        <v>98</v>
      </c>
      <c r="H7899" s="10">
        <v>39.795918367346999</v>
      </c>
      <c r="I7899" s="1">
        <v>79.591836734693999</v>
      </c>
      <c r="J7899" s="1">
        <v>63.265306122448997</v>
      </c>
      <c r="K7899" s="1">
        <v>41.836734693878</v>
      </c>
      <c r="L7899" s="1">
        <v>69.387755102040998</v>
      </c>
      <c r="M7899" s="1">
        <v>36.734693877551003</v>
      </c>
      <c r="N7899" s="1">
        <v>23.469387755102002</v>
      </c>
      <c r="O7899" s="1">
        <v>57.142857142856997</v>
      </c>
      <c r="P7899" s="1">
        <v>52.040816326531001</v>
      </c>
      <c r="Q7899" s="1">
        <v>41.836734693878</v>
      </c>
      <c r="R7899" s="1">
        <v>34.693877551020002</v>
      </c>
      <c r="S7899" s="1">
        <v>2.040816326531</v>
      </c>
      <c r="T7899" s="1">
        <v>5.1020408163270003</v>
      </c>
      <c r="U7899" s="8">
        <v>546.93877551020398</v>
      </c>
    </row>
    <row r="7900" spans="2:22" ht="26" x14ac:dyDescent="0.2">
      <c r="D7900" s="59"/>
      <c r="E7900" s="5" t="s">
        <v>157</v>
      </c>
      <c r="F7900" s="51" t="s">
        <v>623</v>
      </c>
      <c r="G7900" s="4">
        <v>134</v>
      </c>
      <c r="H7900" s="10">
        <v>21.641791044775999</v>
      </c>
      <c r="I7900" s="1">
        <v>73.880597014925002</v>
      </c>
      <c r="J7900" s="1">
        <v>38.805970149254001</v>
      </c>
      <c r="K7900" s="1">
        <v>41.044776119402997</v>
      </c>
      <c r="L7900" s="1">
        <v>55.223880597014997</v>
      </c>
      <c r="M7900" s="1">
        <v>30.597014925372999</v>
      </c>
      <c r="N7900" s="1">
        <v>32.835820895521998</v>
      </c>
      <c r="O7900" s="1">
        <v>45.522388059701001</v>
      </c>
      <c r="P7900" s="1">
        <v>51.492537313432997</v>
      </c>
      <c r="Q7900" s="1">
        <v>38.805970149254001</v>
      </c>
      <c r="R7900" s="1">
        <v>30.597014925372999</v>
      </c>
      <c r="S7900" s="1">
        <v>2.985074626866</v>
      </c>
      <c r="T7900" s="1">
        <v>4.477611940299</v>
      </c>
      <c r="U7900" s="8">
        <v>467.91044776119401</v>
      </c>
    </row>
    <row r="7901" spans="2:22" ht="26" x14ac:dyDescent="0.2">
      <c r="D7901" s="59"/>
      <c r="E7901" s="5" t="s">
        <v>158</v>
      </c>
      <c r="F7901" s="51" t="s">
        <v>623</v>
      </c>
      <c r="G7901" s="4">
        <v>812</v>
      </c>
      <c r="H7901" s="10">
        <v>23.891625615763999</v>
      </c>
      <c r="I7901" s="1">
        <v>70.443349753695003</v>
      </c>
      <c r="J7901" s="1">
        <v>40.517241379310001</v>
      </c>
      <c r="K7901" s="1">
        <v>46.92118226601</v>
      </c>
      <c r="L7901" s="1">
        <v>57.881773399015003</v>
      </c>
      <c r="M7901" s="1">
        <v>25</v>
      </c>
      <c r="N7901" s="1">
        <v>21.428571428571001</v>
      </c>
      <c r="O7901" s="1">
        <v>42.241379310345003</v>
      </c>
      <c r="P7901" s="1">
        <v>41.379310344827999</v>
      </c>
      <c r="Q7901" s="1">
        <v>41.133004926108001</v>
      </c>
      <c r="R7901" s="1">
        <v>32.881773399015003</v>
      </c>
      <c r="S7901" s="1">
        <v>1.7241379310339999</v>
      </c>
      <c r="T7901" s="1">
        <v>10.467980295566999</v>
      </c>
      <c r="U7901" s="8">
        <v>455.91133004926098</v>
      </c>
    </row>
    <row r="7902" spans="2:22" ht="26" x14ac:dyDescent="0.2">
      <c r="D7902" s="60"/>
      <c r="E7902" s="30" t="s">
        <v>159</v>
      </c>
      <c r="F7902" s="52" t="s">
        <v>623</v>
      </c>
      <c r="G7902" s="21">
        <v>136</v>
      </c>
      <c r="H7902" s="36">
        <v>27.205882352941</v>
      </c>
      <c r="I7902" s="18">
        <v>68.382352941175995</v>
      </c>
      <c r="J7902" s="18">
        <v>50</v>
      </c>
      <c r="K7902" s="18">
        <v>61.029411764705998</v>
      </c>
      <c r="L7902" s="18">
        <v>63.235294117647001</v>
      </c>
      <c r="M7902" s="18">
        <v>29.411764705882</v>
      </c>
      <c r="N7902" s="18">
        <v>24.264705882352999</v>
      </c>
      <c r="O7902" s="18">
        <v>49.264705882352999</v>
      </c>
      <c r="P7902" s="18">
        <v>52.205882352941003</v>
      </c>
      <c r="Q7902" s="18">
        <v>44.852941176470999</v>
      </c>
      <c r="R7902" s="18">
        <v>40.441176470587997</v>
      </c>
      <c r="S7902" s="18">
        <v>4.4117647058819998</v>
      </c>
      <c r="T7902" s="18">
        <v>8.8235294117649996</v>
      </c>
      <c r="U7902" s="35">
        <v>523.52941176470597</v>
      </c>
    </row>
    <row r="7903" spans="2:22" x14ac:dyDescent="0.2">
      <c r="D7903" s="45" t="s">
        <v>625</v>
      </c>
    </row>
    <row r="7904" spans="2:22" x14ac:dyDescent="0.2">
      <c r="B7904" s="24" t="str">
        <f xml:space="preserve"> HYPERLINK("#'目次'!B57", "[51]")</f>
        <v>[51]</v>
      </c>
      <c r="C7904" s="61" t="s">
        <v>587</v>
      </c>
      <c r="D7904" s="62"/>
      <c r="E7904" s="62"/>
      <c r="F7904" s="62"/>
      <c r="G7904" s="62"/>
      <c r="H7904" s="62"/>
      <c r="I7904" s="62"/>
      <c r="J7904" s="62"/>
      <c r="K7904" s="62"/>
      <c r="L7904" s="62"/>
      <c r="M7904" s="62"/>
      <c r="N7904" s="62"/>
      <c r="O7904" s="62"/>
      <c r="P7904" s="62"/>
      <c r="Q7904" s="62"/>
      <c r="R7904" s="62"/>
      <c r="S7904" s="62"/>
      <c r="T7904" s="62"/>
      <c r="U7904" s="62"/>
      <c r="V7904" s="62"/>
    </row>
    <row r="7907" spans="3:22" x14ac:dyDescent="0.2">
      <c r="C7907" s="61" t="s">
        <v>13</v>
      </c>
      <c r="D7907" s="62"/>
      <c r="E7907" s="62"/>
      <c r="F7907" s="62"/>
      <c r="G7907" s="62"/>
      <c r="H7907" s="62"/>
      <c r="I7907" s="62"/>
      <c r="J7907" s="62"/>
      <c r="K7907" s="62"/>
      <c r="L7907" s="62"/>
      <c r="M7907" s="62"/>
      <c r="N7907" s="62"/>
      <c r="O7907" s="62"/>
      <c r="P7907" s="62"/>
      <c r="Q7907" s="62"/>
      <c r="R7907" s="62"/>
      <c r="S7907" s="62"/>
      <c r="T7907" s="62"/>
      <c r="U7907" s="62"/>
      <c r="V7907" s="62"/>
    </row>
    <row r="7908" spans="3:22" ht="195" x14ac:dyDescent="0.2">
      <c r="D7908" s="63"/>
      <c r="E7908" s="64"/>
      <c r="F7908" s="64"/>
      <c r="G7908" s="27" t="s">
        <v>14</v>
      </c>
      <c r="H7908" s="26" t="s">
        <v>588</v>
      </c>
      <c r="I7908" s="11" t="s">
        <v>589</v>
      </c>
      <c r="J7908" s="11" t="s">
        <v>590</v>
      </c>
      <c r="K7908" s="11" t="s">
        <v>128</v>
      </c>
      <c r="L7908" s="20" t="s">
        <v>23</v>
      </c>
    </row>
    <row r="7909" spans="3:22" x14ac:dyDescent="0.2">
      <c r="D7909" s="65"/>
      <c r="E7909" s="66"/>
      <c r="F7909" s="66"/>
      <c r="G7909" s="22"/>
      <c r="H7909" s="31"/>
      <c r="I7909" s="12"/>
      <c r="J7909" s="12"/>
      <c r="K7909" s="12"/>
      <c r="L7909" s="29"/>
    </row>
    <row r="7910" spans="3:22" x14ac:dyDescent="0.2">
      <c r="D7910" s="23"/>
      <c r="E7910" s="28" t="s">
        <v>14</v>
      </c>
      <c r="F7910" s="49" t="s">
        <v>623</v>
      </c>
      <c r="G7910" s="25">
        <v>1043</v>
      </c>
      <c r="H7910" s="16">
        <v>45.829338446788</v>
      </c>
      <c r="I7910" s="16">
        <v>32.310642377755997</v>
      </c>
      <c r="J7910" s="16">
        <v>8.2454458293379993</v>
      </c>
      <c r="K7910" s="16">
        <v>9.6836049856180004</v>
      </c>
      <c r="L7910" s="34">
        <v>3.930968360499</v>
      </c>
    </row>
    <row r="7911" spans="3:22" x14ac:dyDescent="0.2">
      <c r="D7911" s="58" t="s">
        <v>18</v>
      </c>
      <c r="E7911" s="7" t="s">
        <v>19</v>
      </c>
      <c r="F7911" s="50" t="s">
        <v>623</v>
      </c>
      <c r="G7911" s="6">
        <v>342</v>
      </c>
      <c r="H7911" s="14">
        <v>44.152046783625998</v>
      </c>
      <c r="I7911" s="3">
        <v>34.210526315788996</v>
      </c>
      <c r="J7911" s="3">
        <v>9.0643274853799998</v>
      </c>
      <c r="K7911" s="3">
        <v>8.1871345029239997</v>
      </c>
      <c r="L7911" s="13">
        <v>4.3859649122809996</v>
      </c>
    </row>
    <row r="7912" spans="3:22" ht="26" x14ac:dyDescent="0.2">
      <c r="D7912" s="59"/>
      <c r="E7912" s="5" t="s">
        <v>20</v>
      </c>
      <c r="F7912" s="51" t="s">
        <v>623</v>
      </c>
      <c r="G7912" s="4">
        <v>620</v>
      </c>
      <c r="H7912" s="10">
        <v>45.967741935484</v>
      </c>
      <c r="I7912" s="1">
        <v>33.064516129032</v>
      </c>
      <c r="J7912" s="1">
        <v>7.0967741935479998</v>
      </c>
      <c r="K7912" s="1">
        <v>10</v>
      </c>
      <c r="L7912" s="8">
        <v>3.8709677419349999</v>
      </c>
    </row>
    <row r="7913" spans="3:22" ht="26" x14ac:dyDescent="0.2">
      <c r="D7913" s="59"/>
      <c r="E7913" s="5" t="s">
        <v>21</v>
      </c>
      <c r="F7913" s="51" t="s">
        <v>623</v>
      </c>
      <c r="G7913" s="4">
        <v>76</v>
      </c>
      <c r="H7913" s="10">
        <v>52.631578947367998</v>
      </c>
      <c r="I7913" s="1">
        <v>18.421052631578998</v>
      </c>
      <c r="J7913" s="1">
        <v>13.157894736842</v>
      </c>
      <c r="K7913" s="1">
        <v>13.157894736842</v>
      </c>
      <c r="L7913" s="8">
        <v>2.6315789473679998</v>
      </c>
    </row>
    <row r="7914" spans="3:22" x14ac:dyDescent="0.2">
      <c r="D7914" s="59"/>
      <c r="E7914" s="5" t="s">
        <v>22</v>
      </c>
      <c r="F7914" s="51" t="s">
        <v>624</v>
      </c>
      <c r="G7914" s="4">
        <v>2</v>
      </c>
      <c r="H7914" s="10">
        <v>50</v>
      </c>
      <c r="I7914" s="2" t="s">
        <v>160</v>
      </c>
      <c r="J7914" s="2" t="s">
        <v>160</v>
      </c>
      <c r="K7914" s="1">
        <v>50</v>
      </c>
      <c r="L7914" s="15" t="s">
        <v>160</v>
      </c>
    </row>
    <row r="7915" spans="3:22" x14ac:dyDescent="0.2">
      <c r="D7915" s="59"/>
      <c r="E7915" s="5" t="s">
        <v>23</v>
      </c>
      <c r="F7915" s="51" t="s">
        <v>624</v>
      </c>
      <c r="G7915" s="4">
        <v>3</v>
      </c>
      <c r="H7915" s="10">
        <v>33.333333333333002</v>
      </c>
      <c r="I7915" s="1">
        <v>33.333333333333002</v>
      </c>
      <c r="J7915" s="1">
        <v>33.333333333333002</v>
      </c>
      <c r="K7915" s="2" t="s">
        <v>160</v>
      </c>
      <c r="L7915" s="15" t="s">
        <v>160</v>
      </c>
    </row>
    <row r="7916" spans="3:22" x14ac:dyDescent="0.2">
      <c r="D7916" s="58" t="s">
        <v>24</v>
      </c>
      <c r="E7916" s="7" t="s">
        <v>25</v>
      </c>
      <c r="F7916" s="50" t="s">
        <v>623</v>
      </c>
      <c r="G7916" s="6">
        <v>765</v>
      </c>
      <c r="H7916" s="14">
        <v>46.274509803922001</v>
      </c>
      <c r="I7916" s="3">
        <v>32.418300653594997</v>
      </c>
      <c r="J7916" s="3">
        <v>7.97385620915</v>
      </c>
      <c r="K7916" s="3">
        <v>9.1503267973860005</v>
      </c>
      <c r="L7916" s="13">
        <v>4.1830065359480004</v>
      </c>
    </row>
    <row r="7917" spans="3:22" x14ac:dyDescent="0.2">
      <c r="D7917" s="59"/>
      <c r="E7917" s="5" t="s">
        <v>26</v>
      </c>
      <c r="F7917" s="51" t="s">
        <v>623</v>
      </c>
      <c r="G7917" s="4">
        <v>796</v>
      </c>
      <c r="H7917" s="10">
        <v>45.226130653265997</v>
      </c>
      <c r="I7917" s="1">
        <v>32.663316582915002</v>
      </c>
      <c r="J7917" s="1">
        <v>8.4170854271359996</v>
      </c>
      <c r="K7917" s="1">
        <v>8.9195979899500006</v>
      </c>
      <c r="L7917" s="8">
        <v>4.7738693467340001</v>
      </c>
    </row>
    <row r="7918" spans="3:22" ht="26" x14ac:dyDescent="0.2">
      <c r="D7918" s="59"/>
      <c r="E7918" s="5" t="s">
        <v>27</v>
      </c>
      <c r="F7918" s="51" t="s">
        <v>623</v>
      </c>
      <c r="G7918" s="4">
        <v>683</v>
      </c>
      <c r="H7918" s="10">
        <v>43.631039531478997</v>
      </c>
      <c r="I7918" s="1">
        <v>34.992679355782997</v>
      </c>
      <c r="J7918" s="1">
        <v>7.9062957540259999</v>
      </c>
      <c r="K7918" s="1">
        <v>9.0775988286970009</v>
      </c>
      <c r="L7918" s="8">
        <v>4.392386530015</v>
      </c>
    </row>
    <row r="7919" spans="3:22" x14ac:dyDescent="0.2">
      <c r="D7919" s="59"/>
      <c r="E7919" s="5" t="s">
        <v>28</v>
      </c>
      <c r="F7919" s="51" t="s">
        <v>623</v>
      </c>
      <c r="G7919" s="4">
        <v>438</v>
      </c>
      <c r="H7919" s="10">
        <v>45.205479452055002</v>
      </c>
      <c r="I7919" s="1">
        <v>33.561643835616003</v>
      </c>
      <c r="J7919" s="1">
        <v>8.2191780821920002</v>
      </c>
      <c r="K7919" s="1">
        <v>9.3607305936070002</v>
      </c>
      <c r="L7919" s="8">
        <v>3.6529680365299999</v>
      </c>
    </row>
    <row r="7920" spans="3:22" ht="26" x14ac:dyDescent="0.2">
      <c r="D7920" s="59"/>
      <c r="E7920" s="5" t="s">
        <v>29</v>
      </c>
      <c r="F7920" s="51" t="s">
        <v>623</v>
      </c>
      <c r="G7920" s="4">
        <v>680</v>
      </c>
      <c r="H7920" s="10">
        <v>45.441176470587997</v>
      </c>
      <c r="I7920" s="1">
        <v>33.382352941176002</v>
      </c>
      <c r="J7920" s="1">
        <v>8.0882352941180002</v>
      </c>
      <c r="K7920" s="1">
        <v>9.8529411764710009</v>
      </c>
      <c r="L7920" s="8">
        <v>3.2352941176469998</v>
      </c>
    </row>
    <row r="7921" spans="4:12" x14ac:dyDescent="0.2">
      <c r="D7921" s="59"/>
      <c r="E7921" s="5" t="s">
        <v>30</v>
      </c>
      <c r="F7921" s="51" t="s">
        <v>623</v>
      </c>
      <c r="G7921" s="4">
        <v>242</v>
      </c>
      <c r="H7921" s="10">
        <v>47.933884297520997</v>
      </c>
      <c r="I7921" s="1">
        <v>32.231404958677999</v>
      </c>
      <c r="J7921" s="1">
        <v>9.9173553719009995</v>
      </c>
      <c r="K7921" s="1">
        <v>7.02479338843</v>
      </c>
      <c r="L7921" s="8">
        <v>2.8925619834709999</v>
      </c>
    </row>
    <row r="7922" spans="4:12" x14ac:dyDescent="0.2">
      <c r="D7922" s="59"/>
      <c r="E7922" s="5" t="s">
        <v>31</v>
      </c>
      <c r="F7922" s="51" t="s">
        <v>623</v>
      </c>
      <c r="G7922" s="4">
        <v>609</v>
      </c>
      <c r="H7922" s="10">
        <v>47.290640394089003</v>
      </c>
      <c r="I7922" s="1">
        <v>33.661740558292003</v>
      </c>
      <c r="J7922" s="1">
        <v>7.5533661740560003</v>
      </c>
      <c r="K7922" s="1">
        <v>7.2249589490970001</v>
      </c>
      <c r="L7922" s="8">
        <v>4.269293924466</v>
      </c>
    </row>
    <row r="7923" spans="4:12" x14ac:dyDescent="0.2">
      <c r="D7923" s="59"/>
      <c r="E7923" s="5" t="s">
        <v>32</v>
      </c>
      <c r="F7923" s="51" t="s">
        <v>623</v>
      </c>
      <c r="G7923" s="4">
        <v>343</v>
      </c>
      <c r="H7923" s="10">
        <v>47.521865889212997</v>
      </c>
      <c r="I7923" s="1">
        <v>32.069970845481002</v>
      </c>
      <c r="J7923" s="1">
        <v>7.2886297376089999</v>
      </c>
      <c r="K7923" s="1">
        <v>8.1632653061219997</v>
      </c>
      <c r="L7923" s="8">
        <v>4.9562682215739997</v>
      </c>
    </row>
    <row r="7924" spans="4:12" x14ac:dyDescent="0.2">
      <c r="D7924" s="59"/>
      <c r="E7924" s="5" t="s">
        <v>33</v>
      </c>
      <c r="F7924" s="51" t="s">
        <v>623</v>
      </c>
      <c r="G7924" s="4">
        <v>754</v>
      </c>
      <c r="H7924" s="10">
        <v>45.358090185675998</v>
      </c>
      <c r="I7924" s="1">
        <v>32.891246684350001</v>
      </c>
      <c r="J7924" s="1">
        <v>9.0185676392570002</v>
      </c>
      <c r="K7924" s="1">
        <v>8.2228116710879995</v>
      </c>
      <c r="L7924" s="8">
        <v>4.5092838196290002</v>
      </c>
    </row>
    <row r="7925" spans="4:12" x14ac:dyDescent="0.2">
      <c r="D7925" s="59"/>
      <c r="E7925" s="5" t="s">
        <v>34</v>
      </c>
      <c r="F7925" s="51" t="s">
        <v>623</v>
      </c>
      <c r="G7925" s="4">
        <v>525</v>
      </c>
      <c r="H7925" s="10">
        <v>48</v>
      </c>
      <c r="I7925" s="1">
        <v>31.809523809523998</v>
      </c>
      <c r="J7925" s="1">
        <v>7.6190476190479997</v>
      </c>
      <c r="K7925" s="1">
        <v>7.4285714285709998</v>
      </c>
      <c r="L7925" s="8">
        <v>5.1428571428570002</v>
      </c>
    </row>
    <row r="7926" spans="4:12" x14ac:dyDescent="0.2">
      <c r="D7926" s="59"/>
      <c r="E7926" s="5" t="s">
        <v>35</v>
      </c>
      <c r="F7926" s="51" t="s">
        <v>623</v>
      </c>
      <c r="G7926" s="4">
        <v>142</v>
      </c>
      <c r="H7926" s="10">
        <v>45.070422535211002</v>
      </c>
      <c r="I7926" s="1">
        <v>32.394366197182997</v>
      </c>
      <c r="J7926" s="1">
        <v>8.4507042253520002</v>
      </c>
      <c r="K7926" s="1">
        <v>8.4507042253520002</v>
      </c>
      <c r="L7926" s="8">
        <v>5.6338028169010004</v>
      </c>
    </row>
    <row r="7927" spans="4:12" x14ac:dyDescent="0.2">
      <c r="D7927" s="59"/>
      <c r="E7927" s="5" t="s">
        <v>36</v>
      </c>
      <c r="F7927" s="51" t="s">
        <v>624</v>
      </c>
      <c r="G7927" s="4">
        <v>18</v>
      </c>
      <c r="H7927" s="10">
        <v>38.888888888888999</v>
      </c>
      <c r="I7927" s="1">
        <v>38.888888888888999</v>
      </c>
      <c r="J7927" s="1">
        <v>11.111111111111001</v>
      </c>
      <c r="K7927" s="1">
        <v>11.111111111111001</v>
      </c>
      <c r="L7927" s="15" t="s">
        <v>160</v>
      </c>
    </row>
    <row r="7928" spans="4:12" x14ac:dyDescent="0.2">
      <c r="D7928" s="59"/>
      <c r="E7928" s="5" t="s">
        <v>37</v>
      </c>
      <c r="F7928" s="51" t="s">
        <v>624</v>
      </c>
      <c r="G7928" s="4">
        <v>39</v>
      </c>
      <c r="H7928" s="10">
        <v>43.589743589744003</v>
      </c>
      <c r="I7928" s="1">
        <v>28.205128205127998</v>
      </c>
      <c r="J7928" s="1">
        <v>2.564102564103</v>
      </c>
      <c r="K7928" s="1">
        <v>20.512820512821001</v>
      </c>
      <c r="L7928" s="8">
        <v>5.1282051282049999</v>
      </c>
    </row>
    <row r="7929" spans="4:12" x14ac:dyDescent="0.2">
      <c r="D7929" s="59"/>
      <c r="E7929" s="5" t="s">
        <v>23</v>
      </c>
      <c r="F7929" s="51" t="s">
        <v>624</v>
      </c>
      <c r="G7929" s="4">
        <v>4</v>
      </c>
      <c r="H7929" s="10">
        <v>75</v>
      </c>
      <c r="I7929" s="2" t="s">
        <v>160</v>
      </c>
      <c r="J7929" s="2" t="s">
        <v>160</v>
      </c>
      <c r="K7929" s="1">
        <v>25</v>
      </c>
      <c r="L7929" s="15" t="s">
        <v>160</v>
      </c>
    </row>
    <row r="7930" spans="4:12" ht="26" x14ac:dyDescent="0.2">
      <c r="D7930" s="59"/>
      <c r="E7930" s="5" t="s">
        <v>38</v>
      </c>
      <c r="F7930" s="51" t="s">
        <v>623</v>
      </c>
      <c r="G7930" s="4">
        <v>1000</v>
      </c>
      <c r="H7930" s="10">
        <v>45.8</v>
      </c>
      <c r="I7930" s="1">
        <v>32.6</v>
      </c>
      <c r="J7930" s="1">
        <v>8.5</v>
      </c>
      <c r="K7930" s="1">
        <v>9.1999999999999993</v>
      </c>
      <c r="L7930" s="8">
        <v>3.9</v>
      </c>
    </row>
    <row r="7931" spans="4:12" ht="26" x14ac:dyDescent="0.2">
      <c r="D7931" s="58" t="s">
        <v>39</v>
      </c>
      <c r="E7931" s="7" t="s">
        <v>40</v>
      </c>
      <c r="F7931" s="50" t="s">
        <v>624</v>
      </c>
      <c r="G7931" s="6">
        <v>4</v>
      </c>
      <c r="H7931" s="14">
        <v>75</v>
      </c>
      <c r="I7931" s="3">
        <v>25</v>
      </c>
      <c r="J7931" s="9" t="s">
        <v>160</v>
      </c>
      <c r="K7931" s="9" t="s">
        <v>160</v>
      </c>
      <c r="L7931" s="19" t="s">
        <v>160</v>
      </c>
    </row>
    <row r="7932" spans="4:12" ht="26" x14ac:dyDescent="0.2">
      <c r="D7932" s="59"/>
      <c r="E7932" s="5" t="s">
        <v>41</v>
      </c>
      <c r="F7932" s="51" t="s">
        <v>624</v>
      </c>
      <c r="G7932" s="4">
        <v>45</v>
      </c>
      <c r="H7932" s="10">
        <v>60</v>
      </c>
      <c r="I7932" s="1">
        <v>24.444444444443999</v>
      </c>
      <c r="J7932" s="1">
        <v>4.4444444444439997</v>
      </c>
      <c r="K7932" s="1">
        <v>8.8888888888889994</v>
      </c>
      <c r="L7932" s="8">
        <v>2.2222222222219998</v>
      </c>
    </row>
    <row r="7933" spans="4:12" ht="26" x14ac:dyDescent="0.2">
      <c r="D7933" s="59"/>
      <c r="E7933" s="5" t="s">
        <v>42</v>
      </c>
      <c r="F7933" s="51" t="s">
        <v>623</v>
      </c>
      <c r="G7933" s="4">
        <v>275</v>
      </c>
      <c r="H7933" s="10">
        <v>46.181818181818002</v>
      </c>
      <c r="I7933" s="1">
        <v>29.454545454544999</v>
      </c>
      <c r="J7933" s="1">
        <v>9.0909090909089993</v>
      </c>
      <c r="K7933" s="1">
        <v>10.181818181818</v>
      </c>
      <c r="L7933" s="8">
        <v>5.0909090909090002</v>
      </c>
    </row>
    <row r="7934" spans="4:12" ht="26" x14ac:dyDescent="0.2">
      <c r="D7934" s="59"/>
      <c r="E7934" s="5" t="s">
        <v>43</v>
      </c>
      <c r="F7934" s="51" t="s">
        <v>623</v>
      </c>
      <c r="G7934" s="4">
        <v>245</v>
      </c>
      <c r="H7934" s="10">
        <v>46.122448979592001</v>
      </c>
      <c r="I7934" s="1">
        <v>33.061224489795997</v>
      </c>
      <c r="J7934" s="1">
        <v>8.1632653061219997</v>
      </c>
      <c r="K7934" s="1">
        <v>9.7959183673469994</v>
      </c>
      <c r="L7934" s="8">
        <v>2.8571428571430002</v>
      </c>
    </row>
    <row r="7935" spans="4:12" ht="26" x14ac:dyDescent="0.2">
      <c r="D7935" s="59"/>
      <c r="E7935" s="5" t="s">
        <v>44</v>
      </c>
      <c r="F7935" s="51" t="s">
        <v>623</v>
      </c>
      <c r="G7935" s="4">
        <v>167</v>
      </c>
      <c r="H7935" s="10">
        <v>43.11377245509</v>
      </c>
      <c r="I7935" s="1">
        <v>34.730538922156001</v>
      </c>
      <c r="J7935" s="1">
        <v>8.9820359281440005</v>
      </c>
      <c r="K7935" s="1">
        <v>10.179640718563</v>
      </c>
      <c r="L7935" s="8">
        <v>2.9940119760480002</v>
      </c>
    </row>
    <row r="7936" spans="4:12" ht="26" x14ac:dyDescent="0.2">
      <c r="D7936" s="59"/>
      <c r="E7936" s="5" t="s">
        <v>45</v>
      </c>
      <c r="F7936" s="51" t="s">
        <v>623</v>
      </c>
      <c r="G7936" s="4">
        <v>90</v>
      </c>
      <c r="H7936" s="10">
        <v>45.555555555555998</v>
      </c>
      <c r="I7936" s="1">
        <v>35.555555555555998</v>
      </c>
      <c r="J7936" s="1">
        <v>7.7777777777779997</v>
      </c>
      <c r="K7936" s="1">
        <v>8.8888888888889994</v>
      </c>
      <c r="L7936" s="8">
        <v>2.2222222222219998</v>
      </c>
    </row>
    <row r="7937" spans="4:12" ht="26" x14ac:dyDescent="0.2">
      <c r="D7937" s="59"/>
      <c r="E7937" s="5" t="s">
        <v>46</v>
      </c>
      <c r="F7937" s="51" t="s">
        <v>624</v>
      </c>
      <c r="G7937" s="4">
        <v>46</v>
      </c>
      <c r="H7937" s="10">
        <v>50</v>
      </c>
      <c r="I7937" s="1">
        <v>28.260869565217</v>
      </c>
      <c r="J7937" s="1">
        <v>6.5217391304349999</v>
      </c>
      <c r="K7937" s="1">
        <v>8.6956521739130004</v>
      </c>
      <c r="L7937" s="8">
        <v>6.5217391304349999</v>
      </c>
    </row>
    <row r="7938" spans="4:12" ht="26" x14ac:dyDescent="0.2">
      <c r="D7938" s="59"/>
      <c r="E7938" s="5" t="s">
        <v>47</v>
      </c>
      <c r="F7938" s="51" t="s">
        <v>623</v>
      </c>
      <c r="G7938" s="4">
        <v>68</v>
      </c>
      <c r="H7938" s="10">
        <v>45.588235294118</v>
      </c>
      <c r="I7938" s="1">
        <v>41.176470588234999</v>
      </c>
      <c r="J7938" s="1">
        <v>7.352941176471</v>
      </c>
      <c r="K7938" s="1">
        <v>1.4705882352940001</v>
      </c>
      <c r="L7938" s="8">
        <v>4.4117647058819998</v>
      </c>
    </row>
    <row r="7939" spans="4:12" x14ac:dyDescent="0.2">
      <c r="D7939" s="59"/>
      <c r="E7939" s="5" t="s">
        <v>48</v>
      </c>
      <c r="F7939" s="51" t="s">
        <v>624</v>
      </c>
      <c r="G7939" s="4">
        <v>4</v>
      </c>
      <c r="H7939" s="10">
        <v>25</v>
      </c>
      <c r="I7939" s="1">
        <v>25</v>
      </c>
      <c r="J7939" s="1">
        <v>25</v>
      </c>
      <c r="K7939" s="2" t="s">
        <v>160</v>
      </c>
      <c r="L7939" s="8">
        <v>25</v>
      </c>
    </row>
    <row r="7940" spans="4:12" x14ac:dyDescent="0.2">
      <c r="D7940" s="59"/>
      <c r="E7940" s="5" t="s">
        <v>23</v>
      </c>
      <c r="F7940" s="51" t="s">
        <v>623</v>
      </c>
      <c r="G7940" s="4">
        <v>99</v>
      </c>
      <c r="H7940" s="10">
        <v>40.404040404040003</v>
      </c>
      <c r="I7940" s="1">
        <v>31.313131313130999</v>
      </c>
      <c r="J7940" s="1">
        <v>8.0808080808079996</v>
      </c>
      <c r="K7940" s="1">
        <v>15.151515151515</v>
      </c>
      <c r="L7940" s="8">
        <v>5.0505050505050004</v>
      </c>
    </row>
    <row r="7941" spans="4:12" x14ac:dyDescent="0.2">
      <c r="D7941" s="58" t="s">
        <v>49</v>
      </c>
      <c r="E7941" s="7" t="s">
        <v>50</v>
      </c>
      <c r="F7941" s="50" t="s">
        <v>624</v>
      </c>
      <c r="G7941" s="6">
        <v>39</v>
      </c>
      <c r="H7941" s="14">
        <v>58.974358974358999</v>
      </c>
      <c r="I7941" s="3">
        <v>10.25641025641</v>
      </c>
      <c r="J7941" s="3">
        <v>12.820512820513001</v>
      </c>
      <c r="K7941" s="3">
        <v>7.6923076923079998</v>
      </c>
      <c r="L7941" s="13">
        <v>10.25641025641</v>
      </c>
    </row>
    <row r="7942" spans="4:12" x14ac:dyDescent="0.2">
      <c r="D7942" s="59"/>
      <c r="E7942" s="5" t="s">
        <v>51</v>
      </c>
      <c r="F7942" s="51" t="s">
        <v>623</v>
      </c>
      <c r="G7942" s="4">
        <v>185</v>
      </c>
      <c r="H7942" s="10">
        <v>55.675675675675997</v>
      </c>
      <c r="I7942" s="1">
        <v>21.621621621622001</v>
      </c>
      <c r="J7942" s="1">
        <v>8.1081081081080004</v>
      </c>
      <c r="K7942" s="1">
        <v>12.972972972973</v>
      </c>
      <c r="L7942" s="8">
        <v>1.6216216216220001</v>
      </c>
    </row>
    <row r="7943" spans="4:12" x14ac:dyDescent="0.2">
      <c r="D7943" s="59"/>
      <c r="E7943" s="5" t="s">
        <v>52</v>
      </c>
      <c r="F7943" s="51" t="s">
        <v>623</v>
      </c>
      <c r="G7943" s="4">
        <v>324</v>
      </c>
      <c r="H7943" s="10">
        <v>45.987654320988</v>
      </c>
      <c r="I7943" s="1">
        <v>30.555555555556001</v>
      </c>
      <c r="J7943" s="1">
        <v>8.9506172839510008</v>
      </c>
      <c r="K7943" s="1">
        <v>9.8765432098769992</v>
      </c>
      <c r="L7943" s="8">
        <v>4.6296296296300001</v>
      </c>
    </row>
    <row r="7944" spans="4:12" x14ac:dyDescent="0.2">
      <c r="D7944" s="59"/>
      <c r="E7944" s="5" t="s">
        <v>53</v>
      </c>
      <c r="F7944" s="51" t="s">
        <v>623</v>
      </c>
      <c r="G7944" s="4">
        <v>491</v>
      </c>
      <c r="H7944" s="10">
        <v>41.344195519347998</v>
      </c>
      <c r="I7944" s="1">
        <v>39.307535641548</v>
      </c>
      <c r="J7944" s="1">
        <v>7.3319755600810002</v>
      </c>
      <c r="K7944" s="1">
        <v>8.3503054989819994</v>
      </c>
      <c r="L7944" s="8">
        <v>3.6659877800410001</v>
      </c>
    </row>
    <row r="7945" spans="4:12" x14ac:dyDescent="0.2">
      <c r="D7945" s="59"/>
      <c r="E7945" s="5" t="s">
        <v>23</v>
      </c>
      <c r="F7945" s="51" t="s">
        <v>624</v>
      </c>
      <c r="G7945" s="4">
        <v>4</v>
      </c>
      <c r="H7945" s="17" t="s">
        <v>160</v>
      </c>
      <c r="I7945" s="1">
        <v>25</v>
      </c>
      <c r="J7945" s="1">
        <v>25</v>
      </c>
      <c r="K7945" s="1">
        <v>25</v>
      </c>
      <c r="L7945" s="8">
        <v>25</v>
      </c>
    </row>
    <row r="7946" spans="4:12" x14ac:dyDescent="0.2">
      <c r="D7946" s="59"/>
      <c r="E7946" s="5" t="s">
        <v>54</v>
      </c>
      <c r="F7946" s="51" t="s">
        <v>623</v>
      </c>
      <c r="G7946" s="4">
        <v>224</v>
      </c>
      <c r="H7946" s="10">
        <v>56.25</v>
      </c>
      <c r="I7946" s="1">
        <v>19.642857142857</v>
      </c>
      <c r="J7946" s="1">
        <v>8.9285714285710007</v>
      </c>
      <c r="K7946" s="1">
        <v>12.053571428571001</v>
      </c>
      <c r="L7946" s="8">
        <v>3.125</v>
      </c>
    </row>
    <row r="7947" spans="4:12" x14ac:dyDescent="0.2">
      <c r="D7947" s="59"/>
      <c r="E7947" s="5" t="s">
        <v>55</v>
      </c>
      <c r="F7947" s="51" t="s">
        <v>623</v>
      </c>
      <c r="G7947" s="4">
        <v>815</v>
      </c>
      <c r="H7947" s="10">
        <v>43.190184049080003</v>
      </c>
      <c r="I7947" s="1">
        <v>35.828220858896003</v>
      </c>
      <c r="J7947" s="1">
        <v>7.9754601226990003</v>
      </c>
      <c r="K7947" s="1">
        <v>8.9570552147240008</v>
      </c>
      <c r="L7947" s="8">
        <v>4.0490797546010002</v>
      </c>
    </row>
    <row r="7948" spans="4:12" ht="26" x14ac:dyDescent="0.2">
      <c r="D7948" s="58" t="s">
        <v>56</v>
      </c>
      <c r="E7948" s="7" t="s">
        <v>57</v>
      </c>
      <c r="F7948" s="50" t="s">
        <v>624</v>
      </c>
      <c r="G7948" s="6">
        <v>8</v>
      </c>
      <c r="H7948" s="14">
        <v>37.5</v>
      </c>
      <c r="I7948" s="3">
        <v>25</v>
      </c>
      <c r="J7948" s="9" t="s">
        <v>160</v>
      </c>
      <c r="K7948" s="3">
        <v>25</v>
      </c>
      <c r="L7948" s="13">
        <v>12.5</v>
      </c>
    </row>
    <row r="7949" spans="4:12" ht="26" x14ac:dyDescent="0.2">
      <c r="D7949" s="59"/>
      <c r="E7949" s="5" t="s">
        <v>58</v>
      </c>
      <c r="F7949" s="51" t="s">
        <v>623</v>
      </c>
      <c r="G7949" s="4">
        <v>61</v>
      </c>
      <c r="H7949" s="10">
        <v>45.901639344262001</v>
      </c>
      <c r="I7949" s="1">
        <v>31.147540983607001</v>
      </c>
      <c r="J7949" s="1">
        <v>9.83606557377</v>
      </c>
      <c r="K7949" s="1">
        <v>6.5573770491800003</v>
      </c>
      <c r="L7949" s="8">
        <v>6.5573770491800003</v>
      </c>
    </row>
    <row r="7950" spans="4:12" x14ac:dyDescent="0.2">
      <c r="D7950" s="59"/>
      <c r="E7950" s="5" t="s">
        <v>59</v>
      </c>
      <c r="F7950" s="51" t="s">
        <v>624</v>
      </c>
      <c r="G7950" s="4">
        <v>18</v>
      </c>
      <c r="H7950" s="10">
        <v>55.555555555555998</v>
      </c>
      <c r="I7950" s="1">
        <v>16.666666666666998</v>
      </c>
      <c r="J7950" s="1">
        <v>16.666666666666998</v>
      </c>
      <c r="K7950" s="1">
        <v>5.5555555555560003</v>
      </c>
      <c r="L7950" s="8">
        <v>5.5555555555560003</v>
      </c>
    </row>
    <row r="7951" spans="4:12" x14ac:dyDescent="0.2">
      <c r="D7951" s="59"/>
      <c r="E7951" s="5" t="s">
        <v>60</v>
      </c>
      <c r="F7951" s="51" t="s">
        <v>623</v>
      </c>
      <c r="G7951" s="4">
        <v>147</v>
      </c>
      <c r="H7951" s="10">
        <v>53.061224489795997</v>
      </c>
      <c r="I7951" s="1">
        <v>20.408163265306001</v>
      </c>
      <c r="J7951" s="1">
        <v>10.884353741497</v>
      </c>
      <c r="K7951" s="1">
        <v>10.204081632653001</v>
      </c>
      <c r="L7951" s="8">
        <v>5.4421768707479998</v>
      </c>
    </row>
    <row r="7952" spans="4:12" ht="26" x14ac:dyDescent="0.2">
      <c r="D7952" s="59"/>
      <c r="E7952" s="5" t="s">
        <v>61</v>
      </c>
      <c r="F7952" s="51" t="s">
        <v>623</v>
      </c>
      <c r="G7952" s="4">
        <v>85</v>
      </c>
      <c r="H7952" s="10">
        <v>40</v>
      </c>
      <c r="I7952" s="1">
        <v>35.294117647058997</v>
      </c>
      <c r="J7952" s="1">
        <v>7.0588235294119999</v>
      </c>
      <c r="K7952" s="1">
        <v>12.941176470587999</v>
      </c>
      <c r="L7952" s="8">
        <v>4.7058823529409999</v>
      </c>
    </row>
    <row r="7953" spans="4:12" x14ac:dyDescent="0.2">
      <c r="D7953" s="59"/>
      <c r="E7953" s="5" t="s">
        <v>62</v>
      </c>
      <c r="F7953" s="51" t="s">
        <v>623</v>
      </c>
      <c r="G7953" s="4">
        <v>722</v>
      </c>
      <c r="H7953" s="10">
        <v>44.875346260388</v>
      </c>
      <c r="I7953" s="1">
        <v>34.903047091413001</v>
      </c>
      <c r="J7953" s="1">
        <v>7.6177285318559997</v>
      </c>
      <c r="K7953" s="1">
        <v>9.4182825484760002</v>
      </c>
      <c r="L7953" s="8">
        <v>3.1855955678669998</v>
      </c>
    </row>
    <row r="7954" spans="4:12" x14ac:dyDescent="0.2">
      <c r="D7954" s="59"/>
      <c r="E7954" s="5" t="s">
        <v>23</v>
      </c>
      <c r="F7954" s="51" t="s">
        <v>624</v>
      </c>
      <c r="G7954" s="4">
        <v>2</v>
      </c>
      <c r="H7954" s="10">
        <v>50</v>
      </c>
      <c r="I7954" s="1">
        <v>50</v>
      </c>
      <c r="J7954" s="2" t="s">
        <v>160</v>
      </c>
      <c r="K7954" s="2" t="s">
        <v>160</v>
      </c>
      <c r="L7954" s="15" t="s">
        <v>160</v>
      </c>
    </row>
    <row r="7955" spans="4:12" ht="26" x14ac:dyDescent="0.2">
      <c r="D7955" s="59"/>
      <c r="E7955" s="5" t="s">
        <v>63</v>
      </c>
      <c r="F7955" s="51" t="s">
        <v>623</v>
      </c>
      <c r="G7955" s="4">
        <v>319</v>
      </c>
      <c r="H7955" s="10">
        <v>47.962382445141003</v>
      </c>
      <c r="I7955" s="1">
        <v>26.332288401254001</v>
      </c>
      <c r="J7955" s="1">
        <v>9.7178683385580005</v>
      </c>
      <c r="K7955" s="1">
        <v>10.344827586207</v>
      </c>
      <c r="L7955" s="8">
        <v>5.6426332288400003</v>
      </c>
    </row>
    <row r="7956" spans="4:12" ht="26" x14ac:dyDescent="0.2">
      <c r="D7956" s="58" t="s">
        <v>64</v>
      </c>
      <c r="E7956" s="7" t="s">
        <v>57</v>
      </c>
      <c r="F7956" s="50" t="s">
        <v>624</v>
      </c>
      <c r="G7956" s="6">
        <v>21</v>
      </c>
      <c r="H7956" s="14">
        <v>23.809523809523998</v>
      </c>
      <c r="I7956" s="3">
        <v>28.571428571428999</v>
      </c>
      <c r="J7956" s="3">
        <v>14.285714285714</v>
      </c>
      <c r="K7956" s="3">
        <v>23.809523809523998</v>
      </c>
      <c r="L7956" s="13">
        <v>9.5238095238099998</v>
      </c>
    </row>
    <row r="7957" spans="4:12" ht="26" x14ac:dyDescent="0.2">
      <c r="D7957" s="59"/>
      <c r="E7957" s="5" t="s">
        <v>58</v>
      </c>
      <c r="F7957" s="51" t="s">
        <v>623</v>
      </c>
      <c r="G7957" s="4">
        <v>103</v>
      </c>
      <c r="H7957" s="10">
        <v>49.514563106795997</v>
      </c>
      <c r="I7957" s="1">
        <v>28.155339805825001</v>
      </c>
      <c r="J7957" s="1">
        <v>10.679611650485</v>
      </c>
      <c r="K7957" s="1">
        <v>6.796116504854</v>
      </c>
      <c r="L7957" s="8">
        <v>4.8543689320389998</v>
      </c>
    </row>
    <row r="7958" spans="4:12" x14ac:dyDescent="0.2">
      <c r="D7958" s="59"/>
      <c r="E7958" s="5" t="s">
        <v>59</v>
      </c>
      <c r="F7958" s="51" t="s">
        <v>624</v>
      </c>
      <c r="G7958" s="4">
        <v>43</v>
      </c>
      <c r="H7958" s="10">
        <v>37.209302325581</v>
      </c>
      <c r="I7958" s="1">
        <v>44.186046511628</v>
      </c>
      <c r="J7958" s="1">
        <v>13.953488372093</v>
      </c>
      <c r="K7958" s="1">
        <v>2.3255813953489999</v>
      </c>
      <c r="L7958" s="8">
        <v>2.3255813953489999</v>
      </c>
    </row>
    <row r="7959" spans="4:12" x14ac:dyDescent="0.2">
      <c r="D7959" s="59"/>
      <c r="E7959" s="5" t="s">
        <v>60</v>
      </c>
      <c r="F7959" s="51" t="s">
        <v>623</v>
      </c>
      <c r="G7959" s="4">
        <v>697</v>
      </c>
      <c r="H7959" s="10">
        <v>49.354375896699999</v>
      </c>
      <c r="I7959" s="1">
        <v>30.272596843614998</v>
      </c>
      <c r="J7959" s="1">
        <v>8.0344332855089995</v>
      </c>
      <c r="K7959" s="1">
        <v>8.6083213773310003</v>
      </c>
      <c r="L7959" s="8">
        <v>3.7302725968439998</v>
      </c>
    </row>
    <row r="7960" spans="4:12" ht="26" x14ac:dyDescent="0.2">
      <c r="D7960" s="59"/>
      <c r="E7960" s="5" t="s">
        <v>61</v>
      </c>
      <c r="F7960" s="51" t="s">
        <v>623</v>
      </c>
      <c r="G7960" s="4">
        <v>160</v>
      </c>
      <c r="H7960" s="10">
        <v>34.375</v>
      </c>
      <c r="I7960" s="1">
        <v>43.75</v>
      </c>
      <c r="J7960" s="1">
        <v>5</v>
      </c>
      <c r="K7960" s="1">
        <v>13.125</v>
      </c>
      <c r="L7960" s="8">
        <v>3.75</v>
      </c>
    </row>
    <row r="7961" spans="4:12" ht="26" x14ac:dyDescent="0.2">
      <c r="D7961" s="59"/>
      <c r="E7961" s="5" t="s">
        <v>65</v>
      </c>
      <c r="F7961" s="51" t="s">
        <v>624</v>
      </c>
      <c r="G7961" s="4">
        <v>16</v>
      </c>
      <c r="H7961" s="10">
        <v>43.75</v>
      </c>
      <c r="I7961" s="1">
        <v>12.5</v>
      </c>
      <c r="J7961" s="1">
        <v>12.5</v>
      </c>
      <c r="K7961" s="1">
        <v>25</v>
      </c>
      <c r="L7961" s="8">
        <v>6.25</v>
      </c>
    </row>
    <row r="7962" spans="4:12" x14ac:dyDescent="0.2">
      <c r="D7962" s="59"/>
      <c r="E7962" s="5" t="s">
        <v>23</v>
      </c>
      <c r="F7962" s="51" t="s">
        <v>624</v>
      </c>
      <c r="G7962" s="4">
        <v>3</v>
      </c>
      <c r="H7962" s="17" t="s">
        <v>160</v>
      </c>
      <c r="I7962" s="2" t="s">
        <v>160</v>
      </c>
      <c r="J7962" s="2" t="s">
        <v>160</v>
      </c>
      <c r="K7962" s="1">
        <v>100</v>
      </c>
      <c r="L7962" s="15" t="s">
        <v>160</v>
      </c>
    </row>
    <row r="7963" spans="4:12" ht="26" x14ac:dyDescent="0.2">
      <c r="D7963" s="59"/>
      <c r="E7963" s="5" t="s">
        <v>66</v>
      </c>
      <c r="F7963" s="51" t="s">
        <v>623</v>
      </c>
      <c r="G7963" s="4">
        <v>1024</v>
      </c>
      <c r="H7963" s="10">
        <v>45.99609375</v>
      </c>
      <c r="I7963" s="1">
        <v>32.71484375</v>
      </c>
      <c r="J7963" s="1">
        <v>8.203125</v>
      </c>
      <c r="K7963" s="1">
        <v>9.1796875</v>
      </c>
      <c r="L7963" s="8">
        <v>3.90625</v>
      </c>
    </row>
    <row r="7964" spans="4:12" x14ac:dyDescent="0.2">
      <c r="D7964" s="58" t="s">
        <v>67</v>
      </c>
      <c r="E7964" s="7" t="s">
        <v>68</v>
      </c>
      <c r="F7964" s="50" t="s">
        <v>623</v>
      </c>
      <c r="G7964" s="6">
        <v>483</v>
      </c>
      <c r="H7964" s="14">
        <v>50.310559006211001</v>
      </c>
      <c r="I7964" s="3">
        <v>30.434782608696</v>
      </c>
      <c r="J7964" s="3">
        <v>7.8674948240170002</v>
      </c>
      <c r="K7964" s="3">
        <v>8.074534161491</v>
      </c>
      <c r="L7964" s="13">
        <v>3.3126293995860001</v>
      </c>
    </row>
    <row r="7965" spans="4:12" x14ac:dyDescent="0.2">
      <c r="D7965" s="59"/>
      <c r="E7965" s="5" t="s">
        <v>69</v>
      </c>
      <c r="F7965" s="51" t="s">
        <v>623</v>
      </c>
      <c r="G7965" s="4">
        <v>168</v>
      </c>
      <c r="H7965" s="10">
        <v>52.976190476189998</v>
      </c>
      <c r="I7965" s="1">
        <v>25.595238095237999</v>
      </c>
      <c r="J7965" s="1">
        <v>8.333333333333</v>
      </c>
      <c r="K7965" s="1">
        <v>10.119047619048001</v>
      </c>
      <c r="L7965" s="8">
        <v>2.9761904761900002</v>
      </c>
    </row>
    <row r="7966" spans="4:12" ht="26" x14ac:dyDescent="0.2">
      <c r="D7966" s="59"/>
      <c r="E7966" s="5" t="s">
        <v>70</v>
      </c>
      <c r="F7966" s="51" t="s">
        <v>623</v>
      </c>
      <c r="G7966" s="4">
        <v>470</v>
      </c>
      <c r="H7966" s="10">
        <v>47.021276595745</v>
      </c>
      <c r="I7966" s="1">
        <v>32.553191489362</v>
      </c>
      <c r="J7966" s="1">
        <v>8.7234042553190001</v>
      </c>
      <c r="K7966" s="1">
        <v>8.2978723404260002</v>
      </c>
      <c r="L7966" s="8">
        <v>3.4042553191490001</v>
      </c>
    </row>
    <row r="7967" spans="4:12" ht="26" x14ac:dyDescent="0.2">
      <c r="D7967" s="59"/>
      <c r="E7967" s="5" t="s">
        <v>71</v>
      </c>
      <c r="F7967" s="51" t="s">
        <v>623</v>
      </c>
      <c r="G7967" s="4">
        <v>67</v>
      </c>
      <c r="H7967" s="10">
        <v>46.268656716418</v>
      </c>
      <c r="I7967" s="1">
        <v>34.328358208955002</v>
      </c>
      <c r="J7967" s="1">
        <v>8.9552238805969999</v>
      </c>
      <c r="K7967" s="1">
        <v>7.4626865671639999</v>
      </c>
      <c r="L7967" s="8">
        <v>2.985074626866</v>
      </c>
    </row>
    <row r="7968" spans="4:12" x14ac:dyDescent="0.2">
      <c r="D7968" s="59"/>
      <c r="E7968" s="5" t="s">
        <v>72</v>
      </c>
      <c r="F7968" s="51" t="s">
        <v>623</v>
      </c>
      <c r="G7968" s="4">
        <v>314</v>
      </c>
      <c r="H7968" s="10">
        <v>50</v>
      </c>
      <c r="I7968" s="1">
        <v>31.528662420381998</v>
      </c>
      <c r="J7968" s="1">
        <v>8.2802547770700006</v>
      </c>
      <c r="K7968" s="1">
        <v>7.3248407643310003</v>
      </c>
      <c r="L7968" s="8">
        <v>2.866242038217</v>
      </c>
    </row>
    <row r="7969" spans="4:12" x14ac:dyDescent="0.2">
      <c r="D7969" s="59"/>
      <c r="E7969" s="5" t="s">
        <v>73</v>
      </c>
      <c r="F7969" s="51" t="s">
        <v>623</v>
      </c>
      <c r="G7969" s="4">
        <v>187</v>
      </c>
      <c r="H7969" s="10">
        <v>51.871657754010997</v>
      </c>
      <c r="I7969" s="1">
        <v>33.155080213904</v>
      </c>
      <c r="J7969" s="1">
        <v>6.4171122994649998</v>
      </c>
      <c r="K7969" s="1">
        <v>6.9518716577540003</v>
      </c>
      <c r="L7969" s="8">
        <v>1.6042780748659999</v>
      </c>
    </row>
    <row r="7970" spans="4:12" ht="26" x14ac:dyDescent="0.2">
      <c r="D7970" s="59"/>
      <c r="E7970" s="5" t="s">
        <v>74</v>
      </c>
      <c r="F7970" s="51" t="s">
        <v>623</v>
      </c>
      <c r="G7970" s="4">
        <v>472</v>
      </c>
      <c r="H7970" s="10">
        <v>40.466101694914997</v>
      </c>
      <c r="I7970" s="1">
        <v>34.322033898305001</v>
      </c>
      <c r="J7970" s="1">
        <v>9.957627118644</v>
      </c>
      <c r="K7970" s="1">
        <v>11.016949152542001</v>
      </c>
      <c r="L7970" s="8">
        <v>4.2372881355930003</v>
      </c>
    </row>
    <row r="7971" spans="4:12" x14ac:dyDescent="0.2">
      <c r="D7971" s="59"/>
      <c r="E7971" s="5" t="s">
        <v>36</v>
      </c>
      <c r="F7971" s="51" t="s">
        <v>624</v>
      </c>
      <c r="G7971" s="4">
        <v>28</v>
      </c>
      <c r="H7971" s="10">
        <v>53.571428571429003</v>
      </c>
      <c r="I7971" s="1">
        <v>7.1428571428570002</v>
      </c>
      <c r="J7971" s="1">
        <v>10.714285714286</v>
      </c>
      <c r="K7971" s="1">
        <v>21.428571428571001</v>
      </c>
      <c r="L7971" s="8">
        <v>7.1428571428570002</v>
      </c>
    </row>
    <row r="7972" spans="4:12" x14ac:dyDescent="0.2">
      <c r="D7972" s="59"/>
      <c r="E7972" s="5" t="s">
        <v>23</v>
      </c>
      <c r="F7972" s="51" t="s">
        <v>624</v>
      </c>
      <c r="G7972" s="4">
        <v>6</v>
      </c>
      <c r="H7972" s="10">
        <v>50</v>
      </c>
      <c r="I7972" s="1">
        <v>16.666666666666998</v>
      </c>
      <c r="J7972" s="1">
        <v>16.666666666666998</v>
      </c>
      <c r="K7972" s="1">
        <v>16.666666666666998</v>
      </c>
      <c r="L7972" s="15" t="s">
        <v>160</v>
      </c>
    </row>
    <row r="7973" spans="4:12" ht="26" x14ac:dyDescent="0.2">
      <c r="D7973" s="58" t="s">
        <v>75</v>
      </c>
      <c r="E7973" s="7" t="s">
        <v>76</v>
      </c>
      <c r="F7973" s="50" t="s">
        <v>624</v>
      </c>
      <c r="G7973" s="6">
        <v>32</v>
      </c>
      <c r="H7973" s="14">
        <v>46.875</v>
      </c>
      <c r="I7973" s="3">
        <v>31.25</v>
      </c>
      <c r="J7973" s="3">
        <v>6.25</v>
      </c>
      <c r="K7973" s="3">
        <v>9.375</v>
      </c>
      <c r="L7973" s="13">
        <v>6.25</v>
      </c>
    </row>
    <row r="7974" spans="4:12" x14ac:dyDescent="0.2">
      <c r="D7974" s="59"/>
      <c r="E7974" s="5" t="s">
        <v>77</v>
      </c>
      <c r="F7974" s="51" t="s">
        <v>623</v>
      </c>
      <c r="G7974" s="4">
        <v>60</v>
      </c>
      <c r="H7974" s="10">
        <v>45</v>
      </c>
      <c r="I7974" s="1">
        <v>28.333333333333002</v>
      </c>
      <c r="J7974" s="1">
        <v>13.333333333333</v>
      </c>
      <c r="K7974" s="1">
        <v>10</v>
      </c>
      <c r="L7974" s="8">
        <v>3.333333333333</v>
      </c>
    </row>
    <row r="7975" spans="4:12" x14ac:dyDescent="0.2">
      <c r="D7975" s="59"/>
      <c r="E7975" s="5" t="s">
        <v>78</v>
      </c>
      <c r="F7975" s="51" t="s">
        <v>623</v>
      </c>
      <c r="G7975" s="4">
        <v>82</v>
      </c>
      <c r="H7975" s="10">
        <v>52.439024390244001</v>
      </c>
      <c r="I7975" s="1">
        <v>31.707317073171001</v>
      </c>
      <c r="J7975" s="1">
        <v>7.3170731707319998</v>
      </c>
      <c r="K7975" s="1">
        <v>8.5365853658540001</v>
      </c>
      <c r="L7975" s="15" t="s">
        <v>160</v>
      </c>
    </row>
    <row r="7976" spans="4:12" ht="26" x14ac:dyDescent="0.2">
      <c r="D7976" s="59"/>
      <c r="E7976" s="5" t="s">
        <v>79</v>
      </c>
      <c r="F7976" s="51" t="s">
        <v>624</v>
      </c>
      <c r="G7976" s="4">
        <v>11</v>
      </c>
      <c r="H7976" s="10">
        <v>36.363636363635997</v>
      </c>
      <c r="I7976" s="1">
        <v>27.272727272727</v>
      </c>
      <c r="J7976" s="1">
        <v>18.181818181817999</v>
      </c>
      <c r="K7976" s="1">
        <v>9.0909090909089993</v>
      </c>
      <c r="L7976" s="8">
        <v>9.0909090909089993</v>
      </c>
    </row>
    <row r="7977" spans="4:12" ht="26" x14ac:dyDescent="0.2">
      <c r="D7977" s="59"/>
      <c r="E7977" s="5" t="s">
        <v>80</v>
      </c>
      <c r="F7977" s="51" t="s">
        <v>624</v>
      </c>
      <c r="G7977" s="4">
        <v>35</v>
      </c>
      <c r="H7977" s="10">
        <v>45.714285714286</v>
      </c>
      <c r="I7977" s="1">
        <v>31.428571428571001</v>
      </c>
      <c r="J7977" s="1">
        <v>8.5714285714289993</v>
      </c>
      <c r="K7977" s="1">
        <v>2.8571428571430002</v>
      </c>
      <c r="L7977" s="8">
        <v>11.428571428571001</v>
      </c>
    </row>
    <row r="7978" spans="4:12" ht="26" x14ac:dyDescent="0.2">
      <c r="D7978" s="59"/>
      <c r="E7978" s="5" t="s">
        <v>81</v>
      </c>
      <c r="F7978" s="51" t="s">
        <v>624</v>
      </c>
      <c r="G7978" s="4">
        <v>48</v>
      </c>
      <c r="H7978" s="10">
        <v>43.75</v>
      </c>
      <c r="I7978" s="1">
        <v>39.583333333333002</v>
      </c>
      <c r="J7978" s="1">
        <v>12.5</v>
      </c>
      <c r="K7978" s="2" t="s">
        <v>160</v>
      </c>
      <c r="L7978" s="8">
        <v>4.166666666667</v>
      </c>
    </row>
    <row r="7979" spans="4:12" ht="26" x14ac:dyDescent="0.2">
      <c r="D7979" s="59"/>
      <c r="E7979" s="5" t="s">
        <v>82</v>
      </c>
      <c r="F7979" s="51" t="s">
        <v>624</v>
      </c>
      <c r="G7979" s="4">
        <v>39</v>
      </c>
      <c r="H7979" s="10">
        <v>51.282051282051</v>
      </c>
      <c r="I7979" s="1">
        <v>30.769230769231001</v>
      </c>
      <c r="J7979" s="1">
        <v>17.948717948717999</v>
      </c>
      <c r="K7979" s="2" t="s">
        <v>160</v>
      </c>
      <c r="L7979" s="15" t="s">
        <v>160</v>
      </c>
    </row>
    <row r="7980" spans="4:12" ht="26" x14ac:dyDescent="0.2">
      <c r="D7980" s="59"/>
      <c r="E7980" s="5" t="s">
        <v>83</v>
      </c>
      <c r="F7980" s="51" t="s">
        <v>624</v>
      </c>
      <c r="G7980" s="4">
        <v>12</v>
      </c>
      <c r="H7980" s="10">
        <v>66.666666666666998</v>
      </c>
      <c r="I7980" s="1">
        <v>25</v>
      </c>
      <c r="J7980" s="1">
        <v>8.333333333333</v>
      </c>
      <c r="K7980" s="2" t="s">
        <v>160</v>
      </c>
      <c r="L7980" s="15" t="s">
        <v>160</v>
      </c>
    </row>
    <row r="7981" spans="4:12" x14ac:dyDescent="0.2">
      <c r="D7981" s="59"/>
      <c r="E7981" s="5" t="s">
        <v>84</v>
      </c>
      <c r="F7981" s="51" t="s">
        <v>624</v>
      </c>
      <c r="G7981" s="4">
        <v>15</v>
      </c>
      <c r="H7981" s="10">
        <v>46.666666666666998</v>
      </c>
      <c r="I7981" s="1">
        <v>33.333333333333002</v>
      </c>
      <c r="J7981" s="1">
        <v>6.666666666667</v>
      </c>
      <c r="K7981" s="2" t="s">
        <v>160</v>
      </c>
      <c r="L7981" s="8">
        <v>13.333333333333</v>
      </c>
    </row>
    <row r="7982" spans="4:12" x14ac:dyDescent="0.2">
      <c r="D7982" s="59"/>
      <c r="E7982" s="5" t="s">
        <v>85</v>
      </c>
      <c r="F7982" s="51" t="s">
        <v>624</v>
      </c>
      <c r="G7982" s="4">
        <v>5</v>
      </c>
      <c r="H7982" s="10">
        <v>60</v>
      </c>
      <c r="I7982" s="2" t="s">
        <v>160</v>
      </c>
      <c r="J7982" s="1">
        <v>40</v>
      </c>
      <c r="K7982" s="2" t="s">
        <v>160</v>
      </c>
      <c r="L7982" s="15" t="s">
        <v>160</v>
      </c>
    </row>
    <row r="7983" spans="4:12" x14ac:dyDescent="0.2">
      <c r="D7983" s="59"/>
      <c r="E7983" s="5" t="s">
        <v>86</v>
      </c>
      <c r="F7983" s="51" t="s">
        <v>623</v>
      </c>
      <c r="G7983" s="4">
        <v>87</v>
      </c>
      <c r="H7983" s="10">
        <v>49.425287356322002</v>
      </c>
      <c r="I7983" s="1">
        <v>36.781609195401998</v>
      </c>
      <c r="J7983" s="1">
        <v>6.8965517241379999</v>
      </c>
      <c r="K7983" s="1">
        <v>2.2988505747130001</v>
      </c>
      <c r="L7983" s="8">
        <v>4.5977011494250002</v>
      </c>
    </row>
    <row r="7984" spans="4:12" ht="26" x14ac:dyDescent="0.2">
      <c r="D7984" s="59"/>
      <c r="E7984" s="5" t="s">
        <v>87</v>
      </c>
      <c r="F7984" s="51" t="s">
        <v>623</v>
      </c>
      <c r="G7984" s="4">
        <v>118</v>
      </c>
      <c r="H7984" s="10">
        <v>45.762711864407002</v>
      </c>
      <c r="I7984" s="1">
        <v>36.440677966102001</v>
      </c>
      <c r="J7984" s="1">
        <v>7.6271186440680001</v>
      </c>
      <c r="K7984" s="1">
        <v>4.2372881355930003</v>
      </c>
      <c r="L7984" s="8">
        <v>5.9322033898309998</v>
      </c>
    </row>
    <row r="7985" spans="4:12" x14ac:dyDescent="0.2">
      <c r="D7985" s="59"/>
      <c r="E7985" s="5" t="s">
        <v>36</v>
      </c>
      <c r="F7985" s="51" t="s">
        <v>624</v>
      </c>
      <c r="G7985" s="4">
        <v>47</v>
      </c>
      <c r="H7985" s="10">
        <v>42.553191489362</v>
      </c>
      <c r="I7985" s="1">
        <v>34.042553191488999</v>
      </c>
      <c r="J7985" s="1">
        <v>4.2553191489359996</v>
      </c>
      <c r="K7985" s="1">
        <v>14.893617021277</v>
      </c>
      <c r="L7985" s="8">
        <v>4.2553191489359996</v>
      </c>
    </row>
    <row r="7986" spans="4:12" ht="26" x14ac:dyDescent="0.2">
      <c r="D7986" s="59"/>
      <c r="E7986" s="5" t="s">
        <v>88</v>
      </c>
      <c r="F7986" s="51" t="s">
        <v>623</v>
      </c>
      <c r="G7986" s="4">
        <v>255</v>
      </c>
      <c r="H7986" s="10">
        <v>50.980392156862997</v>
      </c>
      <c r="I7986" s="1">
        <v>30.980392156863001</v>
      </c>
      <c r="J7986" s="1">
        <v>8.2352941176469994</v>
      </c>
      <c r="K7986" s="1">
        <v>6.666666666667</v>
      </c>
      <c r="L7986" s="8">
        <v>3.1372549019610001</v>
      </c>
    </row>
    <row r="7987" spans="4:12" x14ac:dyDescent="0.2">
      <c r="D7987" s="59"/>
      <c r="E7987" s="5" t="s">
        <v>89</v>
      </c>
      <c r="F7987" s="51" t="s">
        <v>623</v>
      </c>
      <c r="G7987" s="4">
        <v>434</v>
      </c>
      <c r="H7987" s="10">
        <v>42.857142857143003</v>
      </c>
      <c r="I7987" s="1">
        <v>31.566820276497999</v>
      </c>
      <c r="J7987" s="1">
        <v>8.0645161290320004</v>
      </c>
      <c r="K7987" s="1">
        <v>13.594470046083</v>
      </c>
      <c r="L7987" s="8">
        <v>3.917050691244</v>
      </c>
    </row>
    <row r="7988" spans="4:12" x14ac:dyDescent="0.2">
      <c r="D7988" s="59"/>
      <c r="E7988" s="5" t="s">
        <v>23</v>
      </c>
      <c r="F7988" s="51" t="s">
        <v>624</v>
      </c>
      <c r="G7988" s="4">
        <v>9</v>
      </c>
      <c r="H7988" s="10">
        <v>33.333333333333002</v>
      </c>
      <c r="I7988" s="1">
        <v>22.222222222222001</v>
      </c>
      <c r="J7988" s="1">
        <v>22.222222222222001</v>
      </c>
      <c r="K7988" s="1">
        <v>22.222222222222001</v>
      </c>
      <c r="L7988" s="15" t="s">
        <v>160</v>
      </c>
    </row>
    <row r="7989" spans="4:12" ht="26" x14ac:dyDescent="0.2">
      <c r="D7989" s="59"/>
      <c r="E7989" s="5" t="s">
        <v>90</v>
      </c>
      <c r="F7989" s="51" t="s">
        <v>623</v>
      </c>
      <c r="G7989" s="4">
        <v>345</v>
      </c>
      <c r="H7989" s="10">
        <v>46.086956521738998</v>
      </c>
      <c r="I7989" s="1">
        <v>34.492753623188001</v>
      </c>
      <c r="J7989" s="1">
        <v>8.1159420289859998</v>
      </c>
      <c r="K7989" s="1">
        <v>6.666666666667</v>
      </c>
      <c r="L7989" s="8">
        <v>4.6376811594199996</v>
      </c>
    </row>
    <row r="7990" spans="4:12" ht="26" x14ac:dyDescent="0.2">
      <c r="D7990" s="58" t="s">
        <v>91</v>
      </c>
      <c r="E7990" s="7" t="s">
        <v>92</v>
      </c>
      <c r="F7990" s="50" t="s">
        <v>623</v>
      </c>
      <c r="G7990" s="6">
        <v>70</v>
      </c>
      <c r="H7990" s="14">
        <v>51.428571428570997</v>
      </c>
      <c r="I7990" s="3">
        <v>38.571428571429003</v>
      </c>
      <c r="J7990" s="3">
        <v>4.2857142857139996</v>
      </c>
      <c r="K7990" s="3">
        <v>4.2857142857139996</v>
      </c>
      <c r="L7990" s="13">
        <v>1.4285714285710001</v>
      </c>
    </row>
    <row r="7991" spans="4:12" ht="39" x14ac:dyDescent="0.2">
      <c r="D7991" s="59"/>
      <c r="E7991" s="5" t="s">
        <v>93</v>
      </c>
      <c r="F7991" s="51" t="s">
        <v>623</v>
      </c>
      <c r="G7991" s="4">
        <v>430</v>
      </c>
      <c r="H7991" s="10">
        <v>48.139534883720998</v>
      </c>
      <c r="I7991" s="1">
        <v>33.720930232557997</v>
      </c>
      <c r="J7991" s="1">
        <v>8.6046511627910007</v>
      </c>
      <c r="K7991" s="1">
        <v>5.3488372093020002</v>
      </c>
      <c r="L7991" s="8">
        <v>4.1860465116279997</v>
      </c>
    </row>
    <row r="7992" spans="4:12" ht="39" x14ac:dyDescent="0.2">
      <c r="D7992" s="59"/>
      <c r="E7992" s="5" t="s">
        <v>94</v>
      </c>
      <c r="F7992" s="51" t="s">
        <v>623</v>
      </c>
      <c r="G7992" s="4">
        <v>824</v>
      </c>
      <c r="H7992" s="10">
        <v>46.601941747573001</v>
      </c>
      <c r="I7992" s="1">
        <v>31.310679611649999</v>
      </c>
      <c r="J7992" s="1">
        <v>8.8592233009709993</v>
      </c>
      <c r="K7992" s="1">
        <v>8.9805825242720001</v>
      </c>
      <c r="L7992" s="8">
        <v>4.2475728155340002</v>
      </c>
    </row>
    <row r="7993" spans="4:12" ht="39" x14ac:dyDescent="0.2">
      <c r="D7993" s="59"/>
      <c r="E7993" s="5" t="s">
        <v>95</v>
      </c>
      <c r="F7993" s="51" t="s">
        <v>623</v>
      </c>
      <c r="G7993" s="4">
        <v>593</v>
      </c>
      <c r="H7993" s="10">
        <v>48.397976391230998</v>
      </c>
      <c r="I7993" s="1">
        <v>31.871838111298</v>
      </c>
      <c r="J7993" s="1">
        <v>8.2630691399659995</v>
      </c>
      <c r="K7993" s="1">
        <v>7.0826306914000003</v>
      </c>
      <c r="L7993" s="8">
        <v>4.3844856661050002</v>
      </c>
    </row>
    <row r="7994" spans="4:12" ht="39" x14ac:dyDescent="0.2">
      <c r="D7994" s="59"/>
      <c r="E7994" s="5" t="s">
        <v>96</v>
      </c>
      <c r="F7994" s="51" t="s">
        <v>623</v>
      </c>
      <c r="G7994" s="4">
        <v>261</v>
      </c>
      <c r="H7994" s="10">
        <v>50.957854406129997</v>
      </c>
      <c r="I7994" s="1">
        <v>26.053639846743</v>
      </c>
      <c r="J7994" s="1">
        <v>9.5785440613030008</v>
      </c>
      <c r="K7994" s="1">
        <v>8.0459770114939992</v>
      </c>
      <c r="L7994" s="8">
        <v>5.3639846743300001</v>
      </c>
    </row>
    <row r="7995" spans="4:12" ht="39" x14ac:dyDescent="0.2">
      <c r="D7995" s="59"/>
      <c r="E7995" s="5" t="s">
        <v>97</v>
      </c>
      <c r="F7995" s="51" t="s">
        <v>623</v>
      </c>
      <c r="G7995" s="4">
        <v>63</v>
      </c>
      <c r="H7995" s="10">
        <v>47.619047619047997</v>
      </c>
      <c r="I7995" s="1">
        <v>20.634920634920999</v>
      </c>
      <c r="J7995" s="1">
        <v>15.873015873016</v>
      </c>
      <c r="K7995" s="1">
        <v>11.111111111111001</v>
      </c>
      <c r="L7995" s="8">
        <v>4.7619047619049999</v>
      </c>
    </row>
    <row r="7996" spans="4:12" ht="39" x14ac:dyDescent="0.2">
      <c r="D7996" s="59"/>
      <c r="E7996" s="5" t="s">
        <v>98</v>
      </c>
      <c r="F7996" s="51" t="s">
        <v>623</v>
      </c>
      <c r="G7996" s="4">
        <v>345</v>
      </c>
      <c r="H7996" s="10">
        <v>49.855072463768003</v>
      </c>
      <c r="I7996" s="1">
        <v>32.753623188406003</v>
      </c>
      <c r="J7996" s="1">
        <v>7.8260869565220004</v>
      </c>
      <c r="K7996" s="1">
        <v>5.5072463768119997</v>
      </c>
      <c r="L7996" s="8">
        <v>4.0579710144929999</v>
      </c>
    </row>
    <row r="7997" spans="4:12" ht="39" x14ac:dyDescent="0.2">
      <c r="D7997" s="59"/>
      <c r="E7997" s="5" t="s">
        <v>99</v>
      </c>
      <c r="F7997" s="51" t="s">
        <v>623</v>
      </c>
      <c r="G7997" s="4">
        <v>202</v>
      </c>
      <c r="H7997" s="10">
        <v>53.465346534653001</v>
      </c>
      <c r="I7997" s="1">
        <v>30.198019801979999</v>
      </c>
      <c r="J7997" s="1">
        <v>8.4158415841580005</v>
      </c>
      <c r="K7997" s="1">
        <v>4.4554455445540002</v>
      </c>
      <c r="L7997" s="8">
        <v>3.4653465346529999</v>
      </c>
    </row>
    <row r="7998" spans="4:12" x14ac:dyDescent="0.2">
      <c r="D7998" s="59"/>
      <c r="E7998" s="5" t="s">
        <v>100</v>
      </c>
      <c r="F7998" s="51" t="s">
        <v>623</v>
      </c>
      <c r="G7998" s="4">
        <v>143</v>
      </c>
      <c r="H7998" s="10">
        <v>41.958041958042003</v>
      </c>
      <c r="I7998" s="1">
        <v>31.468531468531001</v>
      </c>
      <c r="J7998" s="1">
        <v>6.9930069930069996</v>
      </c>
      <c r="K7998" s="1">
        <v>16.083916083916002</v>
      </c>
      <c r="L7998" s="8">
        <v>3.4965034965030002</v>
      </c>
    </row>
    <row r="7999" spans="4:12" x14ac:dyDescent="0.2">
      <c r="D7999" s="59"/>
      <c r="E7999" s="5" t="s">
        <v>23</v>
      </c>
      <c r="F7999" s="51" t="s">
        <v>624</v>
      </c>
      <c r="G7999" s="4">
        <v>5</v>
      </c>
      <c r="H7999" s="10">
        <v>60</v>
      </c>
      <c r="I7999" s="2" t="s">
        <v>160</v>
      </c>
      <c r="J7999" s="2" t="s">
        <v>160</v>
      </c>
      <c r="K7999" s="1">
        <v>20</v>
      </c>
      <c r="L7999" s="8">
        <v>20</v>
      </c>
    </row>
    <row r="8000" spans="4:12" ht="26" x14ac:dyDescent="0.2">
      <c r="D8000" s="59"/>
      <c r="E8000" s="5" t="s">
        <v>101</v>
      </c>
      <c r="F8000" s="51" t="s">
        <v>623</v>
      </c>
      <c r="G8000" s="4">
        <v>883</v>
      </c>
      <c r="H8000" s="10">
        <v>46.206115515289</v>
      </c>
      <c r="I8000" s="1">
        <v>32.616081540204</v>
      </c>
      <c r="J8000" s="1">
        <v>8.6070215175539992</v>
      </c>
      <c r="K8000" s="1">
        <v>8.6070215175539992</v>
      </c>
      <c r="L8000" s="8">
        <v>3.9637599093999998</v>
      </c>
    </row>
    <row r="8001" spans="4:12" ht="26" x14ac:dyDescent="0.2">
      <c r="D8001" s="59"/>
      <c r="E8001" s="5" t="s">
        <v>102</v>
      </c>
      <c r="F8001" s="51" t="s">
        <v>623</v>
      </c>
      <c r="G8001" s="4">
        <v>453</v>
      </c>
      <c r="H8001" s="10">
        <v>48.565121412803997</v>
      </c>
      <c r="I8001" s="1">
        <v>30.684326710817</v>
      </c>
      <c r="J8001" s="1">
        <v>8.6092715231790002</v>
      </c>
      <c r="K8001" s="1">
        <v>7.5055187637970002</v>
      </c>
      <c r="L8001" s="8">
        <v>4.6357615894039998</v>
      </c>
    </row>
    <row r="8002" spans="4:12" x14ac:dyDescent="0.2">
      <c r="D8002" s="58" t="s">
        <v>103</v>
      </c>
      <c r="E8002" s="7" t="s">
        <v>104</v>
      </c>
      <c r="F8002" s="50" t="s">
        <v>623</v>
      </c>
      <c r="G8002" s="6">
        <v>265</v>
      </c>
      <c r="H8002" s="14">
        <v>46.792452830188999</v>
      </c>
      <c r="I8002" s="3">
        <v>32.830188679244998</v>
      </c>
      <c r="J8002" s="3">
        <v>11.320754716981</v>
      </c>
      <c r="K8002" s="3">
        <v>5.660377358491</v>
      </c>
      <c r="L8002" s="13">
        <v>3.396226415094</v>
      </c>
    </row>
    <row r="8003" spans="4:12" x14ac:dyDescent="0.2">
      <c r="D8003" s="59"/>
      <c r="E8003" s="5" t="s">
        <v>105</v>
      </c>
      <c r="F8003" s="51" t="s">
        <v>623</v>
      </c>
      <c r="G8003" s="4">
        <v>314</v>
      </c>
      <c r="H8003" s="10">
        <v>44.904458598726002</v>
      </c>
      <c r="I8003" s="1">
        <v>39.808917197451997</v>
      </c>
      <c r="J8003" s="1">
        <v>4.4585987261150004</v>
      </c>
      <c r="K8003" s="1">
        <v>7.9617834394899996</v>
      </c>
      <c r="L8003" s="8">
        <v>2.866242038217</v>
      </c>
    </row>
    <row r="8004" spans="4:12" x14ac:dyDescent="0.2">
      <c r="D8004" s="59"/>
      <c r="E8004" s="5" t="s">
        <v>106</v>
      </c>
      <c r="F8004" s="51" t="s">
        <v>623</v>
      </c>
      <c r="G8004" s="4">
        <v>333</v>
      </c>
      <c r="H8004" s="10">
        <v>46.846846846847001</v>
      </c>
      <c r="I8004" s="1">
        <v>27.027027027027</v>
      </c>
      <c r="J8004" s="1">
        <v>8.7087087087090005</v>
      </c>
      <c r="K8004" s="1">
        <v>12.312312312312001</v>
      </c>
      <c r="L8004" s="8">
        <v>5.1051051051050003</v>
      </c>
    </row>
    <row r="8005" spans="4:12" x14ac:dyDescent="0.2">
      <c r="D8005" s="59"/>
      <c r="E8005" s="5" t="s">
        <v>107</v>
      </c>
      <c r="F8005" s="51" t="s">
        <v>623</v>
      </c>
      <c r="G8005" s="4">
        <v>108</v>
      </c>
      <c r="H8005" s="10">
        <v>45.370370370369997</v>
      </c>
      <c r="I8005" s="1">
        <v>25.925925925925998</v>
      </c>
      <c r="J8005" s="1">
        <v>8.333333333333</v>
      </c>
      <c r="K8005" s="1">
        <v>15.740740740741</v>
      </c>
      <c r="L8005" s="8">
        <v>4.6296296296300001</v>
      </c>
    </row>
    <row r="8006" spans="4:12" x14ac:dyDescent="0.2">
      <c r="D8006" s="59"/>
      <c r="E8006" s="5" t="s">
        <v>108</v>
      </c>
      <c r="F8006" s="51" t="s">
        <v>624</v>
      </c>
      <c r="G8006" s="4">
        <v>21</v>
      </c>
      <c r="H8006" s="10">
        <v>33.333333333333002</v>
      </c>
      <c r="I8006" s="1">
        <v>33.333333333333002</v>
      </c>
      <c r="J8006" s="1">
        <v>19.047619047619001</v>
      </c>
      <c r="K8006" s="1">
        <v>9.5238095238099998</v>
      </c>
      <c r="L8006" s="8">
        <v>4.7619047619049999</v>
      </c>
    </row>
    <row r="8007" spans="4:12" x14ac:dyDescent="0.2">
      <c r="D8007" s="59"/>
      <c r="E8007" s="5" t="s">
        <v>23</v>
      </c>
      <c r="F8007" s="51" t="s">
        <v>624</v>
      </c>
      <c r="G8007" s="4">
        <v>2</v>
      </c>
      <c r="H8007" s="10">
        <v>50</v>
      </c>
      <c r="I8007" s="2" t="s">
        <v>160</v>
      </c>
      <c r="J8007" s="2" t="s">
        <v>160</v>
      </c>
      <c r="K8007" s="1">
        <v>50</v>
      </c>
      <c r="L8007" s="15" t="s">
        <v>160</v>
      </c>
    </row>
    <row r="8008" spans="4:12" x14ac:dyDescent="0.2">
      <c r="D8008" s="59"/>
      <c r="E8008" s="5" t="s">
        <v>109</v>
      </c>
      <c r="F8008" s="51" t="s">
        <v>623</v>
      </c>
      <c r="G8008" s="4">
        <v>579</v>
      </c>
      <c r="H8008" s="10">
        <v>45.768566493954999</v>
      </c>
      <c r="I8008" s="1">
        <v>36.614853195164002</v>
      </c>
      <c r="J8008" s="1">
        <v>7.5993091537130004</v>
      </c>
      <c r="K8008" s="1">
        <v>6.9084628670120001</v>
      </c>
      <c r="L8008" s="8">
        <v>3.1088082901549998</v>
      </c>
    </row>
    <row r="8009" spans="4:12" x14ac:dyDescent="0.2">
      <c r="D8009" s="59"/>
      <c r="E8009" s="5" t="s">
        <v>110</v>
      </c>
      <c r="F8009" s="51" t="s">
        <v>623</v>
      </c>
      <c r="G8009" s="4">
        <v>129</v>
      </c>
      <c r="H8009" s="10">
        <v>43.410852713178002</v>
      </c>
      <c r="I8009" s="1">
        <v>27.131782945735999</v>
      </c>
      <c r="J8009" s="1">
        <v>10.077519379845</v>
      </c>
      <c r="K8009" s="1">
        <v>14.728682170542999</v>
      </c>
      <c r="L8009" s="8">
        <v>4.6511627906979998</v>
      </c>
    </row>
    <row r="8010" spans="4:12" x14ac:dyDescent="0.2">
      <c r="D8010" s="58" t="s">
        <v>111</v>
      </c>
      <c r="E8010" s="7" t="s">
        <v>112</v>
      </c>
      <c r="F8010" s="50" t="s">
        <v>623</v>
      </c>
      <c r="G8010" s="6">
        <v>192</v>
      </c>
      <c r="H8010" s="14">
        <v>48.958333333333002</v>
      </c>
      <c r="I8010" s="3">
        <v>30.729166666666998</v>
      </c>
      <c r="J8010" s="3">
        <v>9.375</v>
      </c>
      <c r="K8010" s="3">
        <v>5.729166666667</v>
      </c>
      <c r="L8010" s="13">
        <v>5.208333333333</v>
      </c>
    </row>
    <row r="8011" spans="4:12" ht="26" x14ac:dyDescent="0.2">
      <c r="D8011" s="59"/>
      <c r="E8011" s="5" t="s">
        <v>113</v>
      </c>
      <c r="F8011" s="51" t="s">
        <v>623</v>
      </c>
      <c r="G8011" s="4">
        <v>149</v>
      </c>
      <c r="H8011" s="10">
        <v>46.308724832214999</v>
      </c>
      <c r="I8011" s="1">
        <v>34.899328859059999</v>
      </c>
      <c r="J8011" s="1">
        <v>7.3825503355700004</v>
      </c>
      <c r="K8011" s="1">
        <v>6.0402684563760003</v>
      </c>
      <c r="L8011" s="8">
        <v>5.3691275167789998</v>
      </c>
    </row>
    <row r="8012" spans="4:12" x14ac:dyDescent="0.2">
      <c r="D8012" s="59"/>
      <c r="E8012" s="5" t="s">
        <v>114</v>
      </c>
      <c r="F8012" s="51" t="s">
        <v>623</v>
      </c>
      <c r="G8012" s="4">
        <v>530</v>
      </c>
      <c r="H8012" s="10">
        <v>48.867924528301998</v>
      </c>
      <c r="I8012" s="1">
        <v>32.075471698112999</v>
      </c>
      <c r="J8012" s="1">
        <v>8.3018867924530007</v>
      </c>
      <c r="K8012" s="1">
        <v>7.1698113207549996</v>
      </c>
      <c r="L8012" s="8">
        <v>3.5849056603770002</v>
      </c>
    </row>
    <row r="8013" spans="4:12" x14ac:dyDescent="0.2">
      <c r="D8013" s="59"/>
      <c r="E8013" s="5" t="s">
        <v>115</v>
      </c>
      <c r="F8013" s="51" t="s">
        <v>623</v>
      </c>
      <c r="G8013" s="4">
        <v>225</v>
      </c>
      <c r="H8013" s="10">
        <v>42.222222222222001</v>
      </c>
      <c r="I8013" s="1">
        <v>38.666666666666998</v>
      </c>
      <c r="J8013" s="1">
        <v>8.8888888888889994</v>
      </c>
      <c r="K8013" s="1">
        <v>4.8888888888890003</v>
      </c>
      <c r="L8013" s="8">
        <v>5.333333333333</v>
      </c>
    </row>
    <row r="8014" spans="4:12" x14ac:dyDescent="0.2">
      <c r="D8014" s="59"/>
      <c r="E8014" s="5" t="s">
        <v>116</v>
      </c>
      <c r="F8014" s="51" t="s">
        <v>623</v>
      </c>
      <c r="G8014" s="4">
        <v>467</v>
      </c>
      <c r="H8014" s="10">
        <v>43.897216274089999</v>
      </c>
      <c r="I8014" s="1">
        <v>36.402569593148002</v>
      </c>
      <c r="J8014" s="1">
        <v>7.922912205567</v>
      </c>
      <c r="K8014" s="1">
        <v>7.066381156317</v>
      </c>
      <c r="L8014" s="8">
        <v>4.7109207708780003</v>
      </c>
    </row>
    <row r="8015" spans="4:12" ht="26" x14ac:dyDescent="0.2">
      <c r="D8015" s="59"/>
      <c r="E8015" s="5" t="s">
        <v>117</v>
      </c>
      <c r="F8015" s="51" t="s">
        <v>623</v>
      </c>
      <c r="G8015" s="4">
        <v>732</v>
      </c>
      <c r="H8015" s="10">
        <v>45.355191256830999</v>
      </c>
      <c r="I8015" s="1">
        <v>33.060109289617003</v>
      </c>
      <c r="J8015" s="1">
        <v>8.0601092896169995</v>
      </c>
      <c r="K8015" s="1">
        <v>9.0163934426230004</v>
      </c>
      <c r="L8015" s="8">
        <v>4.5081967213110001</v>
      </c>
    </row>
    <row r="8016" spans="4:12" ht="26" x14ac:dyDescent="0.2">
      <c r="D8016" s="59"/>
      <c r="E8016" s="5" t="s">
        <v>118</v>
      </c>
      <c r="F8016" s="51" t="s">
        <v>623</v>
      </c>
      <c r="G8016" s="4">
        <v>662</v>
      </c>
      <c r="H8016" s="10">
        <v>48.338368580059999</v>
      </c>
      <c r="I8016" s="1">
        <v>30.966767371601001</v>
      </c>
      <c r="J8016" s="1">
        <v>9.0634441087610007</v>
      </c>
      <c r="K8016" s="1">
        <v>7.099697885196</v>
      </c>
      <c r="L8016" s="8">
        <v>4.5317220543810004</v>
      </c>
    </row>
    <row r="8017" spans="4:12" ht="26" x14ac:dyDescent="0.2">
      <c r="D8017" s="59"/>
      <c r="E8017" s="5" t="s">
        <v>119</v>
      </c>
      <c r="F8017" s="51" t="s">
        <v>623</v>
      </c>
      <c r="G8017" s="4">
        <v>471</v>
      </c>
      <c r="H8017" s="10">
        <v>45.222929936306002</v>
      </c>
      <c r="I8017" s="1">
        <v>35.031847133757999</v>
      </c>
      <c r="J8017" s="1">
        <v>8.2802547770700006</v>
      </c>
      <c r="K8017" s="1">
        <v>8.492569002123</v>
      </c>
      <c r="L8017" s="8">
        <v>2.9723991507430001</v>
      </c>
    </row>
    <row r="8018" spans="4:12" ht="26" x14ac:dyDescent="0.2">
      <c r="D8018" s="59"/>
      <c r="E8018" s="5" t="s">
        <v>120</v>
      </c>
      <c r="F8018" s="51" t="s">
        <v>623</v>
      </c>
      <c r="G8018" s="4">
        <v>165</v>
      </c>
      <c r="H8018" s="10">
        <v>52.121212121211997</v>
      </c>
      <c r="I8018" s="1">
        <v>35.151515151515</v>
      </c>
      <c r="J8018" s="1">
        <v>5.4545454545450003</v>
      </c>
      <c r="K8018" s="1">
        <v>3.0303030303030001</v>
      </c>
      <c r="L8018" s="8">
        <v>4.2424242424239997</v>
      </c>
    </row>
    <row r="8019" spans="4:12" x14ac:dyDescent="0.2">
      <c r="D8019" s="59"/>
      <c r="E8019" s="5" t="s">
        <v>121</v>
      </c>
      <c r="F8019" s="51" t="s">
        <v>623</v>
      </c>
      <c r="G8019" s="4">
        <v>553</v>
      </c>
      <c r="H8019" s="10">
        <v>46.473779385172001</v>
      </c>
      <c r="I8019" s="1">
        <v>32.730560578662001</v>
      </c>
      <c r="J8019" s="1">
        <v>8.4990958408679997</v>
      </c>
      <c r="K8019" s="1">
        <v>8.3182640144669993</v>
      </c>
      <c r="L8019" s="8">
        <v>3.978300180832</v>
      </c>
    </row>
    <row r="8020" spans="4:12" x14ac:dyDescent="0.2">
      <c r="D8020" s="59"/>
      <c r="E8020" s="5" t="s">
        <v>122</v>
      </c>
      <c r="F8020" s="51" t="s">
        <v>623</v>
      </c>
      <c r="G8020" s="4">
        <v>471</v>
      </c>
      <c r="H8020" s="10">
        <v>49.68152866242</v>
      </c>
      <c r="I8020" s="1">
        <v>31.634819532908999</v>
      </c>
      <c r="J8020" s="1">
        <v>7.6433121019110004</v>
      </c>
      <c r="K8020" s="1">
        <v>6.369426751592</v>
      </c>
      <c r="L8020" s="8">
        <v>4.6709129511679999</v>
      </c>
    </row>
    <row r="8021" spans="4:12" x14ac:dyDescent="0.2">
      <c r="D8021" s="59"/>
      <c r="E8021" s="5" t="s">
        <v>123</v>
      </c>
      <c r="F8021" s="51" t="s">
        <v>623</v>
      </c>
      <c r="G8021" s="4">
        <v>275</v>
      </c>
      <c r="H8021" s="10">
        <v>48.727272727272997</v>
      </c>
      <c r="I8021" s="1">
        <v>33.818181818181998</v>
      </c>
      <c r="J8021" s="1">
        <v>8</v>
      </c>
      <c r="K8021" s="1">
        <v>6.1818181818179996</v>
      </c>
      <c r="L8021" s="8">
        <v>3.2727272727269998</v>
      </c>
    </row>
    <row r="8022" spans="4:12" x14ac:dyDescent="0.2">
      <c r="D8022" s="59"/>
      <c r="E8022" s="5" t="s">
        <v>124</v>
      </c>
      <c r="F8022" s="51" t="s">
        <v>623</v>
      </c>
      <c r="G8022" s="4">
        <v>647</v>
      </c>
      <c r="H8022" s="10">
        <v>46.522411128283998</v>
      </c>
      <c r="I8022" s="1">
        <v>32.612055641422003</v>
      </c>
      <c r="J8022" s="1">
        <v>8.3462132921169996</v>
      </c>
      <c r="K8022" s="1">
        <v>8.6553323029369995</v>
      </c>
      <c r="L8022" s="8">
        <v>3.86398763524</v>
      </c>
    </row>
    <row r="8023" spans="4:12" x14ac:dyDescent="0.2">
      <c r="D8023" s="59"/>
      <c r="E8023" s="5" t="s">
        <v>125</v>
      </c>
      <c r="F8023" s="51" t="s">
        <v>623</v>
      </c>
      <c r="G8023" s="4">
        <v>249</v>
      </c>
      <c r="H8023" s="10">
        <v>47.791164658634997</v>
      </c>
      <c r="I8023" s="1">
        <v>31.726907630522</v>
      </c>
      <c r="J8023" s="1">
        <v>7.2289156626509996</v>
      </c>
      <c r="K8023" s="1">
        <v>7.6305220883529996</v>
      </c>
      <c r="L8023" s="8">
        <v>5.6224899598390001</v>
      </c>
    </row>
    <row r="8024" spans="4:12" x14ac:dyDescent="0.2">
      <c r="D8024" s="59"/>
      <c r="E8024" s="5" t="s">
        <v>126</v>
      </c>
      <c r="F8024" s="51" t="s">
        <v>623</v>
      </c>
      <c r="G8024" s="4">
        <v>279</v>
      </c>
      <c r="H8024" s="10">
        <v>48.745519713261999</v>
      </c>
      <c r="I8024" s="1">
        <v>30.824372759856999</v>
      </c>
      <c r="J8024" s="1">
        <v>8.2437275985660001</v>
      </c>
      <c r="K8024" s="1">
        <v>8.6021505376339995</v>
      </c>
      <c r="L8024" s="8">
        <v>3.5842293906810001</v>
      </c>
    </row>
    <row r="8025" spans="4:12" ht="26" x14ac:dyDescent="0.2">
      <c r="D8025" s="59"/>
      <c r="E8025" s="5" t="s">
        <v>127</v>
      </c>
      <c r="F8025" s="51" t="s">
        <v>623</v>
      </c>
      <c r="G8025" s="4">
        <v>195</v>
      </c>
      <c r="H8025" s="10">
        <v>48.717948717949</v>
      </c>
      <c r="I8025" s="1">
        <v>29.74358974359</v>
      </c>
      <c r="J8025" s="1">
        <v>8.2051282051280001</v>
      </c>
      <c r="K8025" s="1">
        <v>9.2307692307690008</v>
      </c>
      <c r="L8025" s="8">
        <v>4.1025641025640001</v>
      </c>
    </row>
    <row r="8026" spans="4:12" x14ac:dyDescent="0.2">
      <c r="D8026" s="59"/>
      <c r="E8026" s="5" t="s">
        <v>36</v>
      </c>
      <c r="F8026" s="51" t="s">
        <v>624</v>
      </c>
      <c r="G8026" s="4">
        <v>24</v>
      </c>
      <c r="H8026" s="10">
        <v>33.333333333333002</v>
      </c>
      <c r="I8026" s="1">
        <v>25</v>
      </c>
      <c r="J8026" s="1">
        <v>12.5</v>
      </c>
      <c r="K8026" s="1">
        <v>25</v>
      </c>
      <c r="L8026" s="8">
        <v>4.166666666667</v>
      </c>
    </row>
    <row r="8027" spans="4:12" x14ac:dyDescent="0.2">
      <c r="D8027" s="59"/>
      <c r="E8027" s="5" t="s">
        <v>128</v>
      </c>
      <c r="F8027" s="51" t="s">
        <v>624</v>
      </c>
      <c r="G8027" s="4">
        <v>14</v>
      </c>
      <c r="H8027" s="10">
        <v>35.714285714286</v>
      </c>
      <c r="I8027" s="1">
        <v>28.571428571428999</v>
      </c>
      <c r="J8027" s="2" t="s">
        <v>160</v>
      </c>
      <c r="K8027" s="1">
        <v>35.714285714286</v>
      </c>
      <c r="L8027" s="15" t="s">
        <v>160</v>
      </c>
    </row>
    <row r="8028" spans="4:12" x14ac:dyDescent="0.2">
      <c r="D8028" s="59"/>
      <c r="E8028" s="5" t="s">
        <v>23</v>
      </c>
      <c r="F8028" s="51" t="s">
        <v>624</v>
      </c>
      <c r="G8028" s="4">
        <v>4</v>
      </c>
      <c r="H8028" s="17" t="s">
        <v>160</v>
      </c>
      <c r="I8028" s="2" t="s">
        <v>160</v>
      </c>
      <c r="J8028" s="1">
        <v>50</v>
      </c>
      <c r="K8028" s="2" t="s">
        <v>160</v>
      </c>
      <c r="L8028" s="8">
        <v>50</v>
      </c>
    </row>
    <row r="8029" spans="4:12" x14ac:dyDescent="0.2">
      <c r="D8029" s="58" t="s">
        <v>129</v>
      </c>
      <c r="E8029" s="7" t="s">
        <v>130</v>
      </c>
      <c r="F8029" s="50" t="s">
        <v>623</v>
      </c>
      <c r="G8029" s="6">
        <v>544</v>
      </c>
      <c r="H8029" s="14">
        <v>42.830882352941003</v>
      </c>
      <c r="I8029" s="3">
        <v>36.948529411765001</v>
      </c>
      <c r="J8029" s="3">
        <v>7.9044117647060004</v>
      </c>
      <c r="K8029" s="3">
        <v>8.6397058823530006</v>
      </c>
      <c r="L8029" s="13">
        <v>3.6764705882349999</v>
      </c>
    </row>
    <row r="8030" spans="4:12" x14ac:dyDescent="0.2">
      <c r="D8030" s="59"/>
      <c r="E8030" s="5" t="s">
        <v>131</v>
      </c>
      <c r="F8030" s="51" t="s">
        <v>623</v>
      </c>
      <c r="G8030" s="4">
        <v>411</v>
      </c>
      <c r="H8030" s="10">
        <v>48.418491484184997</v>
      </c>
      <c r="I8030" s="1">
        <v>29.197080291971002</v>
      </c>
      <c r="J8030" s="1">
        <v>7.299270072993</v>
      </c>
      <c r="K8030" s="1">
        <v>10.705596107056</v>
      </c>
      <c r="L8030" s="8">
        <v>4.3795620437959997</v>
      </c>
    </row>
    <row r="8031" spans="4:12" x14ac:dyDescent="0.2">
      <c r="D8031" s="59"/>
      <c r="E8031" s="5" t="s">
        <v>132</v>
      </c>
      <c r="F8031" s="51" t="s">
        <v>623</v>
      </c>
      <c r="G8031" s="4">
        <v>65</v>
      </c>
      <c r="H8031" s="10">
        <v>58.461538461537998</v>
      </c>
      <c r="I8031" s="1">
        <v>16.923076923077002</v>
      </c>
      <c r="J8031" s="1">
        <v>10.769230769230999</v>
      </c>
      <c r="K8031" s="1">
        <v>10.769230769230999</v>
      </c>
      <c r="L8031" s="8">
        <v>3.0769230769229998</v>
      </c>
    </row>
    <row r="8032" spans="4:12" x14ac:dyDescent="0.2">
      <c r="D8032" s="59"/>
      <c r="E8032" s="5" t="s">
        <v>133</v>
      </c>
      <c r="F8032" s="51" t="s">
        <v>624</v>
      </c>
      <c r="G8032" s="4">
        <v>21</v>
      </c>
      <c r="H8032" s="10">
        <v>38.095238095238003</v>
      </c>
      <c r="I8032" s="1">
        <v>23.809523809523998</v>
      </c>
      <c r="J8032" s="1">
        <v>28.571428571428999</v>
      </c>
      <c r="K8032" s="1">
        <v>4.7619047619049999</v>
      </c>
      <c r="L8032" s="8">
        <v>4.7619047619049999</v>
      </c>
    </row>
    <row r="8033" spans="4:12" x14ac:dyDescent="0.2">
      <c r="D8033" s="59"/>
      <c r="E8033" s="5" t="s">
        <v>23</v>
      </c>
      <c r="F8033" s="51" t="s">
        <v>624</v>
      </c>
      <c r="G8033" s="4">
        <v>2</v>
      </c>
      <c r="H8033" s="17" t="s">
        <v>160</v>
      </c>
      <c r="I8033" s="2" t="s">
        <v>160</v>
      </c>
      <c r="J8033" s="2" t="s">
        <v>160</v>
      </c>
      <c r="K8033" s="1">
        <v>100</v>
      </c>
      <c r="L8033" s="15" t="s">
        <v>160</v>
      </c>
    </row>
    <row r="8034" spans="4:12" x14ac:dyDescent="0.2">
      <c r="D8034" s="59"/>
      <c r="E8034" s="5" t="s">
        <v>134</v>
      </c>
      <c r="F8034" s="51" t="s">
        <v>623</v>
      </c>
      <c r="G8034" s="4">
        <v>955</v>
      </c>
      <c r="H8034" s="10">
        <v>45.235602094241003</v>
      </c>
      <c r="I8034" s="1">
        <v>33.612565445026</v>
      </c>
      <c r="J8034" s="1">
        <v>7.6439790575920004</v>
      </c>
      <c r="K8034" s="1">
        <v>9.528795811518</v>
      </c>
      <c r="L8034" s="8">
        <v>3.979057591623</v>
      </c>
    </row>
    <row r="8035" spans="4:12" x14ac:dyDescent="0.2">
      <c r="D8035" s="59"/>
      <c r="E8035" s="5" t="s">
        <v>135</v>
      </c>
      <c r="F8035" s="51" t="s">
        <v>623</v>
      </c>
      <c r="G8035" s="4">
        <v>86</v>
      </c>
      <c r="H8035" s="10">
        <v>53.488372093023003</v>
      </c>
      <c r="I8035" s="1">
        <v>18.604651162791001</v>
      </c>
      <c r="J8035" s="1">
        <v>15.116279069767</v>
      </c>
      <c r="K8035" s="1">
        <v>9.3023255813949994</v>
      </c>
      <c r="L8035" s="8">
        <v>3.488372093023</v>
      </c>
    </row>
    <row r="8036" spans="4:12" x14ac:dyDescent="0.2">
      <c r="D8036" s="58" t="s">
        <v>136</v>
      </c>
      <c r="E8036" s="7" t="s">
        <v>137</v>
      </c>
      <c r="F8036" s="50" t="s">
        <v>623</v>
      </c>
      <c r="G8036" s="6">
        <v>421</v>
      </c>
      <c r="H8036" s="14">
        <v>61.045130641329997</v>
      </c>
      <c r="I8036" s="3">
        <v>19.952494061757999</v>
      </c>
      <c r="J8036" s="3">
        <v>7.6009501187649997</v>
      </c>
      <c r="K8036" s="3">
        <v>9.263657957245</v>
      </c>
      <c r="L8036" s="13">
        <v>2.1377672209030001</v>
      </c>
    </row>
    <row r="8037" spans="4:12" x14ac:dyDescent="0.2">
      <c r="D8037" s="59"/>
      <c r="E8037" s="5" t="s">
        <v>138</v>
      </c>
      <c r="F8037" s="51" t="s">
        <v>623</v>
      </c>
      <c r="G8037" s="4">
        <v>362</v>
      </c>
      <c r="H8037" s="10">
        <v>33.977900552485998</v>
      </c>
      <c r="I8037" s="1">
        <v>50</v>
      </c>
      <c r="J8037" s="1">
        <v>7.4585635359119999</v>
      </c>
      <c r="K8037" s="1">
        <v>6.3535911602209998</v>
      </c>
      <c r="L8037" s="8">
        <v>2.2099447513810002</v>
      </c>
    </row>
    <row r="8038" spans="4:12" x14ac:dyDescent="0.2">
      <c r="D8038" s="59"/>
      <c r="E8038" s="5" t="s">
        <v>139</v>
      </c>
      <c r="F8038" s="51" t="s">
        <v>623</v>
      </c>
      <c r="G8038" s="4">
        <v>175</v>
      </c>
      <c r="H8038" s="10">
        <v>41.714285714286</v>
      </c>
      <c r="I8038" s="1">
        <v>32</v>
      </c>
      <c r="J8038" s="1">
        <v>13.142857142857</v>
      </c>
      <c r="K8038" s="1">
        <v>8</v>
      </c>
      <c r="L8038" s="8">
        <v>5.1428571428570002</v>
      </c>
    </row>
    <row r="8039" spans="4:12" x14ac:dyDescent="0.2">
      <c r="D8039" s="59"/>
      <c r="E8039" s="5" t="s">
        <v>128</v>
      </c>
      <c r="F8039" s="51" t="s">
        <v>623</v>
      </c>
      <c r="G8039" s="4">
        <v>60</v>
      </c>
      <c r="H8039" s="10">
        <v>28.333333333333002</v>
      </c>
      <c r="I8039" s="1">
        <v>23.333333333333002</v>
      </c>
      <c r="J8039" s="1">
        <v>5</v>
      </c>
      <c r="K8039" s="1">
        <v>36.666666666666998</v>
      </c>
      <c r="L8039" s="8">
        <v>6.666666666667</v>
      </c>
    </row>
    <row r="8040" spans="4:12" x14ac:dyDescent="0.2">
      <c r="D8040" s="59"/>
      <c r="E8040" s="5" t="s">
        <v>23</v>
      </c>
      <c r="F8040" s="51" t="s">
        <v>624</v>
      </c>
      <c r="G8040" s="4">
        <v>25</v>
      </c>
      <c r="H8040" s="10">
        <v>32</v>
      </c>
      <c r="I8040" s="1">
        <v>8</v>
      </c>
      <c r="J8040" s="1">
        <v>4</v>
      </c>
      <c r="K8040" s="1">
        <v>12</v>
      </c>
      <c r="L8040" s="8">
        <v>44</v>
      </c>
    </row>
    <row r="8041" spans="4:12" ht="26" x14ac:dyDescent="0.2">
      <c r="D8041" s="58" t="s">
        <v>140</v>
      </c>
      <c r="E8041" s="7" t="s">
        <v>141</v>
      </c>
      <c r="F8041" s="50" t="s">
        <v>624</v>
      </c>
      <c r="G8041" s="6">
        <v>12</v>
      </c>
      <c r="H8041" s="14">
        <v>75</v>
      </c>
      <c r="I8041" s="3">
        <v>8.333333333333</v>
      </c>
      <c r="J8041" s="3">
        <v>8.333333333333</v>
      </c>
      <c r="K8041" s="3">
        <v>8.333333333333</v>
      </c>
      <c r="L8041" s="19" t="s">
        <v>160</v>
      </c>
    </row>
    <row r="8042" spans="4:12" ht="26" x14ac:dyDescent="0.2">
      <c r="D8042" s="59"/>
      <c r="E8042" s="5" t="s">
        <v>142</v>
      </c>
      <c r="F8042" s="51" t="s">
        <v>623</v>
      </c>
      <c r="G8042" s="4">
        <v>87</v>
      </c>
      <c r="H8042" s="10">
        <v>60.919540229885001</v>
      </c>
      <c r="I8042" s="1">
        <v>18.390804597700999</v>
      </c>
      <c r="J8042" s="1">
        <v>9.1954022988510005</v>
      </c>
      <c r="K8042" s="1">
        <v>6.8965517241379999</v>
      </c>
      <c r="L8042" s="8">
        <v>4.5977011494250002</v>
      </c>
    </row>
    <row r="8043" spans="4:12" ht="26" x14ac:dyDescent="0.2">
      <c r="D8043" s="59"/>
      <c r="E8043" s="5" t="s">
        <v>143</v>
      </c>
      <c r="F8043" s="51" t="s">
        <v>623</v>
      </c>
      <c r="G8043" s="4">
        <v>67</v>
      </c>
      <c r="H8043" s="10">
        <v>49.253731343284002</v>
      </c>
      <c r="I8043" s="1">
        <v>34.328358208955002</v>
      </c>
      <c r="J8043" s="1">
        <v>7.4626865671639999</v>
      </c>
      <c r="K8043" s="1">
        <v>2.985074626866</v>
      </c>
      <c r="L8043" s="8">
        <v>5.9701492537309999</v>
      </c>
    </row>
    <row r="8044" spans="4:12" ht="26" x14ac:dyDescent="0.2">
      <c r="D8044" s="59"/>
      <c r="E8044" s="5" t="s">
        <v>144</v>
      </c>
      <c r="F8044" s="51" t="s">
        <v>623</v>
      </c>
      <c r="G8044" s="4">
        <v>78</v>
      </c>
      <c r="H8044" s="10">
        <v>48.717948717949</v>
      </c>
      <c r="I8044" s="1">
        <v>43.589743589744003</v>
      </c>
      <c r="J8044" s="1">
        <v>3.8461538461539999</v>
      </c>
      <c r="K8044" s="1">
        <v>2.564102564103</v>
      </c>
      <c r="L8044" s="8">
        <v>1.2820512820509999</v>
      </c>
    </row>
    <row r="8045" spans="4:12" ht="26" x14ac:dyDescent="0.2">
      <c r="D8045" s="59"/>
      <c r="E8045" s="5" t="s">
        <v>145</v>
      </c>
      <c r="F8045" s="51" t="s">
        <v>623</v>
      </c>
      <c r="G8045" s="4">
        <v>735</v>
      </c>
      <c r="H8045" s="10">
        <v>46.938775510204003</v>
      </c>
      <c r="I8045" s="1">
        <v>33.877551020407999</v>
      </c>
      <c r="J8045" s="1">
        <v>7.8911564625850001</v>
      </c>
      <c r="K8045" s="1">
        <v>7.2108843537410001</v>
      </c>
      <c r="L8045" s="8">
        <v>4.0816326530609999</v>
      </c>
    </row>
    <row r="8046" spans="4:12" ht="26" x14ac:dyDescent="0.2">
      <c r="D8046" s="59"/>
      <c r="E8046" s="5" t="s">
        <v>146</v>
      </c>
      <c r="F8046" s="51" t="s">
        <v>623</v>
      </c>
      <c r="G8046" s="4">
        <v>751</v>
      </c>
      <c r="H8046" s="10">
        <v>47.270306258322002</v>
      </c>
      <c r="I8046" s="1">
        <v>32.090545938748001</v>
      </c>
      <c r="J8046" s="1">
        <v>7.8561917443410003</v>
      </c>
      <c r="K8046" s="1">
        <v>8.6551264980029998</v>
      </c>
      <c r="L8046" s="8">
        <v>4.127829560586</v>
      </c>
    </row>
    <row r="8047" spans="4:12" ht="26" x14ac:dyDescent="0.2">
      <c r="D8047" s="59"/>
      <c r="E8047" s="5" t="s">
        <v>147</v>
      </c>
      <c r="F8047" s="51" t="s">
        <v>623</v>
      </c>
      <c r="G8047" s="4">
        <v>587</v>
      </c>
      <c r="H8047" s="10">
        <v>45.996592844974003</v>
      </c>
      <c r="I8047" s="1">
        <v>32.367972742760003</v>
      </c>
      <c r="J8047" s="1">
        <v>7.8364565587730004</v>
      </c>
      <c r="K8047" s="1">
        <v>9.3696763202729993</v>
      </c>
      <c r="L8047" s="8">
        <v>4.4293015332200003</v>
      </c>
    </row>
    <row r="8048" spans="4:12" x14ac:dyDescent="0.2">
      <c r="D8048" s="59"/>
      <c r="E8048" s="5" t="s">
        <v>148</v>
      </c>
      <c r="F8048" s="51" t="s">
        <v>623</v>
      </c>
      <c r="G8048" s="4">
        <v>187</v>
      </c>
      <c r="H8048" s="10">
        <v>41.176470588234999</v>
      </c>
      <c r="I8048" s="1">
        <v>31.550802139037</v>
      </c>
      <c r="J8048" s="1">
        <v>10.695187165775</v>
      </c>
      <c r="K8048" s="1">
        <v>11.764705882353001</v>
      </c>
      <c r="L8048" s="8">
        <v>4.8128342245990003</v>
      </c>
    </row>
    <row r="8049" spans="2:22" ht="26" x14ac:dyDescent="0.2">
      <c r="D8049" s="59"/>
      <c r="E8049" s="5" t="s">
        <v>149</v>
      </c>
      <c r="F8049" s="51" t="s">
        <v>623</v>
      </c>
      <c r="G8049" s="4">
        <v>75</v>
      </c>
      <c r="H8049" s="10">
        <v>48</v>
      </c>
      <c r="I8049" s="1">
        <v>32</v>
      </c>
      <c r="J8049" s="1">
        <v>10.666666666667</v>
      </c>
      <c r="K8049" s="1">
        <v>5.333333333333</v>
      </c>
      <c r="L8049" s="8">
        <v>4</v>
      </c>
    </row>
    <row r="8050" spans="2:22" ht="26" x14ac:dyDescent="0.2">
      <c r="D8050" s="59"/>
      <c r="E8050" s="5" t="s">
        <v>150</v>
      </c>
      <c r="F8050" s="51" t="s">
        <v>623</v>
      </c>
      <c r="G8050" s="4">
        <v>66</v>
      </c>
      <c r="H8050" s="10">
        <v>42.424242424242003</v>
      </c>
      <c r="I8050" s="1">
        <v>24.242424242424001</v>
      </c>
      <c r="J8050" s="1">
        <v>12.121212121212</v>
      </c>
      <c r="K8050" s="1">
        <v>16.666666666666998</v>
      </c>
      <c r="L8050" s="8">
        <v>4.5454545454549997</v>
      </c>
    </row>
    <row r="8051" spans="2:22" ht="26" x14ac:dyDescent="0.2">
      <c r="D8051" s="59"/>
      <c r="E8051" s="5" t="s">
        <v>151</v>
      </c>
      <c r="F8051" s="51" t="s">
        <v>624</v>
      </c>
      <c r="G8051" s="4">
        <v>12</v>
      </c>
      <c r="H8051" s="10">
        <v>58.333333333333002</v>
      </c>
      <c r="I8051" s="1">
        <v>25</v>
      </c>
      <c r="J8051" s="1">
        <v>8.333333333333</v>
      </c>
      <c r="K8051" s="2" t="s">
        <v>160</v>
      </c>
      <c r="L8051" s="8">
        <v>8.333333333333</v>
      </c>
    </row>
    <row r="8052" spans="2:22" ht="26" x14ac:dyDescent="0.2">
      <c r="D8052" s="59"/>
      <c r="E8052" s="5" t="s">
        <v>152</v>
      </c>
      <c r="F8052" s="51" t="s">
        <v>623</v>
      </c>
      <c r="G8052" s="4">
        <v>443</v>
      </c>
      <c r="H8052" s="10">
        <v>49.435665914220998</v>
      </c>
      <c r="I8052" s="1">
        <v>32.505643340858001</v>
      </c>
      <c r="J8052" s="1">
        <v>8.8036117381489998</v>
      </c>
      <c r="K8052" s="1">
        <v>5.4176072234759998</v>
      </c>
      <c r="L8052" s="8">
        <v>3.8374717832959999</v>
      </c>
    </row>
    <row r="8053" spans="2:22" x14ac:dyDescent="0.2">
      <c r="D8053" s="59"/>
      <c r="E8053" s="5" t="s">
        <v>153</v>
      </c>
      <c r="F8053" s="51" t="s">
        <v>623</v>
      </c>
      <c r="G8053" s="4">
        <v>80</v>
      </c>
      <c r="H8053" s="10">
        <v>45</v>
      </c>
      <c r="I8053" s="1">
        <v>35</v>
      </c>
      <c r="J8053" s="1">
        <v>11.25</v>
      </c>
      <c r="K8053" s="1">
        <v>8.75</v>
      </c>
      <c r="L8053" s="15" t="s">
        <v>160</v>
      </c>
    </row>
    <row r="8054" spans="2:22" ht="26" x14ac:dyDescent="0.2">
      <c r="D8054" s="59"/>
      <c r="E8054" s="5" t="s">
        <v>154</v>
      </c>
      <c r="F8054" s="51" t="s">
        <v>623</v>
      </c>
      <c r="G8054" s="4">
        <v>123</v>
      </c>
      <c r="H8054" s="10">
        <v>42.276422764228002</v>
      </c>
      <c r="I8054" s="1">
        <v>27.642276422763999</v>
      </c>
      <c r="J8054" s="1">
        <v>10.569105691057</v>
      </c>
      <c r="K8054" s="1">
        <v>15.447154471545</v>
      </c>
      <c r="L8054" s="8">
        <v>4.065040650407</v>
      </c>
    </row>
    <row r="8055" spans="2:22" x14ac:dyDescent="0.2">
      <c r="D8055" s="59"/>
      <c r="E8055" s="5" t="s">
        <v>23</v>
      </c>
      <c r="F8055" s="51" t="s">
        <v>624</v>
      </c>
      <c r="G8055" s="4">
        <v>10</v>
      </c>
      <c r="H8055" s="10">
        <v>40</v>
      </c>
      <c r="I8055" s="1">
        <v>30</v>
      </c>
      <c r="J8055" s="1">
        <v>10</v>
      </c>
      <c r="K8055" s="1">
        <v>20</v>
      </c>
      <c r="L8055" s="15" t="s">
        <v>160</v>
      </c>
    </row>
    <row r="8056" spans="2:22" ht="26" x14ac:dyDescent="0.2">
      <c r="D8056" s="59"/>
      <c r="E8056" s="5" t="s">
        <v>155</v>
      </c>
      <c r="F8056" s="51" t="s">
        <v>623</v>
      </c>
      <c r="G8056" s="4">
        <v>910</v>
      </c>
      <c r="H8056" s="10">
        <v>46.373626373626003</v>
      </c>
      <c r="I8056" s="1">
        <v>32.967032967032999</v>
      </c>
      <c r="J8056" s="1">
        <v>7.9120879120880003</v>
      </c>
      <c r="K8056" s="1">
        <v>8.7912087912089998</v>
      </c>
      <c r="L8056" s="8">
        <v>3.9560439560440002</v>
      </c>
    </row>
    <row r="8057" spans="2:22" ht="26" x14ac:dyDescent="0.2">
      <c r="D8057" s="59"/>
      <c r="E8057" s="5" t="s">
        <v>156</v>
      </c>
      <c r="F8057" s="51" t="s">
        <v>623</v>
      </c>
      <c r="G8057" s="4">
        <v>98</v>
      </c>
      <c r="H8057" s="10">
        <v>62.244897959184001</v>
      </c>
      <c r="I8057" s="1">
        <v>17.346938775510001</v>
      </c>
      <c r="J8057" s="1">
        <v>9.1836734693879993</v>
      </c>
      <c r="K8057" s="1">
        <v>7.1428571428570002</v>
      </c>
      <c r="L8057" s="8">
        <v>4.0816326530609999</v>
      </c>
    </row>
    <row r="8058" spans="2:22" ht="26" x14ac:dyDescent="0.2">
      <c r="D8058" s="59"/>
      <c r="E8058" s="5" t="s">
        <v>157</v>
      </c>
      <c r="F8058" s="51" t="s">
        <v>623</v>
      </c>
      <c r="G8058" s="4">
        <v>134</v>
      </c>
      <c r="H8058" s="10">
        <v>48.507462686567003</v>
      </c>
      <c r="I8058" s="1">
        <v>38.805970149254001</v>
      </c>
      <c r="J8058" s="1">
        <v>5.9701492537309999</v>
      </c>
      <c r="K8058" s="1">
        <v>2.985074626866</v>
      </c>
      <c r="L8058" s="8">
        <v>3.731343283582</v>
      </c>
    </row>
    <row r="8059" spans="2:22" ht="26" x14ac:dyDescent="0.2">
      <c r="D8059" s="59"/>
      <c r="E8059" s="5" t="s">
        <v>158</v>
      </c>
      <c r="F8059" s="51" t="s">
        <v>623</v>
      </c>
      <c r="G8059" s="4">
        <v>812</v>
      </c>
      <c r="H8059" s="10">
        <v>45.935960591132996</v>
      </c>
      <c r="I8059" s="1">
        <v>33.251231527093999</v>
      </c>
      <c r="J8059" s="1">
        <v>7.6354679802960002</v>
      </c>
      <c r="K8059" s="1">
        <v>8.9901477832510004</v>
      </c>
      <c r="L8059" s="8">
        <v>4.1871921182270002</v>
      </c>
    </row>
    <row r="8060" spans="2:22" ht="26" x14ac:dyDescent="0.2">
      <c r="D8060" s="60"/>
      <c r="E8060" s="30" t="s">
        <v>159</v>
      </c>
      <c r="F8060" s="52" t="s">
        <v>623</v>
      </c>
      <c r="G8060" s="21">
        <v>136</v>
      </c>
      <c r="H8060" s="36">
        <v>44.852941176470999</v>
      </c>
      <c r="I8060" s="18">
        <v>29.411764705882</v>
      </c>
      <c r="J8060" s="18">
        <v>11.764705882353001</v>
      </c>
      <c r="K8060" s="18">
        <v>9.5588235294120008</v>
      </c>
      <c r="L8060" s="35">
        <v>4.4117647058819998</v>
      </c>
    </row>
    <row r="8061" spans="2:22" x14ac:dyDescent="0.2">
      <c r="D8061" s="45" t="s">
        <v>625</v>
      </c>
    </row>
    <row r="8062" spans="2:22" x14ac:dyDescent="0.2">
      <c r="B8062" s="24" t="str">
        <f xml:space="preserve"> HYPERLINK("#'目次'!B58", "[52]")</f>
        <v>[52]</v>
      </c>
      <c r="C8062" s="61" t="s">
        <v>593</v>
      </c>
      <c r="D8062" s="62"/>
      <c r="E8062" s="62"/>
      <c r="F8062" s="62"/>
      <c r="G8062" s="62"/>
      <c r="H8062" s="62"/>
      <c r="I8062" s="62"/>
      <c r="J8062" s="62"/>
      <c r="K8062" s="62"/>
      <c r="L8062" s="62"/>
      <c r="M8062" s="62"/>
      <c r="N8062" s="62"/>
      <c r="O8062" s="62"/>
      <c r="P8062" s="62"/>
      <c r="Q8062" s="62"/>
      <c r="R8062" s="62"/>
      <c r="S8062" s="62"/>
      <c r="T8062" s="62"/>
      <c r="U8062" s="62"/>
      <c r="V8062" s="62"/>
    </row>
    <row r="8065" spans="3:22" x14ac:dyDescent="0.2">
      <c r="C8065" s="61" t="s">
        <v>13</v>
      </c>
      <c r="D8065" s="62"/>
      <c r="E8065" s="62"/>
      <c r="F8065" s="62"/>
      <c r="G8065" s="62"/>
      <c r="H8065" s="62"/>
      <c r="I8065" s="62"/>
      <c r="J8065" s="62"/>
      <c r="K8065" s="62"/>
      <c r="L8065" s="62"/>
      <c r="M8065" s="62"/>
      <c r="N8065" s="62"/>
      <c r="O8065" s="62"/>
      <c r="P8065" s="62"/>
      <c r="Q8065" s="62"/>
      <c r="R8065" s="62"/>
      <c r="S8065" s="62"/>
      <c r="T8065" s="62"/>
      <c r="U8065" s="62"/>
      <c r="V8065" s="62"/>
    </row>
    <row r="8066" spans="3:22" ht="143" x14ac:dyDescent="0.2">
      <c r="D8066" s="63"/>
      <c r="E8066" s="64"/>
      <c r="F8066" s="64"/>
      <c r="G8066" s="27" t="s">
        <v>14</v>
      </c>
      <c r="H8066" s="26" t="s">
        <v>594</v>
      </c>
      <c r="I8066" s="11" t="s">
        <v>595</v>
      </c>
      <c r="J8066" s="11" t="s">
        <v>596</v>
      </c>
      <c r="K8066" s="11" t="s">
        <v>36</v>
      </c>
      <c r="L8066" s="20" t="s">
        <v>23</v>
      </c>
    </row>
    <row r="8067" spans="3:22" x14ac:dyDescent="0.2">
      <c r="D8067" s="65"/>
      <c r="E8067" s="66"/>
      <c r="F8067" s="66"/>
      <c r="G8067" s="22"/>
      <c r="H8067" s="31"/>
      <c r="I8067" s="12"/>
      <c r="J8067" s="12"/>
      <c r="K8067" s="12"/>
      <c r="L8067" s="29"/>
    </row>
    <row r="8068" spans="3:22" x14ac:dyDescent="0.2">
      <c r="D8068" s="23"/>
      <c r="E8068" s="28" t="s">
        <v>14</v>
      </c>
      <c r="F8068" s="49" t="s">
        <v>623</v>
      </c>
      <c r="G8068" s="25">
        <v>1043</v>
      </c>
      <c r="H8068" s="16">
        <v>34.899328859059999</v>
      </c>
      <c r="I8068" s="16">
        <v>4.506232023011</v>
      </c>
      <c r="J8068" s="16">
        <v>52.636625119846997</v>
      </c>
      <c r="K8068" s="16">
        <v>4.506232023011</v>
      </c>
      <c r="L8068" s="34">
        <v>3.451581975072</v>
      </c>
    </row>
    <row r="8069" spans="3:22" x14ac:dyDescent="0.2">
      <c r="D8069" s="58" t="s">
        <v>18</v>
      </c>
      <c r="E8069" s="7" t="s">
        <v>19</v>
      </c>
      <c r="F8069" s="50" t="s">
        <v>623</v>
      </c>
      <c r="G8069" s="6">
        <v>342</v>
      </c>
      <c r="H8069" s="14">
        <v>35.672514619883003</v>
      </c>
      <c r="I8069" s="3">
        <v>3.508771929825</v>
      </c>
      <c r="J8069" s="3">
        <v>52.923976608186997</v>
      </c>
      <c r="K8069" s="3">
        <v>5.2631578947369997</v>
      </c>
      <c r="L8069" s="13">
        <v>2.6315789473679998</v>
      </c>
    </row>
    <row r="8070" spans="3:22" ht="26" x14ac:dyDescent="0.2">
      <c r="D8070" s="59"/>
      <c r="E8070" s="5" t="s">
        <v>20</v>
      </c>
      <c r="F8070" s="51" t="s">
        <v>623</v>
      </c>
      <c r="G8070" s="4">
        <v>620</v>
      </c>
      <c r="H8070" s="10">
        <v>34.516129032258</v>
      </c>
      <c r="I8070" s="1">
        <v>5.3225806451609996</v>
      </c>
      <c r="J8070" s="1">
        <v>51.774193548386997</v>
      </c>
      <c r="K8070" s="1">
        <v>4.3548387096769998</v>
      </c>
      <c r="L8070" s="8">
        <v>4.0322580645160002</v>
      </c>
    </row>
    <row r="8071" spans="3:22" ht="26" x14ac:dyDescent="0.2">
      <c r="D8071" s="59"/>
      <c r="E8071" s="5" t="s">
        <v>21</v>
      </c>
      <c r="F8071" s="51" t="s">
        <v>623</v>
      </c>
      <c r="G8071" s="4">
        <v>76</v>
      </c>
      <c r="H8071" s="10">
        <v>35.526315789473998</v>
      </c>
      <c r="I8071" s="1">
        <v>2.6315789473679998</v>
      </c>
      <c r="J8071" s="1">
        <v>56.578947368420998</v>
      </c>
      <c r="K8071" s="1">
        <v>2.6315789473679998</v>
      </c>
      <c r="L8071" s="8">
        <v>2.6315789473679998</v>
      </c>
    </row>
    <row r="8072" spans="3:22" x14ac:dyDescent="0.2">
      <c r="D8072" s="59"/>
      <c r="E8072" s="5" t="s">
        <v>22</v>
      </c>
      <c r="F8072" s="51" t="s">
        <v>624</v>
      </c>
      <c r="G8072" s="4">
        <v>2</v>
      </c>
      <c r="H8072" s="17" t="s">
        <v>160</v>
      </c>
      <c r="I8072" s="2" t="s">
        <v>160</v>
      </c>
      <c r="J8072" s="1">
        <v>100</v>
      </c>
      <c r="K8072" s="2" t="s">
        <v>160</v>
      </c>
      <c r="L8072" s="15" t="s">
        <v>160</v>
      </c>
    </row>
    <row r="8073" spans="3:22" x14ac:dyDescent="0.2">
      <c r="D8073" s="59"/>
      <c r="E8073" s="5" t="s">
        <v>23</v>
      </c>
      <c r="F8073" s="51" t="s">
        <v>624</v>
      </c>
      <c r="G8073" s="4">
        <v>3</v>
      </c>
      <c r="H8073" s="10">
        <v>33.333333333333002</v>
      </c>
      <c r="I8073" s="2" t="s">
        <v>160</v>
      </c>
      <c r="J8073" s="1">
        <v>66.666666666666998</v>
      </c>
      <c r="K8073" s="2" t="s">
        <v>160</v>
      </c>
      <c r="L8073" s="15" t="s">
        <v>160</v>
      </c>
    </row>
    <row r="8074" spans="3:22" x14ac:dyDescent="0.2">
      <c r="D8074" s="58" t="s">
        <v>24</v>
      </c>
      <c r="E8074" s="7" t="s">
        <v>25</v>
      </c>
      <c r="F8074" s="50" t="s">
        <v>623</v>
      </c>
      <c r="G8074" s="6">
        <v>765</v>
      </c>
      <c r="H8074" s="14">
        <v>36.470588235294002</v>
      </c>
      <c r="I8074" s="3">
        <v>4.5751633986930003</v>
      </c>
      <c r="J8074" s="3">
        <v>50.588235294118</v>
      </c>
      <c r="K8074" s="3">
        <v>4.313725490196</v>
      </c>
      <c r="L8074" s="13">
        <v>4.0522875816989998</v>
      </c>
    </row>
    <row r="8075" spans="3:22" x14ac:dyDescent="0.2">
      <c r="D8075" s="59"/>
      <c r="E8075" s="5" t="s">
        <v>26</v>
      </c>
      <c r="F8075" s="51" t="s">
        <v>623</v>
      </c>
      <c r="G8075" s="4">
        <v>796</v>
      </c>
      <c r="H8075" s="10">
        <v>35.678391959799001</v>
      </c>
      <c r="I8075" s="1">
        <v>4.3969849246230002</v>
      </c>
      <c r="J8075" s="1">
        <v>51.758793969849002</v>
      </c>
      <c r="K8075" s="1">
        <v>4.7738693467340001</v>
      </c>
      <c r="L8075" s="8">
        <v>3.3919597989949999</v>
      </c>
    </row>
    <row r="8076" spans="3:22" ht="26" x14ac:dyDescent="0.2">
      <c r="D8076" s="59"/>
      <c r="E8076" s="5" t="s">
        <v>27</v>
      </c>
      <c r="F8076" s="51" t="s">
        <v>623</v>
      </c>
      <c r="G8076" s="4">
        <v>683</v>
      </c>
      <c r="H8076" s="10">
        <v>36.896046852123</v>
      </c>
      <c r="I8076" s="1">
        <v>4.099560761347</v>
      </c>
      <c r="J8076" s="1">
        <v>51.244509516836999</v>
      </c>
      <c r="K8076" s="1">
        <v>4.2459736456810004</v>
      </c>
      <c r="L8076" s="8">
        <v>3.513909224012</v>
      </c>
    </row>
    <row r="8077" spans="3:22" x14ac:dyDescent="0.2">
      <c r="D8077" s="59"/>
      <c r="E8077" s="5" t="s">
        <v>28</v>
      </c>
      <c r="F8077" s="51" t="s">
        <v>623</v>
      </c>
      <c r="G8077" s="4">
        <v>438</v>
      </c>
      <c r="H8077" s="10">
        <v>36.301369863014003</v>
      </c>
      <c r="I8077" s="1">
        <v>4.5662100456620003</v>
      </c>
      <c r="J8077" s="1">
        <v>51.369863013699003</v>
      </c>
      <c r="K8077" s="1">
        <v>4.1095890410960001</v>
      </c>
      <c r="L8077" s="8">
        <v>3.6529680365299999</v>
      </c>
    </row>
    <row r="8078" spans="3:22" ht="26" x14ac:dyDescent="0.2">
      <c r="D8078" s="59"/>
      <c r="E8078" s="5" t="s">
        <v>29</v>
      </c>
      <c r="F8078" s="51" t="s">
        <v>623</v>
      </c>
      <c r="G8078" s="4">
        <v>680</v>
      </c>
      <c r="H8078" s="10">
        <v>37.205882352941003</v>
      </c>
      <c r="I8078" s="1">
        <v>4.1176470588239997</v>
      </c>
      <c r="J8078" s="1">
        <v>51.911764705882</v>
      </c>
      <c r="K8078" s="1">
        <v>3.5294117647059999</v>
      </c>
      <c r="L8078" s="8">
        <v>3.2352941176469998</v>
      </c>
    </row>
    <row r="8079" spans="3:22" x14ac:dyDescent="0.2">
      <c r="D8079" s="59"/>
      <c r="E8079" s="5" t="s">
        <v>30</v>
      </c>
      <c r="F8079" s="51" t="s">
        <v>623</v>
      </c>
      <c r="G8079" s="4">
        <v>242</v>
      </c>
      <c r="H8079" s="10">
        <v>38.842975206612003</v>
      </c>
      <c r="I8079" s="1">
        <v>2.8925619834709999</v>
      </c>
      <c r="J8079" s="1">
        <v>49.586776859503999</v>
      </c>
      <c r="K8079" s="1">
        <v>4.9586776859499997</v>
      </c>
      <c r="L8079" s="8">
        <v>3.719008264463</v>
      </c>
    </row>
    <row r="8080" spans="3:22" x14ac:dyDescent="0.2">
      <c r="D8080" s="59"/>
      <c r="E8080" s="5" t="s">
        <v>31</v>
      </c>
      <c r="F8080" s="51" t="s">
        <v>623</v>
      </c>
      <c r="G8080" s="4">
        <v>609</v>
      </c>
      <c r="H8080" s="10">
        <v>34.482758620689999</v>
      </c>
      <c r="I8080" s="1">
        <v>2.791461412151</v>
      </c>
      <c r="J8080" s="1">
        <v>54.679802955664996</v>
      </c>
      <c r="K8080" s="1">
        <v>4.9261083743840004</v>
      </c>
      <c r="L8080" s="8">
        <v>3.1198686371100002</v>
      </c>
    </row>
    <row r="8081" spans="4:12" x14ac:dyDescent="0.2">
      <c r="D8081" s="59"/>
      <c r="E8081" s="5" t="s">
        <v>32</v>
      </c>
      <c r="F8081" s="51" t="s">
        <v>623</v>
      </c>
      <c r="G8081" s="4">
        <v>343</v>
      </c>
      <c r="H8081" s="10">
        <v>37.609329446064002</v>
      </c>
      <c r="I8081" s="1">
        <v>3.7900874635570001</v>
      </c>
      <c r="J8081" s="1">
        <v>51.603498542273996</v>
      </c>
      <c r="K8081" s="1">
        <v>3.7900874635570001</v>
      </c>
      <c r="L8081" s="8">
        <v>3.206997084548</v>
      </c>
    </row>
    <row r="8082" spans="4:12" x14ac:dyDescent="0.2">
      <c r="D8082" s="59"/>
      <c r="E8082" s="5" t="s">
        <v>33</v>
      </c>
      <c r="F8082" s="51" t="s">
        <v>623</v>
      </c>
      <c r="G8082" s="4">
        <v>754</v>
      </c>
      <c r="H8082" s="10">
        <v>35.013262599469002</v>
      </c>
      <c r="I8082" s="1">
        <v>4.2440318302389999</v>
      </c>
      <c r="J8082" s="1">
        <v>52.917771883288999</v>
      </c>
      <c r="K8082" s="1">
        <v>4.5092838196290002</v>
      </c>
      <c r="L8082" s="8">
        <v>3.3156498673739998</v>
      </c>
    </row>
    <row r="8083" spans="4:12" x14ac:dyDescent="0.2">
      <c r="D8083" s="59"/>
      <c r="E8083" s="5" t="s">
        <v>34</v>
      </c>
      <c r="F8083" s="51" t="s">
        <v>623</v>
      </c>
      <c r="G8083" s="4">
        <v>525</v>
      </c>
      <c r="H8083" s="10">
        <v>35.428571428570997</v>
      </c>
      <c r="I8083" s="1">
        <v>3.4285714285709998</v>
      </c>
      <c r="J8083" s="1">
        <v>52</v>
      </c>
      <c r="K8083" s="1">
        <v>5.5238095238099998</v>
      </c>
      <c r="L8083" s="8">
        <v>3.6190476190480001</v>
      </c>
    </row>
    <row r="8084" spans="4:12" x14ac:dyDescent="0.2">
      <c r="D8084" s="59"/>
      <c r="E8084" s="5" t="s">
        <v>35</v>
      </c>
      <c r="F8084" s="51" t="s">
        <v>623</v>
      </c>
      <c r="G8084" s="4">
        <v>142</v>
      </c>
      <c r="H8084" s="10">
        <v>36.619718309859003</v>
      </c>
      <c r="I8084" s="1">
        <v>4.2253521126760001</v>
      </c>
      <c r="J8084" s="1">
        <v>52.112676056338003</v>
      </c>
      <c r="K8084" s="1">
        <v>4.9295774647890003</v>
      </c>
      <c r="L8084" s="8">
        <v>2.112676056338</v>
      </c>
    </row>
    <row r="8085" spans="4:12" x14ac:dyDescent="0.2">
      <c r="D8085" s="59"/>
      <c r="E8085" s="5" t="s">
        <v>36</v>
      </c>
      <c r="F8085" s="51" t="s">
        <v>624</v>
      </c>
      <c r="G8085" s="4">
        <v>18</v>
      </c>
      <c r="H8085" s="10">
        <v>16.666666666666998</v>
      </c>
      <c r="I8085" s="2" t="s">
        <v>160</v>
      </c>
      <c r="J8085" s="1">
        <v>61.111111111111001</v>
      </c>
      <c r="K8085" s="1">
        <v>11.111111111111001</v>
      </c>
      <c r="L8085" s="8">
        <v>11.111111111111001</v>
      </c>
    </row>
    <row r="8086" spans="4:12" x14ac:dyDescent="0.2">
      <c r="D8086" s="59"/>
      <c r="E8086" s="5" t="s">
        <v>37</v>
      </c>
      <c r="F8086" s="51" t="s">
        <v>624</v>
      </c>
      <c r="G8086" s="4">
        <v>39</v>
      </c>
      <c r="H8086" s="10">
        <v>23.076923076922998</v>
      </c>
      <c r="I8086" s="2" t="s">
        <v>160</v>
      </c>
      <c r="J8086" s="1">
        <v>61.538461538462002</v>
      </c>
      <c r="K8086" s="1">
        <v>7.6923076923079998</v>
      </c>
      <c r="L8086" s="8">
        <v>7.6923076923079998</v>
      </c>
    </row>
    <row r="8087" spans="4:12" x14ac:dyDescent="0.2">
      <c r="D8087" s="59"/>
      <c r="E8087" s="5" t="s">
        <v>23</v>
      </c>
      <c r="F8087" s="51" t="s">
        <v>624</v>
      </c>
      <c r="G8087" s="4">
        <v>4</v>
      </c>
      <c r="H8087" s="10">
        <v>50</v>
      </c>
      <c r="I8087" s="2" t="s">
        <v>160</v>
      </c>
      <c r="J8087" s="1">
        <v>50</v>
      </c>
      <c r="K8087" s="2" t="s">
        <v>160</v>
      </c>
      <c r="L8087" s="15" t="s">
        <v>160</v>
      </c>
    </row>
    <row r="8088" spans="4:12" ht="26" x14ac:dyDescent="0.2">
      <c r="D8088" s="59"/>
      <c r="E8088" s="5" t="s">
        <v>38</v>
      </c>
      <c r="F8088" s="51" t="s">
        <v>623</v>
      </c>
      <c r="G8088" s="4">
        <v>1000</v>
      </c>
      <c r="H8088" s="10">
        <v>35.299999999999997</v>
      </c>
      <c r="I8088" s="1">
        <v>4.7</v>
      </c>
      <c r="J8088" s="1">
        <v>52.3</v>
      </c>
      <c r="K8088" s="1">
        <v>4.4000000000000004</v>
      </c>
      <c r="L8088" s="8">
        <v>3.3</v>
      </c>
    </row>
    <row r="8089" spans="4:12" ht="26" x14ac:dyDescent="0.2">
      <c r="D8089" s="58" t="s">
        <v>39</v>
      </c>
      <c r="E8089" s="7" t="s">
        <v>40</v>
      </c>
      <c r="F8089" s="50" t="s">
        <v>624</v>
      </c>
      <c r="G8089" s="6">
        <v>4</v>
      </c>
      <c r="H8089" s="14">
        <v>25</v>
      </c>
      <c r="I8089" s="9" t="s">
        <v>160</v>
      </c>
      <c r="J8089" s="3">
        <v>75</v>
      </c>
      <c r="K8089" s="9" t="s">
        <v>160</v>
      </c>
      <c r="L8089" s="19" t="s">
        <v>160</v>
      </c>
    </row>
    <row r="8090" spans="4:12" ht="26" x14ac:dyDescent="0.2">
      <c r="D8090" s="59"/>
      <c r="E8090" s="5" t="s">
        <v>41</v>
      </c>
      <c r="F8090" s="51" t="s">
        <v>624</v>
      </c>
      <c r="G8090" s="4">
        <v>45</v>
      </c>
      <c r="H8090" s="10">
        <v>20</v>
      </c>
      <c r="I8090" s="1">
        <v>11.111111111111001</v>
      </c>
      <c r="J8090" s="1">
        <v>60</v>
      </c>
      <c r="K8090" s="1">
        <v>4.4444444444439997</v>
      </c>
      <c r="L8090" s="8">
        <v>4.4444444444439997</v>
      </c>
    </row>
    <row r="8091" spans="4:12" ht="26" x14ac:dyDescent="0.2">
      <c r="D8091" s="59"/>
      <c r="E8091" s="5" t="s">
        <v>42</v>
      </c>
      <c r="F8091" s="51" t="s">
        <v>623</v>
      </c>
      <c r="G8091" s="4">
        <v>275</v>
      </c>
      <c r="H8091" s="10">
        <v>26.545454545455001</v>
      </c>
      <c r="I8091" s="1">
        <v>5.4545454545450003</v>
      </c>
      <c r="J8091" s="1">
        <v>62.909090909090999</v>
      </c>
      <c r="K8091" s="1">
        <v>3.2727272727269998</v>
      </c>
      <c r="L8091" s="8">
        <v>1.818181818182</v>
      </c>
    </row>
    <row r="8092" spans="4:12" ht="26" x14ac:dyDescent="0.2">
      <c r="D8092" s="59"/>
      <c r="E8092" s="5" t="s">
        <v>43</v>
      </c>
      <c r="F8092" s="51" t="s">
        <v>623</v>
      </c>
      <c r="G8092" s="4">
        <v>245</v>
      </c>
      <c r="H8092" s="10">
        <v>36.734693877551003</v>
      </c>
      <c r="I8092" s="1">
        <v>4.4897959183670002</v>
      </c>
      <c r="J8092" s="1">
        <v>48.163265306122</v>
      </c>
      <c r="K8092" s="1">
        <v>5.3061224489800001</v>
      </c>
      <c r="L8092" s="8">
        <v>5.3061224489800001</v>
      </c>
    </row>
    <row r="8093" spans="4:12" ht="26" x14ac:dyDescent="0.2">
      <c r="D8093" s="59"/>
      <c r="E8093" s="5" t="s">
        <v>44</v>
      </c>
      <c r="F8093" s="51" t="s">
        <v>623</v>
      </c>
      <c r="G8093" s="4">
        <v>167</v>
      </c>
      <c r="H8093" s="10">
        <v>42.51497005988</v>
      </c>
      <c r="I8093" s="1">
        <v>4.7904191616769998</v>
      </c>
      <c r="J8093" s="1">
        <v>48.502994011976</v>
      </c>
      <c r="K8093" s="1">
        <v>2.3952095808379998</v>
      </c>
      <c r="L8093" s="8">
        <v>1.796407185629</v>
      </c>
    </row>
    <row r="8094" spans="4:12" ht="26" x14ac:dyDescent="0.2">
      <c r="D8094" s="59"/>
      <c r="E8094" s="5" t="s">
        <v>45</v>
      </c>
      <c r="F8094" s="51" t="s">
        <v>623</v>
      </c>
      <c r="G8094" s="4">
        <v>90</v>
      </c>
      <c r="H8094" s="10">
        <v>36.666666666666998</v>
      </c>
      <c r="I8094" s="1">
        <v>1.1111111111109999</v>
      </c>
      <c r="J8094" s="1">
        <v>56.666666666666998</v>
      </c>
      <c r="K8094" s="1">
        <v>1.1111111111109999</v>
      </c>
      <c r="L8094" s="8">
        <v>4.4444444444439997</v>
      </c>
    </row>
    <row r="8095" spans="4:12" ht="26" x14ac:dyDescent="0.2">
      <c r="D8095" s="59"/>
      <c r="E8095" s="5" t="s">
        <v>46</v>
      </c>
      <c r="F8095" s="51" t="s">
        <v>624</v>
      </c>
      <c r="G8095" s="4">
        <v>46</v>
      </c>
      <c r="H8095" s="10">
        <v>36.956521739129997</v>
      </c>
      <c r="I8095" s="1">
        <v>2.1739130434780001</v>
      </c>
      <c r="J8095" s="1">
        <v>52.173913043478002</v>
      </c>
      <c r="K8095" s="1">
        <v>8.6956521739130004</v>
      </c>
      <c r="L8095" s="15" t="s">
        <v>160</v>
      </c>
    </row>
    <row r="8096" spans="4:12" ht="26" x14ac:dyDescent="0.2">
      <c r="D8096" s="59"/>
      <c r="E8096" s="5" t="s">
        <v>47</v>
      </c>
      <c r="F8096" s="51" t="s">
        <v>623</v>
      </c>
      <c r="G8096" s="4">
        <v>68</v>
      </c>
      <c r="H8096" s="10">
        <v>42.647058823529001</v>
      </c>
      <c r="I8096" s="1">
        <v>4.4117647058819998</v>
      </c>
      <c r="J8096" s="1">
        <v>44.117647058823998</v>
      </c>
      <c r="K8096" s="1">
        <v>7.352941176471</v>
      </c>
      <c r="L8096" s="8">
        <v>1.4705882352940001</v>
      </c>
    </row>
    <row r="8097" spans="4:12" x14ac:dyDescent="0.2">
      <c r="D8097" s="59"/>
      <c r="E8097" s="5" t="s">
        <v>48</v>
      </c>
      <c r="F8097" s="51" t="s">
        <v>624</v>
      </c>
      <c r="G8097" s="4">
        <v>4</v>
      </c>
      <c r="H8097" s="10">
        <v>25</v>
      </c>
      <c r="I8097" s="2" t="s">
        <v>160</v>
      </c>
      <c r="J8097" s="1">
        <v>75</v>
      </c>
      <c r="K8097" s="2" t="s">
        <v>160</v>
      </c>
      <c r="L8097" s="15" t="s">
        <v>160</v>
      </c>
    </row>
    <row r="8098" spans="4:12" x14ac:dyDescent="0.2">
      <c r="D8098" s="59"/>
      <c r="E8098" s="5" t="s">
        <v>23</v>
      </c>
      <c r="F8098" s="51" t="s">
        <v>623</v>
      </c>
      <c r="G8098" s="4">
        <v>99</v>
      </c>
      <c r="H8098" s="10">
        <v>40.404040404040003</v>
      </c>
      <c r="I8098" s="1">
        <v>3.0303030303030001</v>
      </c>
      <c r="J8098" s="1">
        <v>39.393939393939</v>
      </c>
      <c r="K8098" s="1">
        <v>9.0909090909089993</v>
      </c>
      <c r="L8098" s="8">
        <v>8.0808080808079996</v>
      </c>
    </row>
    <row r="8099" spans="4:12" x14ac:dyDescent="0.2">
      <c r="D8099" s="58" t="s">
        <v>49</v>
      </c>
      <c r="E8099" s="7" t="s">
        <v>50</v>
      </c>
      <c r="F8099" s="50" t="s">
        <v>624</v>
      </c>
      <c r="G8099" s="6">
        <v>39</v>
      </c>
      <c r="H8099" s="14">
        <v>20.512820512821001</v>
      </c>
      <c r="I8099" s="3">
        <v>5.1282051282049999</v>
      </c>
      <c r="J8099" s="3">
        <v>61.538461538462002</v>
      </c>
      <c r="K8099" s="3">
        <v>7.6923076923079998</v>
      </c>
      <c r="L8099" s="13">
        <v>5.1282051282049999</v>
      </c>
    </row>
    <row r="8100" spans="4:12" x14ac:dyDescent="0.2">
      <c r="D8100" s="59"/>
      <c r="E8100" s="5" t="s">
        <v>51</v>
      </c>
      <c r="F8100" s="51" t="s">
        <v>623</v>
      </c>
      <c r="G8100" s="4">
        <v>185</v>
      </c>
      <c r="H8100" s="10">
        <v>18.378378378377999</v>
      </c>
      <c r="I8100" s="1">
        <v>4.3243243243240004</v>
      </c>
      <c r="J8100" s="1">
        <v>68.108108108107999</v>
      </c>
      <c r="K8100" s="1">
        <v>6.4864864864860001</v>
      </c>
      <c r="L8100" s="8">
        <v>2.7027027027030002</v>
      </c>
    </row>
    <row r="8101" spans="4:12" x14ac:dyDescent="0.2">
      <c r="D8101" s="59"/>
      <c r="E8101" s="5" t="s">
        <v>52</v>
      </c>
      <c r="F8101" s="51" t="s">
        <v>623</v>
      </c>
      <c r="G8101" s="4">
        <v>324</v>
      </c>
      <c r="H8101" s="10">
        <v>32.407407407407</v>
      </c>
      <c r="I8101" s="1">
        <v>4.6296296296300001</v>
      </c>
      <c r="J8101" s="1">
        <v>54.629629629630003</v>
      </c>
      <c r="K8101" s="1">
        <v>4.0123456790120002</v>
      </c>
      <c r="L8101" s="8">
        <v>4.3209876543209997</v>
      </c>
    </row>
    <row r="8102" spans="4:12" x14ac:dyDescent="0.2">
      <c r="D8102" s="59"/>
      <c r="E8102" s="5" t="s">
        <v>53</v>
      </c>
      <c r="F8102" s="51" t="s">
        <v>623</v>
      </c>
      <c r="G8102" s="4">
        <v>491</v>
      </c>
      <c r="H8102" s="10">
        <v>43.991853360489003</v>
      </c>
      <c r="I8102" s="1">
        <v>4.4806517311610001</v>
      </c>
      <c r="J8102" s="1">
        <v>45.010183299388999</v>
      </c>
      <c r="K8102" s="1">
        <v>3.6659877800410001</v>
      </c>
      <c r="L8102" s="8">
        <v>2.8513238289210001</v>
      </c>
    </row>
    <row r="8103" spans="4:12" x14ac:dyDescent="0.2">
      <c r="D8103" s="59"/>
      <c r="E8103" s="5" t="s">
        <v>23</v>
      </c>
      <c r="F8103" s="51" t="s">
        <v>624</v>
      </c>
      <c r="G8103" s="4">
        <v>4</v>
      </c>
      <c r="H8103" s="10">
        <v>25</v>
      </c>
      <c r="I8103" s="2" t="s">
        <v>160</v>
      </c>
      <c r="J8103" s="1">
        <v>25</v>
      </c>
      <c r="K8103" s="1">
        <v>25</v>
      </c>
      <c r="L8103" s="8">
        <v>25</v>
      </c>
    </row>
    <row r="8104" spans="4:12" x14ac:dyDescent="0.2">
      <c r="D8104" s="59"/>
      <c r="E8104" s="5" t="s">
        <v>54</v>
      </c>
      <c r="F8104" s="51" t="s">
        <v>623</v>
      </c>
      <c r="G8104" s="4">
        <v>224</v>
      </c>
      <c r="H8104" s="10">
        <v>18.75</v>
      </c>
      <c r="I8104" s="1">
        <v>4.4642857142860004</v>
      </c>
      <c r="J8104" s="1">
        <v>66.964285714286007</v>
      </c>
      <c r="K8104" s="1">
        <v>6.6964285714290002</v>
      </c>
      <c r="L8104" s="8">
        <v>3.125</v>
      </c>
    </row>
    <row r="8105" spans="4:12" x14ac:dyDescent="0.2">
      <c r="D8105" s="59"/>
      <c r="E8105" s="5" t="s">
        <v>55</v>
      </c>
      <c r="F8105" s="51" t="s">
        <v>623</v>
      </c>
      <c r="G8105" s="4">
        <v>815</v>
      </c>
      <c r="H8105" s="10">
        <v>39.386503067485002</v>
      </c>
      <c r="I8105" s="1">
        <v>4.539877300613</v>
      </c>
      <c r="J8105" s="1">
        <v>48.834355828221</v>
      </c>
      <c r="K8105" s="1">
        <v>3.8036809815949999</v>
      </c>
      <c r="L8105" s="8">
        <v>3.4355828220859999</v>
      </c>
    </row>
    <row r="8106" spans="4:12" ht="26" x14ac:dyDescent="0.2">
      <c r="D8106" s="58" t="s">
        <v>56</v>
      </c>
      <c r="E8106" s="7" t="s">
        <v>57</v>
      </c>
      <c r="F8106" s="50" t="s">
        <v>624</v>
      </c>
      <c r="G8106" s="6">
        <v>8</v>
      </c>
      <c r="H8106" s="14">
        <v>25</v>
      </c>
      <c r="I8106" s="9" t="s">
        <v>160</v>
      </c>
      <c r="J8106" s="3">
        <v>50</v>
      </c>
      <c r="K8106" s="3">
        <v>25</v>
      </c>
      <c r="L8106" s="19" t="s">
        <v>160</v>
      </c>
    </row>
    <row r="8107" spans="4:12" ht="26" x14ac:dyDescent="0.2">
      <c r="D8107" s="59"/>
      <c r="E8107" s="5" t="s">
        <v>58</v>
      </c>
      <c r="F8107" s="51" t="s">
        <v>623</v>
      </c>
      <c r="G8107" s="4">
        <v>61</v>
      </c>
      <c r="H8107" s="10">
        <v>27.868852459016001</v>
      </c>
      <c r="I8107" s="1">
        <v>4.918032786885</v>
      </c>
      <c r="J8107" s="1">
        <v>60.655737704918003</v>
      </c>
      <c r="K8107" s="1">
        <v>6.5573770491800003</v>
      </c>
      <c r="L8107" s="15" t="s">
        <v>160</v>
      </c>
    </row>
    <row r="8108" spans="4:12" x14ac:dyDescent="0.2">
      <c r="D8108" s="59"/>
      <c r="E8108" s="5" t="s">
        <v>59</v>
      </c>
      <c r="F8108" s="51" t="s">
        <v>624</v>
      </c>
      <c r="G8108" s="4">
        <v>18</v>
      </c>
      <c r="H8108" s="10">
        <v>44.444444444444002</v>
      </c>
      <c r="I8108" s="1">
        <v>5.5555555555560003</v>
      </c>
      <c r="J8108" s="1">
        <v>50</v>
      </c>
      <c r="K8108" s="2" t="s">
        <v>160</v>
      </c>
      <c r="L8108" s="15" t="s">
        <v>160</v>
      </c>
    </row>
    <row r="8109" spans="4:12" x14ac:dyDescent="0.2">
      <c r="D8109" s="59"/>
      <c r="E8109" s="5" t="s">
        <v>60</v>
      </c>
      <c r="F8109" s="51" t="s">
        <v>623</v>
      </c>
      <c r="G8109" s="4">
        <v>147</v>
      </c>
      <c r="H8109" s="10">
        <v>38.775510204082003</v>
      </c>
      <c r="I8109" s="1">
        <v>5.4421768707479998</v>
      </c>
      <c r="J8109" s="1">
        <v>47.619047619047997</v>
      </c>
      <c r="K8109" s="1">
        <v>6.1224489795919999</v>
      </c>
      <c r="L8109" s="8">
        <v>2.040816326531</v>
      </c>
    </row>
    <row r="8110" spans="4:12" ht="26" x14ac:dyDescent="0.2">
      <c r="D8110" s="59"/>
      <c r="E8110" s="5" t="s">
        <v>61</v>
      </c>
      <c r="F8110" s="51" t="s">
        <v>623</v>
      </c>
      <c r="G8110" s="4">
        <v>85</v>
      </c>
      <c r="H8110" s="10">
        <v>23.529411764706001</v>
      </c>
      <c r="I8110" s="1">
        <v>8.2352941176469994</v>
      </c>
      <c r="J8110" s="1">
        <v>52.941176470587997</v>
      </c>
      <c r="K8110" s="1">
        <v>11.764705882353001</v>
      </c>
      <c r="L8110" s="8">
        <v>3.5294117647059999</v>
      </c>
    </row>
    <row r="8111" spans="4:12" x14ac:dyDescent="0.2">
      <c r="D8111" s="59"/>
      <c r="E8111" s="5" t="s">
        <v>62</v>
      </c>
      <c r="F8111" s="51" t="s">
        <v>623</v>
      </c>
      <c r="G8111" s="4">
        <v>722</v>
      </c>
      <c r="H8111" s="10">
        <v>36.011080332410003</v>
      </c>
      <c r="I8111" s="1">
        <v>3.8781163434899999</v>
      </c>
      <c r="J8111" s="1">
        <v>52.908587257618002</v>
      </c>
      <c r="K8111" s="1">
        <v>3.0470914127420001</v>
      </c>
      <c r="L8111" s="8">
        <v>4.1551246537399997</v>
      </c>
    </row>
    <row r="8112" spans="4:12" x14ac:dyDescent="0.2">
      <c r="D8112" s="59"/>
      <c r="E8112" s="5" t="s">
        <v>23</v>
      </c>
      <c r="F8112" s="51" t="s">
        <v>624</v>
      </c>
      <c r="G8112" s="4">
        <v>2</v>
      </c>
      <c r="H8112" s="17" t="s">
        <v>160</v>
      </c>
      <c r="I8112" s="2" t="s">
        <v>160</v>
      </c>
      <c r="J8112" s="1">
        <v>100</v>
      </c>
      <c r="K8112" s="2" t="s">
        <v>160</v>
      </c>
      <c r="L8112" s="15" t="s">
        <v>160</v>
      </c>
    </row>
    <row r="8113" spans="4:12" ht="26" x14ac:dyDescent="0.2">
      <c r="D8113" s="59"/>
      <c r="E8113" s="5" t="s">
        <v>63</v>
      </c>
      <c r="F8113" s="51" t="s">
        <v>623</v>
      </c>
      <c r="G8113" s="4">
        <v>319</v>
      </c>
      <c r="H8113" s="10">
        <v>32.601880877743</v>
      </c>
      <c r="I8113" s="1">
        <v>5.956112852665</v>
      </c>
      <c r="J8113" s="1">
        <v>51.724137931034001</v>
      </c>
      <c r="K8113" s="1">
        <v>7.8369905956109998</v>
      </c>
      <c r="L8113" s="8">
        <v>1.8808777429470001</v>
      </c>
    </row>
    <row r="8114" spans="4:12" ht="26" x14ac:dyDescent="0.2">
      <c r="D8114" s="58" t="s">
        <v>64</v>
      </c>
      <c r="E8114" s="7" t="s">
        <v>57</v>
      </c>
      <c r="F8114" s="50" t="s">
        <v>624</v>
      </c>
      <c r="G8114" s="6">
        <v>21</v>
      </c>
      <c r="H8114" s="14">
        <v>28.571428571428999</v>
      </c>
      <c r="I8114" s="9" t="s">
        <v>160</v>
      </c>
      <c r="J8114" s="3">
        <v>52.380952380952003</v>
      </c>
      <c r="K8114" s="3">
        <v>9.5238095238099998</v>
      </c>
      <c r="L8114" s="13">
        <v>9.5238095238099998</v>
      </c>
    </row>
    <row r="8115" spans="4:12" ht="26" x14ac:dyDescent="0.2">
      <c r="D8115" s="59"/>
      <c r="E8115" s="5" t="s">
        <v>58</v>
      </c>
      <c r="F8115" s="51" t="s">
        <v>623</v>
      </c>
      <c r="G8115" s="4">
        <v>103</v>
      </c>
      <c r="H8115" s="10">
        <v>33.980582524272002</v>
      </c>
      <c r="I8115" s="1">
        <v>7.7669902912620001</v>
      </c>
      <c r="J8115" s="1">
        <v>52.427184466019</v>
      </c>
      <c r="K8115" s="1">
        <v>3.8834951456310001</v>
      </c>
      <c r="L8115" s="8">
        <v>1.9417475728160001</v>
      </c>
    </row>
    <row r="8116" spans="4:12" x14ac:dyDescent="0.2">
      <c r="D8116" s="59"/>
      <c r="E8116" s="5" t="s">
        <v>59</v>
      </c>
      <c r="F8116" s="51" t="s">
        <v>624</v>
      </c>
      <c r="G8116" s="4">
        <v>43</v>
      </c>
      <c r="H8116" s="10">
        <v>48.837209302326002</v>
      </c>
      <c r="I8116" s="2" t="s">
        <v>160</v>
      </c>
      <c r="J8116" s="1">
        <v>51.162790697673998</v>
      </c>
      <c r="K8116" s="2" t="s">
        <v>160</v>
      </c>
      <c r="L8116" s="15" t="s">
        <v>160</v>
      </c>
    </row>
    <row r="8117" spans="4:12" x14ac:dyDescent="0.2">
      <c r="D8117" s="59"/>
      <c r="E8117" s="5" t="s">
        <v>60</v>
      </c>
      <c r="F8117" s="51" t="s">
        <v>623</v>
      </c>
      <c r="G8117" s="4">
        <v>697</v>
      </c>
      <c r="H8117" s="10">
        <v>35.437589670013999</v>
      </c>
      <c r="I8117" s="1">
        <v>4.3041606886660002</v>
      </c>
      <c r="J8117" s="1">
        <v>52.797704447633002</v>
      </c>
      <c r="K8117" s="1">
        <v>4.4476327116209999</v>
      </c>
      <c r="L8117" s="8">
        <v>3.012912482066</v>
      </c>
    </row>
    <row r="8118" spans="4:12" ht="26" x14ac:dyDescent="0.2">
      <c r="D8118" s="59"/>
      <c r="E8118" s="5" t="s">
        <v>61</v>
      </c>
      <c r="F8118" s="51" t="s">
        <v>623</v>
      </c>
      <c r="G8118" s="4">
        <v>160</v>
      </c>
      <c r="H8118" s="10">
        <v>30.625</v>
      </c>
      <c r="I8118" s="1">
        <v>5.625</v>
      </c>
      <c r="J8118" s="1">
        <v>51.875</v>
      </c>
      <c r="K8118" s="1">
        <v>6.25</v>
      </c>
      <c r="L8118" s="8">
        <v>5.625</v>
      </c>
    </row>
    <row r="8119" spans="4:12" ht="26" x14ac:dyDescent="0.2">
      <c r="D8119" s="59"/>
      <c r="E8119" s="5" t="s">
        <v>65</v>
      </c>
      <c r="F8119" s="51" t="s">
        <v>624</v>
      </c>
      <c r="G8119" s="4">
        <v>16</v>
      </c>
      <c r="H8119" s="10">
        <v>31.25</v>
      </c>
      <c r="I8119" s="2" t="s">
        <v>160</v>
      </c>
      <c r="J8119" s="1">
        <v>62.5</v>
      </c>
      <c r="K8119" s="2" t="s">
        <v>160</v>
      </c>
      <c r="L8119" s="8">
        <v>6.25</v>
      </c>
    </row>
    <row r="8120" spans="4:12" x14ac:dyDescent="0.2">
      <c r="D8120" s="59"/>
      <c r="E8120" s="5" t="s">
        <v>23</v>
      </c>
      <c r="F8120" s="51" t="s">
        <v>624</v>
      </c>
      <c r="G8120" s="4">
        <v>3</v>
      </c>
      <c r="H8120" s="10">
        <v>33.333333333333002</v>
      </c>
      <c r="I8120" s="2" t="s">
        <v>160</v>
      </c>
      <c r="J8120" s="1">
        <v>33.333333333333002</v>
      </c>
      <c r="K8120" s="2" t="s">
        <v>160</v>
      </c>
      <c r="L8120" s="8">
        <v>33.333333333333002</v>
      </c>
    </row>
    <row r="8121" spans="4:12" ht="26" x14ac:dyDescent="0.2">
      <c r="D8121" s="59"/>
      <c r="E8121" s="5" t="s">
        <v>66</v>
      </c>
      <c r="F8121" s="51" t="s">
        <v>623</v>
      </c>
      <c r="G8121" s="4">
        <v>1024</v>
      </c>
      <c r="H8121" s="10">
        <v>34.9609375</v>
      </c>
      <c r="I8121" s="1">
        <v>4.58984375</v>
      </c>
      <c r="J8121" s="1">
        <v>52.5390625</v>
      </c>
      <c r="K8121" s="1">
        <v>4.58984375</v>
      </c>
      <c r="L8121" s="8">
        <v>3.3203125</v>
      </c>
    </row>
    <row r="8122" spans="4:12" x14ac:dyDescent="0.2">
      <c r="D8122" s="58" t="s">
        <v>67</v>
      </c>
      <c r="E8122" s="7" t="s">
        <v>68</v>
      </c>
      <c r="F8122" s="50" t="s">
        <v>623</v>
      </c>
      <c r="G8122" s="6">
        <v>483</v>
      </c>
      <c r="H8122" s="14">
        <v>36.645962732919003</v>
      </c>
      <c r="I8122" s="3">
        <v>5.5900621118010001</v>
      </c>
      <c r="J8122" s="3">
        <v>50.724637681159003</v>
      </c>
      <c r="K8122" s="3">
        <v>4.3478260869570002</v>
      </c>
      <c r="L8122" s="13">
        <v>2.6915113871640002</v>
      </c>
    </row>
    <row r="8123" spans="4:12" x14ac:dyDescent="0.2">
      <c r="D8123" s="59"/>
      <c r="E8123" s="5" t="s">
        <v>69</v>
      </c>
      <c r="F8123" s="51" t="s">
        <v>623</v>
      </c>
      <c r="G8123" s="4">
        <v>168</v>
      </c>
      <c r="H8123" s="10">
        <v>39.880952380952003</v>
      </c>
      <c r="I8123" s="1">
        <v>5.9523809523809996</v>
      </c>
      <c r="J8123" s="1">
        <v>48.214285714286</v>
      </c>
      <c r="K8123" s="1">
        <v>2.3809523809519999</v>
      </c>
      <c r="L8123" s="8">
        <v>3.5714285714290002</v>
      </c>
    </row>
    <row r="8124" spans="4:12" ht="26" x14ac:dyDescent="0.2">
      <c r="D8124" s="59"/>
      <c r="E8124" s="5" t="s">
        <v>70</v>
      </c>
      <c r="F8124" s="51" t="s">
        <v>623</v>
      </c>
      <c r="G8124" s="4">
        <v>470</v>
      </c>
      <c r="H8124" s="10">
        <v>33.829787234043003</v>
      </c>
      <c r="I8124" s="1">
        <v>4.0425531914889996</v>
      </c>
      <c r="J8124" s="1">
        <v>55.531914893617</v>
      </c>
      <c r="K8124" s="1">
        <v>3.4042553191490001</v>
      </c>
      <c r="L8124" s="8">
        <v>3.1914893617020001</v>
      </c>
    </row>
    <row r="8125" spans="4:12" ht="26" x14ac:dyDescent="0.2">
      <c r="D8125" s="59"/>
      <c r="E8125" s="5" t="s">
        <v>71</v>
      </c>
      <c r="F8125" s="51" t="s">
        <v>623</v>
      </c>
      <c r="G8125" s="4">
        <v>67</v>
      </c>
      <c r="H8125" s="10">
        <v>29.850746268657002</v>
      </c>
      <c r="I8125" s="1">
        <v>5.9701492537309999</v>
      </c>
      <c r="J8125" s="1">
        <v>55.223880597014997</v>
      </c>
      <c r="K8125" s="1">
        <v>5.9701492537309999</v>
      </c>
      <c r="L8125" s="8">
        <v>2.985074626866</v>
      </c>
    </row>
    <row r="8126" spans="4:12" x14ac:dyDescent="0.2">
      <c r="D8126" s="59"/>
      <c r="E8126" s="5" t="s">
        <v>72</v>
      </c>
      <c r="F8126" s="51" t="s">
        <v>623</v>
      </c>
      <c r="G8126" s="4">
        <v>314</v>
      </c>
      <c r="H8126" s="10">
        <v>30.254777070064002</v>
      </c>
      <c r="I8126" s="1">
        <v>4.1401273885350003</v>
      </c>
      <c r="J8126" s="1">
        <v>57.324840764331</v>
      </c>
      <c r="K8126" s="1">
        <v>6.050955414013</v>
      </c>
      <c r="L8126" s="8">
        <v>2.2292993630570002</v>
      </c>
    </row>
    <row r="8127" spans="4:12" x14ac:dyDescent="0.2">
      <c r="D8127" s="59"/>
      <c r="E8127" s="5" t="s">
        <v>73</v>
      </c>
      <c r="F8127" s="51" t="s">
        <v>623</v>
      </c>
      <c r="G8127" s="4">
        <v>187</v>
      </c>
      <c r="H8127" s="10">
        <v>35.294117647058997</v>
      </c>
      <c r="I8127" s="1">
        <v>4.2780748663099999</v>
      </c>
      <c r="J8127" s="1">
        <v>52.941176470587997</v>
      </c>
      <c r="K8127" s="1">
        <v>4.2780748663099999</v>
      </c>
      <c r="L8127" s="8">
        <v>3.208556149733</v>
      </c>
    </row>
    <row r="8128" spans="4:12" ht="26" x14ac:dyDescent="0.2">
      <c r="D8128" s="59"/>
      <c r="E8128" s="5" t="s">
        <v>74</v>
      </c>
      <c r="F8128" s="51" t="s">
        <v>623</v>
      </c>
      <c r="G8128" s="4">
        <v>472</v>
      </c>
      <c r="H8128" s="10">
        <v>36.228813559321999</v>
      </c>
      <c r="I8128" s="1">
        <v>4.0254237288140002</v>
      </c>
      <c r="J8128" s="1">
        <v>50.635593220338997</v>
      </c>
      <c r="K8128" s="1">
        <v>4.8728813559319999</v>
      </c>
      <c r="L8128" s="8">
        <v>4.2372881355930003</v>
      </c>
    </row>
    <row r="8129" spans="4:12" x14ac:dyDescent="0.2">
      <c r="D8129" s="59"/>
      <c r="E8129" s="5" t="s">
        <v>36</v>
      </c>
      <c r="F8129" s="51" t="s">
        <v>624</v>
      </c>
      <c r="G8129" s="4">
        <v>28</v>
      </c>
      <c r="H8129" s="10">
        <v>28.571428571428999</v>
      </c>
      <c r="I8129" s="2" t="s">
        <v>160</v>
      </c>
      <c r="J8129" s="1">
        <v>42.857142857143003</v>
      </c>
      <c r="K8129" s="1">
        <v>25</v>
      </c>
      <c r="L8129" s="8">
        <v>3.5714285714290002</v>
      </c>
    </row>
    <row r="8130" spans="4:12" x14ac:dyDescent="0.2">
      <c r="D8130" s="59"/>
      <c r="E8130" s="5" t="s">
        <v>23</v>
      </c>
      <c r="F8130" s="51" t="s">
        <v>624</v>
      </c>
      <c r="G8130" s="4">
        <v>6</v>
      </c>
      <c r="H8130" s="10">
        <v>50</v>
      </c>
      <c r="I8130" s="2" t="s">
        <v>160</v>
      </c>
      <c r="J8130" s="1">
        <v>50</v>
      </c>
      <c r="K8130" s="2" t="s">
        <v>160</v>
      </c>
      <c r="L8130" s="15" t="s">
        <v>160</v>
      </c>
    </row>
    <row r="8131" spans="4:12" ht="26" x14ac:dyDescent="0.2">
      <c r="D8131" s="58" t="s">
        <v>75</v>
      </c>
      <c r="E8131" s="7" t="s">
        <v>76</v>
      </c>
      <c r="F8131" s="50" t="s">
        <v>624</v>
      </c>
      <c r="G8131" s="6">
        <v>32</v>
      </c>
      <c r="H8131" s="14">
        <v>34.375</v>
      </c>
      <c r="I8131" s="3">
        <v>3.125</v>
      </c>
      <c r="J8131" s="3">
        <v>50</v>
      </c>
      <c r="K8131" s="3">
        <v>6.25</v>
      </c>
      <c r="L8131" s="13">
        <v>6.25</v>
      </c>
    </row>
    <row r="8132" spans="4:12" x14ac:dyDescent="0.2">
      <c r="D8132" s="59"/>
      <c r="E8132" s="5" t="s">
        <v>77</v>
      </c>
      <c r="F8132" s="51" t="s">
        <v>623</v>
      </c>
      <c r="G8132" s="4">
        <v>60</v>
      </c>
      <c r="H8132" s="10">
        <v>38.333333333333002</v>
      </c>
      <c r="I8132" s="1">
        <v>6.666666666667</v>
      </c>
      <c r="J8132" s="1">
        <v>48.333333333333002</v>
      </c>
      <c r="K8132" s="1">
        <v>1.666666666667</v>
      </c>
      <c r="L8132" s="8">
        <v>5</v>
      </c>
    </row>
    <row r="8133" spans="4:12" x14ac:dyDescent="0.2">
      <c r="D8133" s="59"/>
      <c r="E8133" s="5" t="s">
        <v>78</v>
      </c>
      <c r="F8133" s="51" t="s">
        <v>623</v>
      </c>
      <c r="G8133" s="4">
        <v>82</v>
      </c>
      <c r="H8133" s="10">
        <v>30.487804878049001</v>
      </c>
      <c r="I8133" s="1">
        <v>7.3170731707319998</v>
      </c>
      <c r="J8133" s="1">
        <v>50</v>
      </c>
      <c r="K8133" s="1">
        <v>8.5365853658540001</v>
      </c>
      <c r="L8133" s="8">
        <v>3.6585365853659999</v>
      </c>
    </row>
    <row r="8134" spans="4:12" ht="26" x14ac:dyDescent="0.2">
      <c r="D8134" s="59"/>
      <c r="E8134" s="5" t="s">
        <v>79</v>
      </c>
      <c r="F8134" s="51" t="s">
        <v>624</v>
      </c>
      <c r="G8134" s="4">
        <v>11</v>
      </c>
      <c r="H8134" s="10">
        <v>54.545454545455001</v>
      </c>
      <c r="I8134" s="1">
        <v>9.0909090909089993</v>
      </c>
      <c r="J8134" s="1">
        <v>36.363636363635997</v>
      </c>
      <c r="K8134" s="2" t="s">
        <v>160</v>
      </c>
      <c r="L8134" s="15" t="s">
        <v>160</v>
      </c>
    </row>
    <row r="8135" spans="4:12" ht="26" x14ac:dyDescent="0.2">
      <c r="D8135" s="59"/>
      <c r="E8135" s="5" t="s">
        <v>80</v>
      </c>
      <c r="F8135" s="51" t="s">
        <v>624</v>
      </c>
      <c r="G8135" s="4">
        <v>35</v>
      </c>
      <c r="H8135" s="10">
        <v>28.571428571428999</v>
      </c>
      <c r="I8135" s="2" t="s">
        <v>160</v>
      </c>
      <c r="J8135" s="1">
        <v>60</v>
      </c>
      <c r="K8135" s="1">
        <v>5.7142857142860004</v>
      </c>
      <c r="L8135" s="8">
        <v>5.7142857142860004</v>
      </c>
    </row>
    <row r="8136" spans="4:12" ht="26" x14ac:dyDescent="0.2">
      <c r="D8136" s="59"/>
      <c r="E8136" s="5" t="s">
        <v>81</v>
      </c>
      <c r="F8136" s="51" t="s">
        <v>624</v>
      </c>
      <c r="G8136" s="4">
        <v>48</v>
      </c>
      <c r="H8136" s="10">
        <v>39.583333333333002</v>
      </c>
      <c r="I8136" s="1">
        <v>6.25</v>
      </c>
      <c r="J8136" s="1">
        <v>50</v>
      </c>
      <c r="K8136" s="1">
        <v>4.166666666667</v>
      </c>
      <c r="L8136" s="15" t="s">
        <v>160</v>
      </c>
    </row>
    <row r="8137" spans="4:12" ht="26" x14ac:dyDescent="0.2">
      <c r="D8137" s="59"/>
      <c r="E8137" s="5" t="s">
        <v>82</v>
      </c>
      <c r="F8137" s="51" t="s">
        <v>624</v>
      </c>
      <c r="G8137" s="4">
        <v>39</v>
      </c>
      <c r="H8137" s="10">
        <v>23.076923076922998</v>
      </c>
      <c r="I8137" s="1">
        <v>7.6923076923079998</v>
      </c>
      <c r="J8137" s="1">
        <v>64.102564102564003</v>
      </c>
      <c r="K8137" s="1">
        <v>5.1282051282049999</v>
      </c>
      <c r="L8137" s="15" t="s">
        <v>160</v>
      </c>
    </row>
    <row r="8138" spans="4:12" ht="26" x14ac:dyDescent="0.2">
      <c r="D8138" s="59"/>
      <c r="E8138" s="5" t="s">
        <v>83</v>
      </c>
      <c r="F8138" s="51" t="s">
        <v>624</v>
      </c>
      <c r="G8138" s="4">
        <v>12</v>
      </c>
      <c r="H8138" s="10">
        <v>16.666666666666998</v>
      </c>
      <c r="I8138" s="2" t="s">
        <v>160</v>
      </c>
      <c r="J8138" s="1">
        <v>75</v>
      </c>
      <c r="K8138" s="2" t="s">
        <v>160</v>
      </c>
      <c r="L8138" s="8">
        <v>8.333333333333</v>
      </c>
    </row>
    <row r="8139" spans="4:12" x14ac:dyDescent="0.2">
      <c r="D8139" s="59"/>
      <c r="E8139" s="5" t="s">
        <v>84</v>
      </c>
      <c r="F8139" s="51" t="s">
        <v>624</v>
      </c>
      <c r="G8139" s="4">
        <v>15</v>
      </c>
      <c r="H8139" s="10">
        <v>40</v>
      </c>
      <c r="I8139" s="2" t="s">
        <v>160</v>
      </c>
      <c r="J8139" s="1">
        <v>53.333333333333002</v>
      </c>
      <c r="K8139" s="2" t="s">
        <v>160</v>
      </c>
      <c r="L8139" s="8">
        <v>6.666666666667</v>
      </c>
    </row>
    <row r="8140" spans="4:12" x14ac:dyDescent="0.2">
      <c r="D8140" s="59"/>
      <c r="E8140" s="5" t="s">
        <v>85</v>
      </c>
      <c r="F8140" s="51" t="s">
        <v>624</v>
      </c>
      <c r="G8140" s="4">
        <v>5</v>
      </c>
      <c r="H8140" s="10">
        <v>20</v>
      </c>
      <c r="I8140" s="2" t="s">
        <v>160</v>
      </c>
      <c r="J8140" s="1">
        <v>80</v>
      </c>
      <c r="K8140" s="2" t="s">
        <v>160</v>
      </c>
      <c r="L8140" s="15" t="s">
        <v>160</v>
      </c>
    </row>
    <row r="8141" spans="4:12" x14ac:dyDescent="0.2">
      <c r="D8141" s="59"/>
      <c r="E8141" s="5" t="s">
        <v>86</v>
      </c>
      <c r="F8141" s="51" t="s">
        <v>623</v>
      </c>
      <c r="G8141" s="4">
        <v>87</v>
      </c>
      <c r="H8141" s="10">
        <v>33.333333333333002</v>
      </c>
      <c r="I8141" s="1">
        <v>11.494252873562999</v>
      </c>
      <c r="J8141" s="1">
        <v>51.724137931034001</v>
      </c>
      <c r="K8141" s="2" t="s">
        <v>160</v>
      </c>
      <c r="L8141" s="8">
        <v>3.4482758620689999</v>
      </c>
    </row>
    <row r="8142" spans="4:12" ht="26" x14ac:dyDescent="0.2">
      <c r="D8142" s="59"/>
      <c r="E8142" s="5" t="s">
        <v>87</v>
      </c>
      <c r="F8142" s="51" t="s">
        <v>623</v>
      </c>
      <c r="G8142" s="4">
        <v>118</v>
      </c>
      <c r="H8142" s="10">
        <v>36.440677966102001</v>
      </c>
      <c r="I8142" s="1">
        <v>3.3898305084749998</v>
      </c>
      <c r="J8142" s="1">
        <v>55.084745762711997</v>
      </c>
      <c r="K8142" s="1">
        <v>1.6949152542370001</v>
      </c>
      <c r="L8142" s="8">
        <v>3.3898305084749998</v>
      </c>
    </row>
    <row r="8143" spans="4:12" x14ac:dyDescent="0.2">
      <c r="D8143" s="59"/>
      <c r="E8143" s="5" t="s">
        <v>36</v>
      </c>
      <c r="F8143" s="51" t="s">
        <v>624</v>
      </c>
      <c r="G8143" s="4">
        <v>47</v>
      </c>
      <c r="H8143" s="10">
        <v>31.914893617021001</v>
      </c>
      <c r="I8143" s="1">
        <v>4.2553191489359996</v>
      </c>
      <c r="J8143" s="1">
        <v>46.808510638298003</v>
      </c>
      <c r="K8143" s="1">
        <v>10.638297872340001</v>
      </c>
      <c r="L8143" s="8">
        <v>6.3829787234040003</v>
      </c>
    </row>
    <row r="8144" spans="4:12" ht="26" x14ac:dyDescent="0.2">
      <c r="D8144" s="59"/>
      <c r="E8144" s="5" t="s">
        <v>88</v>
      </c>
      <c r="F8144" s="51" t="s">
        <v>623</v>
      </c>
      <c r="G8144" s="4">
        <v>255</v>
      </c>
      <c r="H8144" s="10">
        <v>31.764705882352999</v>
      </c>
      <c r="I8144" s="1">
        <v>3.1372549019610001</v>
      </c>
      <c r="J8144" s="1">
        <v>58.039215686275</v>
      </c>
      <c r="K8144" s="1">
        <v>4.7058823529409999</v>
      </c>
      <c r="L8144" s="8">
        <v>2.352941176471</v>
      </c>
    </row>
    <row r="8145" spans="4:12" x14ac:dyDescent="0.2">
      <c r="D8145" s="59"/>
      <c r="E8145" s="5" t="s">
        <v>89</v>
      </c>
      <c r="F8145" s="51" t="s">
        <v>623</v>
      </c>
      <c r="G8145" s="4">
        <v>434</v>
      </c>
      <c r="H8145" s="10">
        <v>37.327188940092</v>
      </c>
      <c r="I8145" s="1">
        <v>4.147465437788</v>
      </c>
      <c r="J8145" s="1">
        <v>50.691244239630997</v>
      </c>
      <c r="K8145" s="1">
        <v>4.6082949308760002</v>
      </c>
      <c r="L8145" s="8">
        <v>3.2258064516129998</v>
      </c>
    </row>
    <row r="8146" spans="4:12" x14ac:dyDescent="0.2">
      <c r="D8146" s="59"/>
      <c r="E8146" s="5" t="s">
        <v>23</v>
      </c>
      <c r="F8146" s="51" t="s">
        <v>624</v>
      </c>
      <c r="G8146" s="4">
        <v>9</v>
      </c>
      <c r="H8146" s="10">
        <v>11.111111111111001</v>
      </c>
      <c r="I8146" s="1">
        <v>11.111111111111001</v>
      </c>
      <c r="J8146" s="1">
        <v>44.444444444444002</v>
      </c>
      <c r="K8146" s="1">
        <v>11.111111111111001</v>
      </c>
      <c r="L8146" s="8">
        <v>22.222222222222001</v>
      </c>
    </row>
    <row r="8147" spans="4:12" ht="26" x14ac:dyDescent="0.2">
      <c r="D8147" s="59"/>
      <c r="E8147" s="5" t="s">
        <v>90</v>
      </c>
      <c r="F8147" s="51" t="s">
        <v>623</v>
      </c>
      <c r="G8147" s="4">
        <v>345</v>
      </c>
      <c r="H8147" s="10">
        <v>34.782608695652002</v>
      </c>
      <c r="I8147" s="1">
        <v>5.7971014492749999</v>
      </c>
      <c r="J8147" s="1">
        <v>51.304347826087003</v>
      </c>
      <c r="K8147" s="1">
        <v>4.0579710144929999</v>
      </c>
      <c r="L8147" s="8">
        <v>4.0579710144929999</v>
      </c>
    </row>
    <row r="8148" spans="4:12" ht="26" x14ac:dyDescent="0.2">
      <c r="D8148" s="58" t="s">
        <v>91</v>
      </c>
      <c r="E8148" s="7" t="s">
        <v>92</v>
      </c>
      <c r="F8148" s="50" t="s">
        <v>623</v>
      </c>
      <c r="G8148" s="6">
        <v>70</v>
      </c>
      <c r="H8148" s="14">
        <v>37.142857142856997</v>
      </c>
      <c r="I8148" s="3">
        <v>4.2857142857139996</v>
      </c>
      <c r="J8148" s="3">
        <v>55.714285714286</v>
      </c>
      <c r="K8148" s="3">
        <v>2.8571428571430002</v>
      </c>
      <c r="L8148" s="19" t="s">
        <v>160</v>
      </c>
    </row>
    <row r="8149" spans="4:12" ht="39" x14ac:dyDescent="0.2">
      <c r="D8149" s="59"/>
      <c r="E8149" s="5" t="s">
        <v>93</v>
      </c>
      <c r="F8149" s="51" t="s">
        <v>623</v>
      </c>
      <c r="G8149" s="4">
        <v>430</v>
      </c>
      <c r="H8149" s="10">
        <v>35.813953488372</v>
      </c>
      <c r="I8149" s="1">
        <v>3.255813953488</v>
      </c>
      <c r="J8149" s="1">
        <v>54.883720930232997</v>
      </c>
      <c r="K8149" s="1">
        <v>3.9534883720930001</v>
      </c>
      <c r="L8149" s="8">
        <v>2.0930232558139998</v>
      </c>
    </row>
    <row r="8150" spans="4:12" ht="39" x14ac:dyDescent="0.2">
      <c r="D8150" s="59"/>
      <c r="E8150" s="5" t="s">
        <v>94</v>
      </c>
      <c r="F8150" s="51" t="s">
        <v>623</v>
      </c>
      <c r="G8150" s="4">
        <v>824</v>
      </c>
      <c r="H8150" s="10">
        <v>35.922330097086999</v>
      </c>
      <c r="I8150" s="1">
        <v>4.1262135922330003</v>
      </c>
      <c r="J8150" s="1">
        <v>52.427184466019</v>
      </c>
      <c r="K8150" s="1">
        <v>4.7330097087379999</v>
      </c>
      <c r="L8150" s="8">
        <v>2.791262135922</v>
      </c>
    </row>
    <row r="8151" spans="4:12" ht="39" x14ac:dyDescent="0.2">
      <c r="D8151" s="59"/>
      <c r="E8151" s="5" t="s">
        <v>95</v>
      </c>
      <c r="F8151" s="51" t="s">
        <v>623</v>
      </c>
      <c r="G8151" s="4">
        <v>593</v>
      </c>
      <c r="H8151" s="10">
        <v>35.413153456998003</v>
      </c>
      <c r="I8151" s="1">
        <v>2.8667790893760001</v>
      </c>
      <c r="J8151" s="1">
        <v>53.962900505901999</v>
      </c>
      <c r="K8151" s="1">
        <v>5.0590219224280002</v>
      </c>
      <c r="L8151" s="8">
        <v>2.6981450252950001</v>
      </c>
    </row>
    <row r="8152" spans="4:12" ht="39" x14ac:dyDescent="0.2">
      <c r="D8152" s="59"/>
      <c r="E8152" s="5" t="s">
        <v>96</v>
      </c>
      <c r="F8152" s="51" t="s">
        <v>623</v>
      </c>
      <c r="G8152" s="4">
        <v>261</v>
      </c>
      <c r="H8152" s="10">
        <v>33.333333333333002</v>
      </c>
      <c r="I8152" s="1">
        <v>4.5977011494250002</v>
      </c>
      <c r="J8152" s="1">
        <v>55.555555555555998</v>
      </c>
      <c r="K8152" s="1">
        <v>3.4482758620689999</v>
      </c>
      <c r="L8152" s="8">
        <v>3.065134099617</v>
      </c>
    </row>
    <row r="8153" spans="4:12" ht="39" x14ac:dyDescent="0.2">
      <c r="D8153" s="59"/>
      <c r="E8153" s="5" t="s">
        <v>97</v>
      </c>
      <c r="F8153" s="51" t="s">
        <v>623</v>
      </c>
      <c r="G8153" s="4">
        <v>63</v>
      </c>
      <c r="H8153" s="10">
        <v>39.682539682540003</v>
      </c>
      <c r="I8153" s="1">
        <v>1.587301587302</v>
      </c>
      <c r="J8153" s="1">
        <v>50.793650793650997</v>
      </c>
      <c r="K8153" s="1">
        <v>6.3492063492059998</v>
      </c>
      <c r="L8153" s="8">
        <v>1.587301587302</v>
      </c>
    </row>
    <row r="8154" spans="4:12" ht="39" x14ac:dyDescent="0.2">
      <c r="D8154" s="59"/>
      <c r="E8154" s="5" t="s">
        <v>98</v>
      </c>
      <c r="F8154" s="51" t="s">
        <v>623</v>
      </c>
      <c r="G8154" s="4">
        <v>345</v>
      </c>
      <c r="H8154" s="10">
        <v>34.782608695652002</v>
      </c>
      <c r="I8154" s="1">
        <v>3.4782608695650001</v>
      </c>
      <c r="J8154" s="1">
        <v>56.231884057971001</v>
      </c>
      <c r="K8154" s="1">
        <v>3.768115942029</v>
      </c>
      <c r="L8154" s="8">
        <v>1.7391304347829999</v>
      </c>
    </row>
    <row r="8155" spans="4:12" ht="39" x14ac:dyDescent="0.2">
      <c r="D8155" s="59"/>
      <c r="E8155" s="5" t="s">
        <v>99</v>
      </c>
      <c r="F8155" s="51" t="s">
        <v>623</v>
      </c>
      <c r="G8155" s="4">
        <v>202</v>
      </c>
      <c r="H8155" s="10">
        <v>26.732673267327002</v>
      </c>
      <c r="I8155" s="1">
        <v>4.4554455445540002</v>
      </c>
      <c r="J8155" s="1">
        <v>64.851485148514996</v>
      </c>
      <c r="K8155" s="1">
        <v>2.970297029703</v>
      </c>
      <c r="L8155" s="8">
        <v>0.99009900990099997</v>
      </c>
    </row>
    <row r="8156" spans="4:12" x14ac:dyDescent="0.2">
      <c r="D8156" s="59"/>
      <c r="E8156" s="5" t="s">
        <v>100</v>
      </c>
      <c r="F8156" s="51" t="s">
        <v>623</v>
      </c>
      <c r="G8156" s="4">
        <v>143</v>
      </c>
      <c r="H8156" s="10">
        <v>27.272727272727</v>
      </c>
      <c r="I8156" s="1">
        <v>7.6923076923079998</v>
      </c>
      <c r="J8156" s="1">
        <v>54.545454545455001</v>
      </c>
      <c r="K8156" s="1">
        <v>3.4965034965030002</v>
      </c>
      <c r="L8156" s="8">
        <v>6.9930069930069996</v>
      </c>
    </row>
    <row r="8157" spans="4:12" x14ac:dyDescent="0.2">
      <c r="D8157" s="59"/>
      <c r="E8157" s="5" t="s">
        <v>23</v>
      </c>
      <c r="F8157" s="51" t="s">
        <v>624</v>
      </c>
      <c r="G8157" s="4">
        <v>5</v>
      </c>
      <c r="H8157" s="10">
        <v>60</v>
      </c>
      <c r="I8157" s="1">
        <v>20</v>
      </c>
      <c r="J8157" s="2" t="s">
        <v>160</v>
      </c>
      <c r="K8157" s="1">
        <v>20</v>
      </c>
      <c r="L8157" s="15" t="s">
        <v>160</v>
      </c>
    </row>
    <row r="8158" spans="4:12" ht="26" x14ac:dyDescent="0.2">
      <c r="D8158" s="59"/>
      <c r="E8158" s="5" t="s">
        <v>101</v>
      </c>
      <c r="F8158" s="51" t="s">
        <v>623</v>
      </c>
      <c r="G8158" s="4">
        <v>883</v>
      </c>
      <c r="H8158" s="10">
        <v>35.900339750849</v>
      </c>
      <c r="I8158" s="1">
        <v>3.9637599093999998</v>
      </c>
      <c r="J8158" s="1">
        <v>52.661381653454001</v>
      </c>
      <c r="K8158" s="1">
        <v>4.6432616081539999</v>
      </c>
      <c r="L8158" s="8">
        <v>2.831257078143</v>
      </c>
    </row>
    <row r="8159" spans="4:12" ht="26" x14ac:dyDescent="0.2">
      <c r="D8159" s="59"/>
      <c r="E8159" s="5" t="s">
        <v>102</v>
      </c>
      <c r="F8159" s="51" t="s">
        <v>623</v>
      </c>
      <c r="G8159" s="4">
        <v>453</v>
      </c>
      <c r="H8159" s="10">
        <v>33.995584988962001</v>
      </c>
      <c r="I8159" s="1">
        <v>3.9735099337749999</v>
      </c>
      <c r="J8159" s="1">
        <v>56.070640176600001</v>
      </c>
      <c r="K8159" s="1">
        <v>3.7527593818980001</v>
      </c>
      <c r="L8159" s="8">
        <v>2.207505518764</v>
      </c>
    </row>
    <row r="8160" spans="4:12" x14ac:dyDescent="0.2">
      <c r="D8160" s="58" t="s">
        <v>103</v>
      </c>
      <c r="E8160" s="7" t="s">
        <v>104</v>
      </c>
      <c r="F8160" s="50" t="s">
        <v>623</v>
      </c>
      <c r="G8160" s="6">
        <v>265</v>
      </c>
      <c r="H8160" s="14">
        <v>45.660377358490997</v>
      </c>
      <c r="I8160" s="3">
        <v>3.7735849056599999</v>
      </c>
      <c r="J8160" s="3">
        <v>44.528301886792001</v>
      </c>
      <c r="K8160" s="3">
        <v>4.9056603773580001</v>
      </c>
      <c r="L8160" s="13">
        <v>1.1320754716979999</v>
      </c>
    </row>
    <row r="8161" spans="4:12" x14ac:dyDescent="0.2">
      <c r="D8161" s="59"/>
      <c r="E8161" s="5" t="s">
        <v>105</v>
      </c>
      <c r="F8161" s="51" t="s">
        <v>623</v>
      </c>
      <c r="G8161" s="4">
        <v>314</v>
      </c>
      <c r="H8161" s="10">
        <v>35.031847133757999</v>
      </c>
      <c r="I8161" s="1">
        <v>7.0063694267520003</v>
      </c>
      <c r="J8161" s="1">
        <v>53.821656050954999</v>
      </c>
      <c r="K8161" s="1">
        <v>1.9108280254779999</v>
      </c>
      <c r="L8161" s="8">
        <v>2.2292993630570002</v>
      </c>
    </row>
    <row r="8162" spans="4:12" x14ac:dyDescent="0.2">
      <c r="D8162" s="59"/>
      <c r="E8162" s="5" t="s">
        <v>106</v>
      </c>
      <c r="F8162" s="51" t="s">
        <v>623</v>
      </c>
      <c r="G8162" s="4">
        <v>333</v>
      </c>
      <c r="H8162" s="10">
        <v>27.927927927928</v>
      </c>
      <c r="I8162" s="1">
        <v>3.9039039039040002</v>
      </c>
      <c r="J8162" s="1">
        <v>56.156156156156001</v>
      </c>
      <c r="K8162" s="1">
        <v>6.3063063063060003</v>
      </c>
      <c r="L8162" s="8">
        <v>5.7057057057060003</v>
      </c>
    </row>
    <row r="8163" spans="4:12" x14ac:dyDescent="0.2">
      <c r="D8163" s="59"/>
      <c r="E8163" s="5" t="s">
        <v>107</v>
      </c>
      <c r="F8163" s="51" t="s">
        <v>623</v>
      </c>
      <c r="G8163" s="4">
        <v>108</v>
      </c>
      <c r="H8163" s="10">
        <v>31.481481481481001</v>
      </c>
      <c r="I8163" s="1">
        <v>0.92592592592599998</v>
      </c>
      <c r="J8163" s="1">
        <v>57.407407407407</v>
      </c>
      <c r="K8163" s="1">
        <v>4.6296296296300001</v>
      </c>
      <c r="L8163" s="8">
        <v>5.5555555555560003</v>
      </c>
    </row>
    <row r="8164" spans="4:12" x14ac:dyDescent="0.2">
      <c r="D8164" s="59"/>
      <c r="E8164" s="5" t="s">
        <v>108</v>
      </c>
      <c r="F8164" s="51" t="s">
        <v>624</v>
      </c>
      <c r="G8164" s="4">
        <v>21</v>
      </c>
      <c r="H8164" s="10">
        <v>28.571428571428999</v>
      </c>
      <c r="I8164" s="1">
        <v>4.7619047619049999</v>
      </c>
      <c r="J8164" s="1">
        <v>57.142857142856997</v>
      </c>
      <c r="K8164" s="1">
        <v>9.5238095238099998</v>
      </c>
      <c r="L8164" s="15" t="s">
        <v>160</v>
      </c>
    </row>
    <row r="8165" spans="4:12" x14ac:dyDescent="0.2">
      <c r="D8165" s="59"/>
      <c r="E8165" s="5" t="s">
        <v>23</v>
      </c>
      <c r="F8165" s="51" t="s">
        <v>624</v>
      </c>
      <c r="G8165" s="4">
        <v>2</v>
      </c>
      <c r="H8165" s="17" t="s">
        <v>160</v>
      </c>
      <c r="I8165" s="2" t="s">
        <v>160</v>
      </c>
      <c r="J8165" s="1">
        <v>50</v>
      </c>
      <c r="K8165" s="2" t="s">
        <v>160</v>
      </c>
      <c r="L8165" s="8">
        <v>50</v>
      </c>
    </row>
    <row r="8166" spans="4:12" x14ac:dyDescent="0.2">
      <c r="D8166" s="59"/>
      <c r="E8166" s="5" t="s">
        <v>109</v>
      </c>
      <c r="F8166" s="51" t="s">
        <v>623</v>
      </c>
      <c r="G8166" s="4">
        <v>579</v>
      </c>
      <c r="H8166" s="10">
        <v>39.896373056995003</v>
      </c>
      <c r="I8166" s="1">
        <v>5.5267702936100003</v>
      </c>
      <c r="J8166" s="1">
        <v>49.568221070812001</v>
      </c>
      <c r="K8166" s="1">
        <v>3.2815198618310002</v>
      </c>
      <c r="L8166" s="8">
        <v>1.727115716753</v>
      </c>
    </row>
    <row r="8167" spans="4:12" x14ac:dyDescent="0.2">
      <c r="D8167" s="59"/>
      <c r="E8167" s="5" t="s">
        <v>110</v>
      </c>
      <c r="F8167" s="51" t="s">
        <v>623</v>
      </c>
      <c r="G8167" s="4">
        <v>129</v>
      </c>
      <c r="H8167" s="10">
        <v>31.007751937984001</v>
      </c>
      <c r="I8167" s="1">
        <v>1.550387596899</v>
      </c>
      <c r="J8167" s="1">
        <v>57.364341085271001</v>
      </c>
      <c r="K8167" s="1">
        <v>5.4263565891469998</v>
      </c>
      <c r="L8167" s="8">
        <v>4.6511627906979998</v>
      </c>
    </row>
    <row r="8168" spans="4:12" x14ac:dyDescent="0.2">
      <c r="D8168" s="58" t="s">
        <v>111</v>
      </c>
      <c r="E8168" s="7" t="s">
        <v>112</v>
      </c>
      <c r="F8168" s="50" t="s">
        <v>623</v>
      </c>
      <c r="G8168" s="6">
        <v>192</v>
      </c>
      <c r="H8168" s="14">
        <v>34.375</v>
      </c>
      <c r="I8168" s="3">
        <v>4.6875</v>
      </c>
      <c r="J8168" s="3">
        <v>52.083333333333002</v>
      </c>
      <c r="K8168" s="3">
        <v>5.729166666667</v>
      </c>
      <c r="L8168" s="13">
        <v>3.125</v>
      </c>
    </row>
    <row r="8169" spans="4:12" ht="26" x14ac:dyDescent="0.2">
      <c r="D8169" s="59"/>
      <c r="E8169" s="5" t="s">
        <v>113</v>
      </c>
      <c r="F8169" s="51" t="s">
        <v>623</v>
      </c>
      <c r="G8169" s="4">
        <v>149</v>
      </c>
      <c r="H8169" s="10">
        <v>34.899328859059999</v>
      </c>
      <c r="I8169" s="1">
        <v>2.0134228187919998</v>
      </c>
      <c r="J8169" s="1">
        <v>55.704697986577003</v>
      </c>
      <c r="K8169" s="1">
        <v>4.6979865771810001</v>
      </c>
      <c r="L8169" s="8">
        <v>2.6845637583889999</v>
      </c>
    </row>
    <row r="8170" spans="4:12" x14ac:dyDescent="0.2">
      <c r="D8170" s="59"/>
      <c r="E8170" s="5" t="s">
        <v>114</v>
      </c>
      <c r="F8170" s="51" t="s">
        <v>623</v>
      </c>
      <c r="G8170" s="4">
        <v>530</v>
      </c>
      <c r="H8170" s="10">
        <v>36.603773584906001</v>
      </c>
      <c r="I8170" s="1">
        <v>3.396226415094</v>
      </c>
      <c r="J8170" s="1">
        <v>51.886792452830001</v>
      </c>
      <c r="K8170" s="1">
        <v>4.9056603773580001</v>
      </c>
      <c r="L8170" s="8">
        <v>3.2075471698109999</v>
      </c>
    </row>
    <row r="8171" spans="4:12" x14ac:dyDescent="0.2">
      <c r="D8171" s="59"/>
      <c r="E8171" s="5" t="s">
        <v>115</v>
      </c>
      <c r="F8171" s="51" t="s">
        <v>623</v>
      </c>
      <c r="G8171" s="4">
        <v>225</v>
      </c>
      <c r="H8171" s="10">
        <v>37.333333333333002</v>
      </c>
      <c r="I8171" s="1">
        <v>2.2222222222219998</v>
      </c>
      <c r="J8171" s="1">
        <v>52.444444444444002</v>
      </c>
      <c r="K8171" s="1">
        <v>4.4444444444439997</v>
      </c>
      <c r="L8171" s="8">
        <v>3.5555555555559999</v>
      </c>
    </row>
    <row r="8172" spans="4:12" x14ac:dyDescent="0.2">
      <c r="D8172" s="59"/>
      <c r="E8172" s="5" t="s">
        <v>116</v>
      </c>
      <c r="F8172" s="51" t="s">
        <v>623</v>
      </c>
      <c r="G8172" s="4">
        <v>467</v>
      </c>
      <c r="H8172" s="10">
        <v>37.687366167024003</v>
      </c>
      <c r="I8172" s="1">
        <v>5.3533190578159999</v>
      </c>
      <c r="J8172" s="1">
        <v>50.535331905782002</v>
      </c>
      <c r="K8172" s="1">
        <v>3.6402569593149998</v>
      </c>
      <c r="L8172" s="8">
        <v>2.7837259100640002</v>
      </c>
    </row>
    <row r="8173" spans="4:12" ht="26" x14ac:dyDescent="0.2">
      <c r="D8173" s="59"/>
      <c r="E8173" s="5" t="s">
        <v>117</v>
      </c>
      <c r="F8173" s="51" t="s">
        <v>623</v>
      </c>
      <c r="G8173" s="4">
        <v>732</v>
      </c>
      <c r="H8173" s="10">
        <v>34.972677595627999</v>
      </c>
      <c r="I8173" s="1">
        <v>4.0983606557380003</v>
      </c>
      <c r="J8173" s="1">
        <v>52.322404371585002</v>
      </c>
      <c r="K8173" s="1">
        <v>5.0546448087430003</v>
      </c>
      <c r="L8173" s="8">
        <v>3.5519125683060002</v>
      </c>
    </row>
    <row r="8174" spans="4:12" ht="26" x14ac:dyDescent="0.2">
      <c r="D8174" s="59"/>
      <c r="E8174" s="5" t="s">
        <v>118</v>
      </c>
      <c r="F8174" s="51" t="s">
        <v>623</v>
      </c>
      <c r="G8174" s="4">
        <v>662</v>
      </c>
      <c r="H8174" s="10">
        <v>34.592145015105999</v>
      </c>
      <c r="I8174" s="1">
        <v>4.0785498489430001</v>
      </c>
      <c r="J8174" s="1">
        <v>53.776435045317001</v>
      </c>
      <c r="K8174" s="1">
        <v>4.380664652568</v>
      </c>
      <c r="L8174" s="8">
        <v>3.1722054380659999</v>
      </c>
    </row>
    <row r="8175" spans="4:12" ht="26" x14ac:dyDescent="0.2">
      <c r="D8175" s="59"/>
      <c r="E8175" s="5" t="s">
        <v>119</v>
      </c>
      <c r="F8175" s="51" t="s">
        <v>623</v>
      </c>
      <c r="G8175" s="4">
        <v>471</v>
      </c>
      <c r="H8175" s="10">
        <v>38.853503184712999</v>
      </c>
      <c r="I8175" s="1">
        <v>4.2462845010620001</v>
      </c>
      <c r="J8175" s="1">
        <v>49.893842887472999</v>
      </c>
      <c r="K8175" s="1">
        <v>4.0339702760079996</v>
      </c>
      <c r="L8175" s="8">
        <v>2.9723991507430001</v>
      </c>
    </row>
    <row r="8176" spans="4:12" ht="26" x14ac:dyDescent="0.2">
      <c r="D8176" s="59"/>
      <c r="E8176" s="5" t="s">
        <v>120</v>
      </c>
      <c r="F8176" s="51" t="s">
        <v>623</v>
      </c>
      <c r="G8176" s="4">
        <v>165</v>
      </c>
      <c r="H8176" s="10">
        <v>34.545454545455001</v>
      </c>
      <c r="I8176" s="1">
        <v>3.0303030303030001</v>
      </c>
      <c r="J8176" s="1">
        <v>55.757575757575999</v>
      </c>
      <c r="K8176" s="1">
        <v>2.4242424242420002</v>
      </c>
      <c r="L8176" s="8">
        <v>4.2424242424239997</v>
      </c>
    </row>
    <row r="8177" spans="4:12" x14ac:dyDescent="0.2">
      <c r="D8177" s="59"/>
      <c r="E8177" s="5" t="s">
        <v>121</v>
      </c>
      <c r="F8177" s="51" t="s">
        <v>623</v>
      </c>
      <c r="G8177" s="4">
        <v>553</v>
      </c>
      <c r="H8177" s="10">
        <v>37.432188065098998</v>
      </c>
      <c r="I8177" s="1">
        <v>3.4358047016270001</v>
      </c>
      <c r="J8177" s="1">
        <v>50.632911392404999</v>
      </c>
      <c r="K8177" s="1">
        <v>5.2441229656420001</v>
      </c>
      <c r="L8177" s="8">
        <v>3.2549728752260001</v>
      </c>
    </row>
    <row r="8178" spans="4:12" x14ac:dyDescent="0.2">
      <c r="D8178" s="59"/>
      <c r="E8178" s="5" t="s">
        <v>122</v>
      </c>
      <c r="F8178" s="51" t="s">
        <v>623</v>
      </c>
      <c r="G8178" s="4">
        <v>471</v>
      </c>
      <c r="H8178" s="10">
        <v>30.785562632695999</v>
      </c>
      <c r="I8178" s="1">
        <v>3.184713375796</v>
      </c>
      <c r="J8178" s="1">
        <v>56.475583864119002</v>
      </c>
      <c r="K8178" s="1">
        <v>5.5201698513800004</v>
      </c>
      <c r="L8178" s="8">
        <v>4.0339702760079996</v>
      </c>
    </row>
    <row r="8179" spans="4:12" x14ac:dyDescent="0.2">
      <c r="D8179" s="59"/>
      <c r="E8179" s="5" t="s">
        <v>123</v>
      </c>
      <c r="F8179" s="51" t="s">
        <v>623</v>
      </c>
      <c r="G8179" s="4">
        <v>275</v>
      </c>
      <c r="H8179" s="10">
        <v>32</v>
      </c>
      <c r="I8179" s="1">
        <v>2.9090909090910002</v>
      </c>
      <c r="J8179" s="1">
        <v>54.181818181818002</v>
      </c>
      <c r="K8179" s="1">
        <v>6.9090909090909998</v>
      </c>
      <c r="L8179" s="8">
        <v>4</v>
      </c>
    </row>
    <row r="8180" spans="4:12" x14ac:dyDescent="0.2">
      <c r="D8180" s="59"/>
      <c r="E8180" s="5" t="s">
        <v>124</v>
      </c>
      <c r="F8180" s="51" t="s">
        <v>623</v>
      </c>
      <c r="G8180" s="4">
        <v>647</v>
      </c>
      <c r="H8180" s="10">
        <v>34.775888717156</v>
      </c>
      <c r="I8180" s="1">
        <v>3.70942812983</v>
      </c>
      <c r="J8180" s="1">
        <v>53.323029366306002</v>
      </c>
      <c r="K8180" s="1">
        <v>5.2550231839260002</v>
      </c>
      <c r="L8180" s="8">
        <v>2.9366306027819999</v>
      </c>
    </row>
    <row r="8181" spans="4:12" x14ac:dyDescent="0.2">
      <c r="D8181" s="59"/>
      <c r="E8181" s="5" t="s">
        <v>125</v>
      </c>
      <c r="F8181" s="51" t="s">
        <v>623</v>
      </c>
      <c r="G8181" s="4">
        <v>249</v>
      </c>
      <c r="H8181" s="10">
        <v>31.726907630522</v>
      </c>
      <c r="I8181" s="1">
        <v>2.8112449799200001</v>
      </c>
      <c r="J8181" s="1">
        <v>55.020080321285</v>
      </c>
      <c r="K8181" s="1">
        <v>8.0321285140559997</v>
      </c>
      <c r="L8181" s="8">
        <v>2.409638554217</v>
      </c>
    </row>
    <row r="8182" spans="4:12" x14ac:dyDescent="0.2">
      <c r="D8182" s="59"/>
      <c r="E8182" s="5" t="s">
        <v>126</v>
      </c>
      <c r="F8182" s="51" t="s">
        <v>623</v>
      </c>
      <c r="G8182" s="4">
        <v>279</v>
      </c>
      <c r="H8182" s="10">
        <v>30.107526881719998</v>
      </c>
      <c r="I8182" s="1">
        <v>3.5842293906810001</v>
      </c>
      <c r="J8182" s="1">
        <v>58.781362007167999</v>
      </c>
      <c r="K8182" s="1">
        <v>5.0179211469530003</v>
      </c>
      <c r="L8182" s="8">
        <v>2.5089605734770002</v>
      </c>
    </row>
    <row r="8183" spans="4:12" ht="26" x14ac:dyDescent="0.2">
      <c r="D8183" s="59"/>
      <c r="E8183" s="5" t="s">
        <v>127</v>
      </c>
      <c r="F8183" s="51" t="s">
        <v>623</v>
      </c>
      <c r="G8183" s="4">
        <v>195</v>
      </c>
      <c r="H8183" s="10">
        <v>28.717948717949</v>
      </c>
      <c r="I8183" s="1">
        <v>5.6410256410260002</v>
      </c>
      <c r="J8183" s="1">
        <v>55.897435897435997</v>
      </c>
      <c r="K8183" s="1">
        <v>5.6410256410260002</v>
      </c>
      <c r="L8183" s="8">
        <v>4.1025641025640001</v>
      </c>
    </row>
    <row r="8184" spans="4:12" x14ac:dyDescent="0.2">
      <c r="D8184" s="59"/>
      <c r="E8184" s="5" t="s">
        <v>36</v>
      </c>
      <c r="F8184" s="51" t="s">
        <v>624</v>
      </c>
      <c r="G8184" s="4">
        <v>24</v>
      </c>
      <c r="H8184" s="10">
        <v>20.833333333333002</v>
      </c>
      <c r="I8184" s="2" t="s">
        <v>160</v>
      </c>
      <c r="J8184" s="1">
        <v>58.333333333333002</v>
      </c>
      <c r="K8184" s="1">
        <v>12.5</v>
      </c>
      <c r="L8184" s="8">
        <v>8.333333333333</v>
      </c>
    </row>
    <row r="8185" spans="4:12" x14ac:dyDescent="0.2">
      <c r="D8185" s="59"/>
      <c r="E8185" s="5" t="s">
        <v>128</v>
      </c>
      <c r="F8185" s="51" t="s">
        <v>624</v>
      </c>
      <c r="G8185" s="4">
        <v>14</v>
      </c>
      <c r="H8185" s="10">
        <v>14.285714285714</v>
      </c>
      <c r="I8185" s="2" t="s">
        <v>160</v>
      </c>
      <c r="J8185" s="1">
        <v>71.428571428571004</v>
      </c>
      <c r="K8185" s="2" t="s">
        <v>160</v>
      </c>
      <c r="L8185" s="8">
        <v>14.285714285714</v>
      </c>
    </row>
    <row r="8186" spans="4:12" x14ac:dyDescent="0.2">
      <c r="D8186" s="59"/>
      <c r="E8186" s="5" t="s">
        <v>23</v>
      </c>
      <c r="F8186" s="51" t="s">
        <v>624</v>
      </c>
      <c r="G8186" s="4">
        <v>4</v>
      </c>
      <c r="H8186" s="10">
        <v>25</v>
      </c>
      <c r="I8186" s="2" t="s">
        <v>160</v>
      </c>
      <c r="J8186" s="1">
        <v>50</v>
      </c>
      <c r="K8186" s="1">
        <v>25</v>
      </c>
      <c r="L8186" s="15" t="s">
        <v>160</v>
      </c>
    </row>
    <row r="8187" spans="4:12" x14ac:dyDescent="0.2">
      <c r="D8187" s="58" t="s">
        <v>129</v>
      </c>
      <c r="E8187" s="7" t="s">
        <v>130</v>
      </c>
      <c r="F8187" s="50" t="s">
        <v>623</v>
      </c>
      <c r="G8187" s="6">
        <v>544</v>
      </c>
      <c r="H8187" s="14">
        <v>39.889705882352999</v>
      </c>
      <c r="I8187" s="3">
        <v>4.227941176471</v>
      </c>
      <c r="J8187" s="3">
        <v>48.713235294118</v>
      </c>
      <c r="K8187" s="3">
        <v>4.5955882352939996</v>
      </c>
      <c r="L8187" s="13">
        <v>2.5735294117650001</v>
      </c>
    </row>
    <row r="8188" spans="4:12" x14ac:dyDescent="0.2">
      <c r="D8188" s="59"/>
      <c r="E8188" s="5" t="s">
        <v>131</v>
      </c>
      <c r="F8188" s="51" t="s">
        <v>623</v>
      </c>
      <c r="G8188" s="4">
        <v>411</v>
      </c>
      <c r="H8188" s="10">
        <v>30.413625304136001</v>
      </c>
      <c r="I8188" s="1">
        <v>5.1094890510950002</v>
      </c>
      <c r="J8188" s="1">
        <v>55.231143552311003</v>
      </c>
      <c r="K8188" s="1">
        <v>4.8661800486619997</v>
      </c>
      <c r="L8188" s="8">
        <v>4.3795620437959997</v>
      </c>
    </row>
    <row r="8189" spans="4:12" x14ac:dyDescent="0.2">
      <c r="D8189" s="59"/>
      <c r="E8189" s="5" t="s">
        <v>132</v>
      </c>
      <c r="F8189" s="51" t="s">
        <v>623</v>
      </c>
      <c r="G8189" s="4">
        <v>65</v>
      </c>
      <c r="H8189" s="10">
        <v>21.538461538461998</v>
      </c>
      <c r="I8189" s="1">
        <v>3.0769230769229998</v>
      </c>
      <c r="J8189" s="1">
        <v>70.769230769231001</v>
      </c>
      <c r="K8189" s="2" t="s">
        <v>160</v>
      </c>
      <c r="L8189" s="8">
        <v>4.6153846153850004</v>
      </c>
    </row>
    <row r="8190" spans="4:12" x14ac:dyDescent="0.2">
      <c r="D8190" s="59"/>
      <c r="E8190" s="5" t="s">
        <v>133</v>
      </c>
      <c r="F8190" s="51" t="s">
        <v>624</v>
      </c>
      <c r="G8190" s="4">
        <v>21</v>
      </c>
      <c r="H8190" s="10">
        <v>38.095238095238003</v>
      </c>
      <c r="I8190" s="1">
        <v>4.7619047619049999</v>
      </c>
      <c r="J8190" s="1">
        <v>47.619047619047997</v>
      </c>
      <c r="K8190" s="1">
        <v>4.7619047619049999</v>
      </c>
      <c r="L8190" s="8">
        <v>4.7619047619049999</v>
      </c>
    </row>
    <row r="8191" spans="4:12" x14ac:dyDescent="0.2">
      <c r="D8191" s="59"/>
      <c r="E8191" s="5" t="s">
        <v>23</v>
      </c>
      <c r="F8191" s="51" t="s">
        <v>624</v>
      </c>
      <c r="G8191" s="4">
        <v>2</v>
      </c>
      <c r="H8191" s="17" t="s">
        <v>160</v>
      </c>
      <c r="I8191" s="2" t="s">
        <v>160</v>
      </c>
      <c r="J8191" s="1">
        <v>50</v>
      </c>
      <c r="K8191" s="1">
        <v>50</v>
      </c>
      <c r="L8191" s="15" t="s">
        <v>160</v>
      </c>
    </row>
    <row r="8192" spans="4:12" x14ac:dyDescent="0.2">
      <c r="D8192" s="59"/>
      <c r="E8192" s="5" t="s">
        <v>134</v>
      </c>
      <c r="F8192" s="51" t="s">
        <v>623</v>
      </c>
      <c r="G8192" s="4">
        <v>955</v>
      </c>
      <c r="H8192" s="10">
        <v>35.811518324607</v>
      </c>
      <c r="I8192" s="1">
        <v>4.6073298429319998</v>
      </c>
      <c r="J8192" s="1">
        <v>51.518324607330001</v>
      </c>
      <c r="K8192" s="1">
        <v>4.7120418848170003</v>
      </c>
      <c r="L8192" s="8">
        <v>3.3507853403140002</v>
      </c>
    </row>
    <row r="8193" spans="4:12" x14ac:dyDescent="0.2">
      <c r="D8193" s="59"/>
      <c r="E8193" s="5" t="s">
        <v>135</v>
      </c>
      <c r="F8193" s="51" t="s">
        <v>623</v>
      </c>
      <c r="G8193" s="4">
        <v>86</v>
      </c>
      <c r="H8193" s="10">
        <v>25.581395348836999</v>
      </c>
      <c r="I8193" s="1">
        <v>3.488372093023</v>
      </c>
      <c r="J8193" s="1">
        <v>65.116279069767003</v>
      </c>
      <c r="K8193" s="1">
        <v>1.1627906976739999</v>
      </c>
      <c r="L8193" s="8">
        <v>4.6511627906979998</v>
      </c>
    </row>
    <row r="8194" spans="4:12" x14ac:dyDescent="0.2">
      <c r="D8194" s="58" t="s">
        <v>136</v>
      </c>
      <c r="E8194" s="7" t="s">
        <v>137</v>
      </c>
      <c r="F8194" s="50" t="s">
        <v>623</v>
      </c>
      <c r="G8194" s="6">
        <v>421</v>
      </c>
      <c r="H8194" s="14">
        <v>34.679334916865002</v>
      </c>
      <c r="I8194" s="3">
        <v>6.888361045131</v>
      </c>
      <c r="J8194" s="3">
        <v>53.919239904987997</v>
      </c>
      <c r="K8194" s="3">
        <v>2.8503562945369998</v>
      </c>
      <c r="L8194" s="13">
        <v>1.66270783848</v>
      </c>
    </row>
    <row r="8195" spans="4:12" x14ac:dyDescent="0.2">
      <c r="D8195" s="59"/>
      <c r="E8195" s="5" t="s">
        <v>138</v>
      </c>
      <c r="F8195" s="51" t="s">
        <v>623</v>
      </c>
      <c r="G8195" s="4">
        <v>362</v>
      </c>
      <c r="H8195" s="10">
        <v>36.187845303867</v>
      </c>
      <c r="I8195" s="1">
        <v>4.4198895027620004</v>
      </c>
      <c r="J8195" s="1">
        <v>50.828729281767998</v>
      </c>
      <c r="K8195" s="1">
        <v>5.5248618784529997</v>
      </c>
      <c r="L8195" s="8">
        <v>3.0386740331489999</v>
      </c>
    </row>
    <row r="8196" spans="4:12" x14ac:dyDescent="0.2">
      <c r="D8196" s="59"/>
      <c r="E8196" s="5" t="s">
        <v>139</v>
      </c>
      <c r="F8196" s="51" t="s">
        <v>623</v>
      </c>
      <c r="G8196" s="4">
        <v>175</v>
      </c>
      <c r="H8196" s="10">
        <v>38.857142857143003</v>
      </c>
      <c r="I8196" s="1">
        <v>1.142857142857</v>
      </c>
      <c r="J8196" s="1">
        <v>54.857142857143003</v>
      </c>
      <c r="K8196" s="1">
        <v>2.8571428571430002</v>
      </c>
      <c r="L8196" s="8">
        <v>2.285714285714</v>
      </c>
    </row>
    <row r="8197" spans="4:12" x14ac:dyDescent="0.2">
      <c r="D8197" s="59"/>
      <c r="E8197" s="5" t="s">
        <v>128</v>
      </c>
      <c r="F8197" s="51" t="s">
        <v>623</v>
      </c>
      <c r="G8197" s="4">
        <v>60</v>
      </c>
      <c r="H8197" s="10">
        <v>26.666666666666998</v>
      </c>
      <c r="I8197" s="2" t="s">
        <v>160</v>
      </c>
      <c r="J8197" s="1">
        <v>46.666666666666998</v>
      </c>
      <c r="K8197" s="1">
        <v>8.333333333333</v>
      </c>
      <c r="L8197" s="8">
        <v>18.333333333333002</v>
      </c>
    </row>
    <row r="8198" spans="4:12" x14ac:dyDescent="0.2">
      <c r="D8198" s="59"/>
      <c r="E8198" s="5" t="s">
        <v>23</v>
      </c>
      <c r="F8198" s="51" t="s">
        <v>624</v>
      </c>
      <c r="G8198" s="4">
        <v>25</v>
      </c>
      <c r="H8198" s="10">
        <v>12</v>
      </c>
      <c r="I8198" s="2" t="s">
        <v>160</v>
      </c>
      <c r="J8198" s="1">
        <v>56</v>
      </c>
      <c r="K8198" s="1">
        <v>20</v>
      </c>
      <c r="L8198" s="8">
        <v>12</v>
      </c>
    </row>
    <row r="8199" spans="4:12" ht="26" x14ac:dyDescent="0.2">
      <c r="D8199" s="58" t="s">
        <v>140</v>
      </c>
      <c r="E8199" s="7" t="s">
        <v>141</v>
      </c>
      <c r="F8199" s="50" t="s">
        <v>624</v>
      </c>
      <c r="G8199" s="6">
        <v>12</v>
      </c>
      <c r="H8199" s="14">
        <v>8.333333333333</v>
      </c>
      <c r="I8199" s="9" t="s">
        <v>160</v>
      </c>
      <c r="J8199" s="3">
        <v>91.666666666666998</v>
      </c>
      <c r="K8199" s="9" t="s">
        <v>160</v>
      </c>
      <c r="L8199" s="19" t="s">
        <v>160</v>
      </c>
    </row>
    <row r="8200" spans="4:12" ht="26" x14ac:dyDescent="0.2">
      <c r="D8200" s="59"/>
      <c r="E8200" s="5" t="s">
        <v>142</v>
      </c>
      <c r="F8200" s="51" t="s">
        <v>623</v>
      </c>
      <c r="G8200" s="4">
        <v>87</v>
      </c>
      <c r="H8200" s="10">
        <v>31.034482758620999</v>
      </c>
      <c r="I8200" s="1">
        <v>6.8965517241379999</v>
      </c>
      <c r="J8200" s="1">
        <v>54.022988505747001</v>
      </c>
      <c r="K8200" s="1">
        <v>8.0459770114939992</v>
      </c>
      <c r="L8200" s="15" t="s">
        <v>160</v>
      </c>
    </row>
    <row r="8201" spans="4:12" ht="26" x14ac:dyDescent="0.2">
      <c r="D8201" s="59"/>
      <c r="E8201" s="5" t="s">
        <v>143</v>
      </c>
      <c r="F8201" s="51" t="s">
        <v>623</v>
      </c>
      <c r="G8201" s="4">
        <v>67</v>
      </c>
      <c r="H8201" s="10">
        <v>35.820895522388</v>
      </c>
      <c r="I8201" s="2" t="s">
        <v>160</v>
      </c>
      <c r="J8201" s="1">
        <v>58.208955223880999</v>
      </c>
      <c r="K8201" s="1">
        <v>2.985074626866</v>
      </c>
      <c r="L8201" s="8">
        <v>2.985074626866</v>
      </c>
    </row>
    <row r="8202" spans="4:12" ht="26" x14ac:dyDescent="0.2">
      <c r="D8202" s="59"/>
      <c r="E8202" s="5" t="s">
        <v>144</v>
      </c>
      <c r="F8202" s="51" t="s">
        <v>623</v>
      </c>
      <c r="G8202" s="4">
        <v>78</v>
      </c>
      <c r="H8202" s="10">
        <v>39.74358974359</v>
      </c>
      <c r="I8202" s="1">
        <v>1.2820512820509999</v>
      </c>
      <c r="J8202" s="1">
        <v>52.564102564103003</v>
      </c>
      <c r="K8202" s="1">
        <v>3.8461538461539999</v>
      </c>
      <c r="L8202" s="8">
        <v>2.564102564103</v>
      </c>
    </row>
    <row r="8203" spans="4:12" ht="26" x14ac:dyDescent="0.2">
      <c r="D8203" s="59"/>
      <c r="E8203" s="5" t="s">
        <v>145</v>
      </c>
      <c r="F8203" s="51" t="s">
        <v>623</v>
      </c>
      <c r="G8203" s="4">
        <v>735</v>
      </c>
      <c r="H8203" s="10">
        <v>34.829931972788998</v>
      </c>
      <c r="I8203" s="1">
        <v>4.2176870748299997</v>
      </c>
      <c r="J8203" s="1">
        <v>54.285714285714</v>
      </c>
      <c r="K8203" s="1">
        <v>3.8095238095239998</v>
      </c>
      <c r="L8203" s="8">
        <v>2.8571428571430002</v>
      </c>
    </row>
    <row r="8204" spans="4:12" ht="26" x14ac:dyDescent="0.2">
      <c r="D8204" s="59"/>
      <c r="E8204" s="5" t="s">
        <v>146</v>
      </c>
      <c r="F8204" s="51" t="s">
        <v>623</v>
      </c>
      <c r="G8204" s="4">
        <v>751</v>
      </c>
      <c r="H8204" s="10">
        <v>35.153129161118997</v>
      </c>
      <c r="I8204" s="1">
        <v>3.5952063914779999</v>
      </c>
      <c r="J8204" s="1">
        <v>53.928095872169997</v>
      </c>
      <c r="K8204" s="1">
        <v>4.260985352863</v>
      </c>
      <c r="L8204" s="8">
        <v>3.0625832223699998</v>
      </c>
    </row>
    <row r="8205" spans="4:12" ht="26" x14ac:dyDescent="0.2">
      <c r="D8205" s="59"/>
      <c r="E8205" s="5" t="s">
        <v>147</v>
      </c>
      <c r="F8205" s="51" t="s">
        <v>623</v>
      </c>
      <c r="G8205" s="4">
        <v>587</v>
      </c>
      <c r="H8205" s="10">
        <v>35.775127768312998</v>
      </c>
      <c r="I8205" s="1">
        <v>3.0664395229979999</v>
      </c>
      <c r="J8205" s="1">
        <v>52.640545144804001</v>
      </c>
      <c r="K8205" s="1">
        <v>4.770017035775</v>
      </c>
      <c r="L8205" s="8">
        <v>3.7478705281089999</v>
      </c>
    </row>
    <row r="8206" spans="4:12" x14ac:dyDescent="0.2">
      <c r="D8206" s="59"/>
      <c r="E8206" s="5" t="s">
        <v>148</v>
      </c>
      <c r="F8206" s="51" t="s">
        <v>623</v>
      </c>
      <c r="G8206" s="4">
        <v>187</v>
      </c>
      <c r="H8206" s="10">
        <v>39.037433155080002</v>
      </c>
      <c r="I8206" s="1">
        <v>6.9518716577540003</v>
      </c>
      <c r="J8206" s="1">
        <v>47.058823529412003</v>
      </c>
      <c r="K8206" s="1">
        <v>4.8128342245990003</v>
      </c>
      <c r="L8206" s="8">
        <v>2.1390374331549999</v>
      </c>
    </row>
    <row r="8207" spans="4:12" ht="26" x14ac:dyDescent="0.2">
      <c r="D8207" s="59"/>
      <c r="E8207" s="5" t="s">
        <v>149</v>
      </c>
      <c r="F8207" s="51" t="s">
        <v>623</v>
      </c>
      <c r="G8207" s="4">
        <v>75</v>
      </c>
      <c r="H8207" s="10">
        <v>30.666666666666998</v>
      </c>
      <c r="I8207" s="1">
        <v>1.333333333333</v>
      </c>
      <c r="J8207" s="1">
        <v>61.333333333333002</v>
      </c>
      <c r="K8207" s="1">
        <v>5.333333333333</v>
      </c>
      <c r="L8207" s="8">
        <v>1.333333333333</v>
      </c>
    </row>
    <row r="8208" spans="4:12" ht="26" x14ac:dyDescent="0.2">
      <c r="D8208" s="59"/>
      <c r="E8208" s="5" t="s">
        <v>150</v>
      </c>
      <c r="F8208" s="51" t="s">
        <v>623</v>
      </c>
      <c r="G8208" s="4">
        <v>66</v>
      </c>
      <c r="H8208" s="10">
        <v>16.666666666666998</v>
      </c>
      <c r="I8208" s="1">
        <v>10.606060606061</v>
      </c>
      <c r="J8208" s="1">
        <v>57.575757575757997</v>
      </c>
      <c r="K8208" s="1">
        <v>9.0909090909089993</v>
      </c>
      <c r="L8208" s="8">
        <v>6.0606060606060002</v>
      </c>
    </row>
    <row r="8209" spans="2:28" ht="26" x14ac:dyDescent="0.2">
      <c r="D8209" s="59"/>
      <c r="E8209" s="5" t="s">
        <v>151</v>
      </c>
      <c r="F8209" s="51" t="s">
        <v>624</v>
      </c>
      <c r="G8209" s="4">
        <v>12</v>
      </c>
      <c r="H8209" s="10">
        <v>16.666666666666998</v>
      </c>
      <c r="I8209" s="1">
        <v>8.333333333333</v>
      </c>
      <c r="J8209" s="1">
        <v>66.666666666666998</v>
      </c>
      <c r="K8209" s="1">
        <v>8.333333333333</v>
      </c>
      <c r="L8209" s="15" t="s">
        <v>160</v>
      </c>
    </row>
    <row r="8210" spans="2:28" ht="26" x14ac:dyDescent="0.2">
      <c r="D8210" s="59"/>
      <c r="E8210" s="5" t="s">
        <v>152</v>
      </c>
      <c r="F8210" s="51" t="s">
        <v>623</v>
      </c>
      <c r="G8210" s="4">
        <v>443</v>
      </c>
      <c r="H8210" s="10">
        <v>36.117381489842003</v>
      </c>
      <c r="I8210" s="1">
        <v>3.8374717832959999</v>
      </c>
      <c r="J8210" s="1">
        <v>53.498871331827999</v>
      </c>
      <c r="K8210" s="1">
        <v>4.51467268623</v>
      </c>
      <c r="L8210" s="8">
        <v>2.0316027088039998</v>
      </c>
    </row>
    <row r="8211" spans="2:28" x14ac:dyDescent="0.2">
      <c r="D8211" s="59"/>
      <c r="E8211" s="5" t="s">
        <v>153</v>
      </c>
      <c r="F8211" s="51" t="s">
        <v>623</v>
      </c>
      <c r="G8211" s="4">
        <v>80</v>
      </c>
      <c r="H8211" s="10">
        <v>28.75</v>
      </c>
      <c r="I8211" s="1">
        <v>5</v>
      </c>
      <c r="J8211" s="1">
        <v>50</v>
      </c>
      <c r="K8211" s="1">
        <v>15</v>
      </c>
      <c r="L8211" s="8">
        <v>1.25</v>
      </c>
    </row>
    <row r="8212" spans="2:28" ht="26" x14ac:dyDescent="0.2">
      <c r="D8212" s="59"/>
      <c r="E8212" s="5" t="s">
        <v>154</v>
      </c>
      <c r="F8212" s="51" t="s">
        <v>623</v>
      </c>
      <c r="G8212" s="4">
        <v>123</v>
      </c>
      <c r="H8212" s="10">
        <v>38.211382113821003</v>
      </c>
      <c r="I8212" s="1">
        <v>6.5040650406499996</v>
      </c>
      <c r="J8212" s="1">
        <v>46.341463414633999</v>
      </c>
      <c r="K8212" s="1">
        <v>4.8780487804880002</v>
      </c>
      <c r="L8212" s="8">
        <v>4.065040650407</v>
      </c>
    </row>
    <row r="8213" spans="2:28" x14ac:dyDescent="0.2">
      <c r="D8213" s="59"/>
      <c r="E8213" s="5" t="s">
        <v>23</v>
      </c>
      <c r="F8213" s="51" t="s">
        <v>624</v>
      </c>
      <c r="G8213" s="4">
        <v>10</v>
      </c>
      <c r="H8213" s="10">
        <v>50</v>
      </c>
      <c r="I8213" s="1">
        <v>10</v>
      </c>
      <c r="J8213" s="1">
        <v>30</v>
      </c>
      <c r="K8213" s="2" t="s">
        <v>160</v>
      </c>
      <c r="L8213" s="8">
        <v>10</v>
      </c>
    </row>
    <row r="8214" spans="2:28" ht="26" x14ac:dyDescent="0.2">
      <c r="D8214" s="59"/>
      <c r="E8214" s="5" t="s">
        <v>155</v>
      </c>
      <c r="F8214" s="51" t="s">
        <v>623</v>
      </c>
      <c r="G8214" s="4">
        <v>910</v>
      </c>
      <c r="H8214" s="10">
        <v>34.285714285714</v>
      </c>
      <c r="I8214" s="1">
        <v>4.1758241758240002</v>
      </c>
      <c r="J8214" s="1">
        <v>53.736263736264</v>
      </c>
      <c r="K8214" s="1">
        <v>4.5054945054950002</v>
      </c>
      <c r="L8214" s="8">
        <v>3.2967032967029999</v>
      </c>
    </row>
    <row r="8215" spans="2:28" ht="26" x14ac:dyDescent="0.2">
      <c r="D8215" s="59"/>
      <c r="E8215" s="5" t="s">
        <v>156</v>
      </c>
      <c r="F8215" s="51" t="s">
        <v>623</v>
      </c>
      <c r="G8215" s="4">
        <v>98</v>
      </c>
      <c r="H8215" s="10">
        <v>28.571428571428999</v>
      </c>
      <c r="I8215" s="1">
        <v>6.1224489795919999</v>
      </c>
      <c r="J8215" s="1">
        <v>58.163265306122</v>
      </c>
      <c r="K8215" s="1">
        <v>7.1428571428570002</v>
      </c>
      <c r="L8215" s="15" t="s">
        <v>160</v>
      </c>
    </row>
    <row r="8216" spans="2:28" ht="26" x14ac:dyDescent="0.2">
      <c r="D8216" s="59"/>
      <c r="E8216" s="5" t="s">
        <v>157</v>
      </c>
      <c r="F8216" s="51" t="s">
        <v>623</v>
      </c>
      <c r="G8216" s="4">
        <v>134</v>
      </c>
      <c r="H8216" s="10">
        <v>35.820895522388</v>
      </c>
      <c r="I8216" s="1">
        <v>0.74626865671599996</v>
      </c>
      <c r="J8216" s="1">
        <v>56.716417910448001</v>
      </c>
      <c r="K8216" s="1">
        <v>3.731343283582</v>
      </c>
      <c r="L8216" s="8">
        <v>2.985074626866</v>
      </c>
    </row>
    <row r="8217" spans="2:28" ht="26" x14ac:dyDescent="0.2">
      <c r="D8217" s="59"/>
      <c r="E8217" s="5" t="s">
        <v>158</v>
      </c>
      <c r="F8217" s="51" t="s">
        <v>623</v>
      </c>
      <c r="G8217" s="4">
        <v>812</v>
      </c>
      <c r="H8217" s="10">
        <v>34.975369458128</v>
      </c>
      <c r="I8217" s="1">
        <v>3.6945812807879999</v>
      </c>
      <c r="J8217" s="1">
        <v>53.571428571429003</v>
      </c>
      <c r="K8217" s="1">
        <v>4.3103448275860003</v>
      </c>
      <c r="L8217" s="8">
        <v>3.4482758620689999</v>
      </c>
    </row>
    <row r="8218" spans="2:28" ht="26" x14ac:dyDescent="0.2">
      <c r="D8218" s="60"/>
      <c r="E8218" s="30" t="s">
        <v>159</v>
      </c>
      <c r="F8218" s="52" t="s">
        <v>623</v>
      </c>
      <c r="G8218" s="21">
        <v>136</v>
      </c>
      <c r="H8218" s="36">
        <v>24.264705882352999</v>
      </c>
      <c r="I8218" s="18">
        <v>5.8823529411760003</v>
      </c>
      <c r="J8218" s="18">
        <v>59.558823529412003</v>
      </c>
      <c r="K8218" s="18">
        <v>7.352941176471</v>
      </c>
      <c r="L8218" s="35">
        <v>2.9411764705880001</v>
      </c>
    </row>
    <row r="8219" spans="2:28" x14ac:dyDescent="0.2">
      <c r="D8219" s="45" t="s">
        <v>625</v>
      </c>
    </row>
    <row r="8220" spans="2:28" x14ac:dyDescent="0.2">
      <c r="B8220" s="24" t="str">
        <f xml:space="preserve"> HYPERLINK("#'目次'!B59", "[53]")</f>
        <v>[53]</v>
      </c>
      <c r="C8220" s="61" t="s">
        <v>599</v>
      </c>
      <c r="D8220" s="62"/>
      <c r="E8220" s="62"/>
      <c r="F8220" s="62"/>
      <c r="G8220" s="62"/>
      <c r="H8220" s="62"/>
      <c r="I8220" s="62"/>
      <c r="J8220" s="62"/>
      <c r="K8220" s="62"/>
      <c r="L8220" s="62"/>
      <c r="M8220" s="62"/>
      <c r="N8220" s="62"/>
      <c r="O8220" s="62"/>
      <c r="P8220" s="62"/>
      <c r="Q8220" s="62"/>
      <c r="R8220" s="62"/>
      <c r="S8220" s="62"/>
      <c r="T8220" s="62"/>
      <c r="U8220" s="62"/>
      <c r="V8220" s="62"/>
    </row>
    <row r="8223" spans="2:28" x14ac:dyDescent="0.2">
      <c r="C8223" s="61" t="s">
        <v>13</v>
      </c>
      <c r="D8223" s="62"/>
      <c r="E8223" s="62"/>
      <c r="F8223" s="62"/>
      <c r="G8223" s="62"/>
      <c r="H8223" s="62"/>
      <c r="I8223" s="62"/>
      <c r="J8223" s="62"/>
      <c r="K8223" s="62"/>
      <c r="L8223" s="62"/>
      <c r="M8223" s="62"/>
      <c r="N8223" s="62"/>
      <c r="O8223" s="62"/>
      <c r="P8223" s="62"/>
      <c r="Q8223" s="62"/>
      <c r="R8223" s="62"/>
      <c r="S8223" s="62"/>
      <c r="T8223" s="62"/>
      <c r="U8223" s="62"/>
      <c r="V8223" s="62"/>
    </row>
    <row r="8224" spans="2:28" ht="91" x14ac:dyDescent="0.2">
      <c r="D8224" s="63"/>
      <c r="E8224" s="64"/>
      <c r="F8224" s="64"/>
      <c r="G8224" s="27" t="s">
        <v>14</v>
      </c>
      <c r="H8224" s="26" t="s">
        <v>141</v>
      </c>
      <c r="I8224" s="11" t="s">
        <v>142</v>
      </c>
      <c r="J8224" s="11" t="s">
        <v>143</v>
      </c>
      <c r="K8224" s="11" t="s">
        <v>144</v>
      </c>
      <c r="L8224" s="11" t="s">
        <v>145</v>
      </c>
      <c r="M8224" s="11" t="s">
        <v>146</v>
      </c>
      <c r="N8224" s="11" t="s">
        <v>147</v>
      </c>
      <c r="O8224" s="11" t="s">
        <v>148</v>
      </c>
      <c r="P8224" s="11" t="s">
        <v>149</v>
      </c>
      <c r="Q8224" s="11" t="s">
        <v>150</v>
      </c>
      <c r="R8224" s="11" t="s">
        <v>151</v>
      </c>
      <c r="S8224" s="11" t="s">
        <v>152</v>
      </c>
      <c r="T8224" s="11" t="s">
        <v>153</v>
      </c>
      <c r="U8224" s="11" t="s">
        <v>154</v>
      </c>
      <c r="V8224" s="11" t="s">
        <v>23</v>
      </c>
      <c r="W8224" s="11" t="s">
        <v>155</v>
      </c>
      <c r="X8224" s="11" t="s">
        <v>156</v>
      </c>
      <c r="Y8224" s="11" t="s">
        <v>157</v>
      </c>
      <c r="Z8224" s="11" t="s">
        <v>158</v>
      </c>
      <c r="AA8224" s="11" t="s">
        <v>159</v>
      </c>
      <c r="AB8224" s="20" t="s">
        <v>248</v>
      </c>
    </row>
    <row r="8225" spans="4:28" x14ac:dyDescent="0.2">
      <c r="D8225" s="65"/>
      <c r="E8225" s="66"/>
      <c r="F8225" s="66"/>
      <c r="G8225" s="22"/>
      <c r="H8225" s="31"/>
      <c r="I8225" s="12"/>
      <c r="J8225" s="12"/>
      <c r="K8225" s="12"/>
      <c r="L8225" s="12"/>
      <c r="M8225" s="12"/>
      <c r="N8225" s="12"/>
      <c r="O8225" s="12"/>
      <c r="P8225" s="12"/>
      <c r="Q8225" s="12"/>
      <c r="R8225" s="12"/>
      <c r="S8225" s="12"/>
      <c r="T8225" s="12"/>
      <c r="U8225" s="12"/>
      <c r="V8225" s="12"/>
      <c r="W8225" s="12"/>
      <c r="X8225" s="12"/>
      <c r="Y8225" s="12"/>
      <c r="Z8225" s="12"/>
      <c r="AA8225" s="12"/>
      <c r="AB8225" s="29"/>
    </row>
    <row r="8226" spans="4:28" x14ac:dyDescent="0.2">
      <c r="D8226" s="23"/>
      <c r="E8226" s="28" t="s">
        <v>14</v>
      </c>
      <c r="F8226" s="49" t="s">
        <v>623</v>
      </c>
      <c r="G8226" s="25">
        <v>1043</v>
      </c>
      <c r="H8226" s="16">
        <v>1.150527325024</v>
      </c>
      <c r="I8226" s="16">
        <v>8.3413231064239994</v>
      </c>
      <c r="J8226" s="16">
        <v>6.4237775647169997</v>
      </c>
      <c r="K8226" s="16">
        <v>7.4784276126559996</v>
      </c>
      <c r="L8226" s="16">
        <v>70.469798657718002</v>
      </c>
      <c r="M8226" s="16">
        <v>72.003835091083005</v>
      </c>
      <c r="N8226" s="16">
        <v>56.279961649089003</v>
      </c>
      <c r="O8226" s="16">
        <v>17.929050814957002</v>
      </c>
      <c r="P8226" s="16">
        <v>7.1907957814000003</v>
      </c>
      <c r="Q8226" s="16">
        <v>6.3279002876319996</v>
      </c>
      <c r="R8226" s="16">
        <v>1.150527325024</v>
      </c>
      <c r="S8226" s="16">
        <v>42.473633748802001</v>
      </c>
      <c r="T8226" s="16">
        <v>7.6701821668259997</v>
      </c>
      <c r="U8226" s="16">
        <v>11.792905081496</v>
      </c>
      <c r="V8226" s="16">
        <v>0.95877277085299994</v>
      </c>
      <c r="W8226" s="16">
        <v>87.248322147650995</v>
      </c>
      <c r="X8226" s="16">
        <v>9.3959731543620002</v>
      </c>
      <c r="Y8226" s="16">
        <v>12.847555129433999</v>
      </c>
      <c r="Z8226" s="16">
        <v>77.852348993288999</v>
      </c>
      <c r="AA8226" s="16">
        <v>13.039309683605</v>
      </c>
      <c r="AB8226" s="34">
        <v>317.64141898370099</v>
      </c>
    </row>
    <row r="8227" spans="4:28" x14ac:dyDescent="0.2">
      <c r="D8227" s="58" t="s">
        <v>18</v>
      </c>
      <c r="E8227" s="7" t="s">
        <v>19</v>
      </c>
      <c r="F8227" s="50" t="s">
        <v>623</v>
      </c>
      <c r="G8227" s="6">
        <v>342</v>
      </c>
      <c r="H8227" s="14">
        <v>0.29239766081899998</v>
      </c>
      <c r="I8227" s="3">
        <v>10.526315789473999</v>
      </c>
      <c r="J8227" s="3">
        <v>6.7251461988300001</v>
      </c>
      <c r="K8227" s="3">
        <v>9.9415204678359999</v>
      </c>
      <c r="L8227" s="3">
        <v>69.005847953216005</v>
      </c>
      <c r="M8227" s="3">
        <v>72.514619883040993</v>
      </c>
      <c r="N8227" s="3">
        <v>52.631578947367998</v>
      </c>
      <c r="O8227" s="3">
        <v>20.760233918129</v>
      </c>
      <c r="P8227" s="3">
        <v>3.2163742690060002</v>
      </c>
      <c r="Q8227" s="3">
        <v>3.2163742690060002</v>
      </c>
      <c r="R8227" s="9" t="s">
        <v>160</v>
      </c>
      <c r="S8227" s="3">
        <v>49.122807017543998</v>
      </c>
      <c r="T8227" s="3">
        <v>6.7251461988300001</v>
      </c>
      <c r="U8227" s="3">
        <v>12.573099415205</v>
      </c>
      <c r="V8227" s="3">
        <v>0.29239766081899998</v>
      </c>
      <c r="W8227" s="3">
        <v>87.134502923976996</v>
      </c>
      <c r="X8227" s="3">
        <v>10.818713450292</v>
      </c>
      <c r="Y8227" s="3">
        <v>15.497076023391999</v>
      </c>
      <c r="Z8227" s="3">
        <v>76.900584795322004</v>
      </c>
      <c r="AA8227" s="3">
        <v>6.1403508771929998</v>
      </c>
      <c r="AB8227" s="13">
        <v>317.54385964912302</v>
      </c>
    </row>
    <row r="8228" spans="4:28" ht="26" x14ac:dyDescent="0.2">
      <c r="D8228" s="59"/>
      <c r="E8228" s="5" t="s">
        <v>20</v>
      </c>
      <c r="F8228" s="51" t="s">
        <v>623</v>
      </c>
      <c r="G8228" s="4">
        <v>620</v>
      </c>
      <c r="H8228" s="10">
        <v>1.7741935483869999</v>
      </c>
      <c r="I8228" s="1">
        <v>7.9032258064520002</v>
      </c>
      <c r="J8228" s="1">
        <v>6.7741935483870002</v>
      </c>
      <c r="K8228" s="1">
        <v>6.7741935483870002</v>
      </c>
      <c r="L8228" s="1">
        <v>72.903225806451999</v>
      </c>
      <c r="M8228" s="1">
        <v>72.096774193548001</v>
      </c>
      <c r="N8228" s="1">
        <v>57.096774193548001</v>
      </c>
      <c r="O8228" s="1">
        <v>17.741935483871</v>
      </c>
      <c r="P8228" s="1">
        <v>7.7419354838709999</v>
      </c>
      <c r="Q8228" s="1">
        <v>7.2580645161290001</v>
      </c>
      <c r="R8228" s="1">
        <v>1.2903225806450001</v>
      </c>
      <c r="S8228" s="1">
        <v>40.967741935484</v>
      </c>
      <c r="T8228" s="1">
        <v>8.5483870967740003</v>
      </c>
      <c r="U8228" s="1">
        <v>11.290322580645</v>
      </c>
      <c r="V8228" s="1">
        <v>1.1290322580650001</v>
      </c>
      <c r="W8228" s="1">
        <v>87.580645161289993</v>
      </c>
      <c r="X8228" s="1">
        <v>9.5161290322580001</v>
      </c>
      <c r="Y8228" s="1">
        <v>12.580645161290001</v>
      </c>
      <c r="Z8228" s="1">
        <v>77.903225806451999</v>
      </c>
      <c r="AA8228" s="1">
        <v>14.838709677419001</v>
      </c>
      <c r="AB8228" s="8">
        <v>321.29032258064501</v>
      </c>
    </row>
    <row r="8229" spans="4:28" ht="26" x14ac:dyDescent="0.2">
      <c r="D8229" s="59"/>
      <c r="E8229" s="5" t="s">
        <v>21</v>
      </c>
      <c r="F8229" s="51" t="s">
        <v>623</v>
      </c>
      <c r="G8229" s="4">
        <v>76</v>
      </c>
      <c r="H8229" s="17" t="s">
        <v>160</v>
      </c>
      <c r="I8229" s="1">
        <v>2.6315789473679998</v>
      </c>
      <c r="J8229" s="1">
        <v>2.6315789473679998</v>
      </c>
      <c r="K8229" s="1">
        <v>2.6315789473679998</v>
      </c>
      <c r="L8229" s="1">
        <v>60.526315789473998</v>
      </c>
      <c r="M8229" s="1">
        <v>71.052631578947</v>
      </c>
      <c r="N8229" s="1">
        <v>67.105263157894996</v>
      </c>
      <c r="O8229" s="1">
        <v>7.8947368421049999</v>
      </c>
      <c r="P8229" s="1">
        <v>21.052631578947</v>
      </c>
      <c r="Q8229" s="1">
        <v>13.157894736842</v>
      </c>
      <c r="R8229" s="1">
        <v>5.2631578947369997</v>
      </c>
      <c r="S8229" s="1">
        <v>27.631578947367998</v>
      </c>
      <c r="T8229" s="1">
        <v>5.2631578947369997</v>
      </c>
      <c r="U8229" s="1">
        <v>11.842105263158</v>
      </c>
      <c r="V8229" s="1">
        <v>1.3157894736839999</v>
      </c>
      <c r="W8229" s="1">
        <v>86.842105263158004</v>
      </c>
      <c r="X8229" s="1">
        <v>2.6315789473679998</v>
      </c>
      <c r="Y8229" s="1">
        <v>3.947368421053</v>
      </c>
      <c r="Z8229" s="1">
        <v>82.894736842105004</v>
      </c>
      <c r="AA8229" s="1">
        <v>30.263157894736999</v>
      </c>
      <c r="AB8229" s="8">
        <v>300</v>
      </c>
    </row>
    <row r="8230" spans="4:28" x14ac:dyDescent="0.2">
      <c r="D8230" s="59"/>
      <c r="E8230" s="5" t="s">
        <v>22</v>
      </c>
      <c r="F8230" s="51" t="s">
        <v>624</v>
      </c>
      <c r="G8230" s="4">
        <v>2</v>
      </c>
      <c r="H8230" s="17" t="s">
        <v>160</v>
      </c>
      <c r="I8230" s="2" t="s">
        <v>160</v>
      </c>
      <c r="J8230" s="2" t="s">
        <v>160</v>
      </c>
      <c r="K8230" s="2" t="s">
        <v>160</v>
      </c>
      <c r="L8230" s="1">
        <v>50</v>
      </c>
      <c r="M8230" s="1">
        <v>50</v>
      </c>
      <c r="N8230" s="1">
        <v>50</v>
      </c>
      <c r="O8230" s="2" t="s">
        <v>160</v>
      </c>
      <c r="P8230" s="2" t="s">
        <v>160</v>
      </c>
      <c r="Q8230" s="2" t="s">
        <v>160</v>
      </c>
      <c r="R8230" s="2" t="s">
        <v>160</v>
      </c>
      <c r="S8230" s="2" t="s">
        <v>160</v>
      </c>
      <c r="T8230" s="2" t="s">
        <v>160</v>
      </c>
      <c r="U8230" s="1">
        <v>50</v>
      </c>
      <c r="V8230" s="2" t="s">
        <v>160</v>
      </c>
      <c r="W8230" s="1">
        <v>50</v>
      </c>
      <c r="X8230" s="2" t="s">
        <v>160</v>
      </c>
      <c r="Y8230" s="2" t="s">
        <v>160</v>
      </c>
      <c r="Z8230" s="1">
        <v>50</v>
      </c>
      <c r="AA8230" s="2" t="s">
        <v>160</v>
      </c>
      <c r="AB8230" s="8">
        <v>200</v>
      </c>
    </row>
    <row r="8231" spans="4:28" x14ac:dyDescent="0.2">
      <c r="D8231" s="59"/>
      <c r="E8231" s="5" t="s">
        <v>23</v>
      </c>
      <c r="F8231" s="51" t="s">
        <v>624</v>
      </c>
      <c r="G8231" s="4">
        <v>3</v>
      </c>
      <c r="H8231" s="17" t="s">
        <v>160</v>
      </c>
      <c r="I8231" s="2" t="s">
        <v>160</v>
      </c>
      <c r="J8231" s="2" t="s">
        <v>160</v>
      </c>
      <c r="K8231" s="2" t="s">
        <v>160</v>
      </c>
      <c r="L8231" s="2" t="s">
        <v>160</v>
      </c>
      <c r="M8231" s="1">
        <v>33.333333333333002</v>
      </c>
      <c r="N8231" s="1">
        <v>33.333333333333002</v>
      </c>
      <c r="O8231" s="2" t="s">
        <v>160</v>
      </c>
      <c r="P8231" s="2" t="s">
        <v>160</v>
      </c>
      <c r="Q8231" s="2" t="s">
        <v>160</v>
      </c>
      <c r="R8231" s="2" t="s">
        <v>160</v>
      </c>
      <c r="S8231" s="2" t="s">
        <v>160</v>
      </c>
      <c r="T8231" s="2" t="s">
        <v>160</v>
      </c>
      <c r="U8231" s="2" t="s">
        <v>160</v>
      </c>
      <c r="V8231" s="1">
        <v>33.333333333333002</v>
      </c>
      <c r="W8231" s="1">
        <v>66.666666666666998</v>
      </c>
      <c r="X8231" s="2" t="s">
        <v>160</v>
      </c>
      <c r="Y8231" s="2" t="s">
        <v>160</v>
      </c>
      <c r="Z8231" s="1">
        <v>66.666666666666998</v>
      </c>
      <c r="AA8231" s="2" t="s">
        <v>160</v>
      </c>
      <c r="AB8231" s="8">
        <v>100</v>
      </c>
    </row>
    <row r="8232" spans="4:28" x14ac:dyDescent="0.2">
      <c r="D8232" s="58" t="s">
        <v>24</v>
      </c>
      <c r="E8232" s="7" t="s">
        <v>25</v>
      </c>
      <c r="F8232" s="50" t="s">
        <v>623</v>
      </c>
      <c r="G8232" s="6">
        <v>765</v>
      </c>
      <c r="H8232" s="14">
        <v>1.3071895424840001</v>
      </c>
      <c r="I8232" s="3">
        <v>8.7581699346409998</v>
      </c>
      <c r="J8232" s="3">
        <v>6.7973856209149996</v>
      </c>
      <c r="K8232" s="3">
        <v>8.2352941176469994</v>
      </c>
      <c r="L8232" s="3">
        <v>72.679738562091998</v>
      </c>
      <c r="M8232" s="3">
        <v>75.032679738561995</v>
      </c>
      <c r="N8232" s="3">
        <v>57.908496732026002</v>
      </c>
      <c r="O8232" s="3">
        <v>19.477124183007</v>
      </c>
      <c r="P8232" s="3">
        <v>7.4509803921569997</v>
      </c>
      <c r="Q8232" s="3">
        <v>6.5359477124180003</v>
      </c>
      <c r="R8232" s="3">
        <v>1.3071895424840001</v>
      </c>
      <c r="S8232" s="3">
        <v>46.274509803922001</v>
      </c>
      <c r="T8232" s="3">
        <v>8.8888888888889994</v>
      </c>
      <c r="U8232" s="3">
        <v>9.2810457516340001</v>
      </c>
      <c r="V8232" s="3">
        <v>0.91503267973900004</v>
      </c>
      <c r="W8232" s="3">
        <v>89.803921568627004</v>
      </c>
      <c r="X8232" s="3">
        <v>9.9346405228760002</v>
      </c>
      <c r="Y8232" s="3">
        <v>13.725490196078001</v>
      </c>
      <c r="Z8232" s="3">
        <v>80</v>
      </c>
      <c r="AA8232" s="3">
        <v>13.333333333333</v>
      </c>
      <c r="AB8232" s="13">
        <v>330.84967320261399</v>
      </c>
    </row>
    <row r="8233" spans="4:28" x14ac:dyDescent="0.2">
      <c r="D8233" s="59"/>
      <c r="E8233" s="5" t="s">
        <v>26</v>
      </c>
      <c r="F8233" s="51" t="s">
        <v>623</v>
      </c>
      <c r="G8233" s="4">
        <v>796</v>
      </c>
      <c r="H8233" s="10">
        <v>1.1306532663319999</v>
      </c>
      <c r="I8233" s="1">
        <v>8.5427135678389998</v>
      </c>
      <c r="J8233" s="1">
        <v>6.909547738693</v>
      </c>
      <c r="K8233" s="1">
        <v>8.5427135678389998</v>
      </c>
      <c r="L8233" s="1">
        <v>72.738693467337001</v>
      </c>
      <c r="M8233" s="1">
        <v>74.497487437185995</v>
      </c>
      <c r="N8233" s="1">
        <v>58.165829145728999</v>
      </c>
      <c r="O8233" s="1">
        <v>18.844221105528</v>
      </c>
      <c r="P8233" s="1">
        <v>6.030150753769</v>
      </c>
      <c r="Q8233" s="1">
        <v>6.030150753769</v>
      </c>
      <c r="R8233" s="1">
        <v>0.75376884422099999</v>
      </c>
      <c r="S8233" s="1">
        <v>46.231155778893999</v>
      </c>
      <c r="T8233" s="1">
        <v>9.1708542713569994</v>
      </c>
      <c r="U8233" s="1">
        <v>9.9246231155779991</v>
      </c>
      <c r="V8233" s="1">
        <v>0.87939698492499996</v>
      </c>
      <c r="W8233" s="1">
        <v>89.195979899497004</v>
      </c>
      <c r="X8233" s="1">
        <v>9.5477386934670001</v>
      </c>
      <c r="Y8233" s="1">
        <v>14.070351758794001</v>
      </c>
      <c r="Z8233" s="1">
        <v>80.150753768843998</v>
      </c>
      <c r="AA8233" s="1">
        <v>11.557788944724001</v>
      </c>
      <c r="AB8233" s="8">
        <v>328.391959798995</v>
      </c>
    </row>
    <row r="8234" spans="4:28" ht="26" x14ac:dyDescent="0.2">
      <c r="D8234" s="59"/>
      <c r="E8234" s="5" t="s">
        <v>27</v>
      </c>
      <c r="F8234" s="51" t="s">
        <v>623</v>
      </c>
      <c r="G8234" s="4">
        <v>683</v>
      </c>
      <c r="H8234" s="10">
        <v>1.464128843338</v>
      </c>
      <c r="I8234" s="1">
        <v>6.734992679356</v>
      </c>
      <c r="J8234" s="1">
        <v>6.734992679356</v>
      </c>
      <c r="K8234" s="1">
        <v>8.7847730600289999</v>
      </c>
      <c r="L8234" s="1">
        <v>72.035139092240001</v>
      </c>
      <c r="M8234" s="1">
        <v>74.084919472913995</v>
      </c>
      <c r="N8234" s="1">
        <v>58.272327964860999</v>
      </c>
      <c r="O8234" s="1">
        <v>19.326500732064002</v>
      </c>
      <c r="P8234" s="1">
        <v>6.5885797950220004</v>
      </c>
      <c r="Q8234" s="1">
        <v>6.2957540263540004</v>
      </c>
      <c r="R8234" s="1">
        <v>1.464128843338</v>
      </c>
      <c r="S8234" s="1">
        <v>45.534407027817998</v>
      </c>
      <c r="T8234" s="1">
        <v>9.5168374816979995</v>
      </c>
      <c r="U8234" s="1">
        <v>10.688140556369</v>
      </c>
      <c r="V8234" s="1">
        <v>0.58565153733499997</v>
      </c>
      <c r="W8234" s="1">
        <v>88.726207906295997</v>
      </c>
      <c r="X8234" s="1">
        <v>8.0527086383600004</v>
      </c>
      <c r="Y8234" s="1">
        <v>14.494875549048</v>
      </c>
      <c r="Z8234" s="1">
        <v>79.648609077599005</v>
      </c>
      <c r="AA8234" s="1">
        <v>12.591508052709001</v>
      </c>
      <c r="AB8234" s="8">
        <v>328.11127379209398</v>
      </c>
    </row>
    <row r="8235" spans="4:28" x14ac:dyDescent="0.2">
      <c r="D8235" s="59"/>
      <c r="E8235" s="5" t="s">
        <v>28</v>
      </c>
      <c r="F8235" s="51" t="s">
        <v>623</v>
      </c>
      <c r="G8235" s="4">
        <v>438</v>
      </c>
      <c r="H8235" s="10">
        <v>1.5981735159820001</v>
      </c>
      <c r="I8235" s="1">
        <v>7.3059360730589997</v>
      </c>
      <c r="J8235" s="1">
        <v>6.1643835616439997</v>
      </c>
      <c r="K8235" s="1">
        <v>8.4474885844749998</v>
      </c>
      <c r="L8235" s="1">
        <v>73.059360730593994</v>
      </c>
      <c r="M8235" s="1">
        <v>73.287671232877003</v>
      </c>
      <c r="N8235" s="1">
        <v>61.872146118720998</v>
      </c>
      <c r="O8235" s="1">
        <v>20.091324200913</v>
      </c>
      <c r="P8235" s="1">
        <v>7.5342465753420003</v>
      </c>
      <c r="Q8235" s="1">
        <v>7.3059360730589997</v>
      </c>
      <c r="R8235" s="1">
        <v>1.369863013699</v>
      </c>
      <c r="S8235" s="1">
        <v>52.968036529679999</v>
      </c>
      <c r="T8235" s="1">
        <v>11.187214611871999</v>
      </c>
      <c r="U8235" s="1">
        <v>9.3607305936070002</v>
      </c>
      <c r="V8235" s="1">
        <v>0.22831050228300001</v>
      </c>
      <c r="W8235" s="1">
        <v>90.410958904110004</v>
      </c>
      <c r="X8235" s="1">
        <v>8.6757990867579995</v>
      </c>
      <c r="Y8235" s="1">
        <v>13.470319634702999</v>
      </c>
      <c r="Z8235" s="1">
        <v>80.593607305936004</v>
      </c>
      <c r="AA8235" s="1">
        <v>14.155251141553</v>
      </c>
      <c r="AB8235" s="8">
        <v>341.780821917808</v>
      </c>
    </row>
    <row r="8236" spans="4:28" ht="26" x14ac:dyDescent="0.2">
      <c r="D8236" s="59"/>
      <c r="E8236" s="5" t="s">
        <v>29</v>
      </c>
      <c r="F8236" s="51" t="s">
        <v>623</v>
      </c>
      <c r="G8236" s="4">
        <v>680</v>
      </c>
      <c r="H8236" s="10">
        <v>1.1764705882349999</v>
      </c>
      <c r="I8236" s="1">
        <v>8.3823529411760003</v>
      </c>
      <c r="J8236" s="1">
        <v>5.7352941176470003</v>
      </c>
      <c r="K8236" s="1">
        <v>8.3823529411760003</v>
      </c>
      <c r="L8236" s="1">
        <v>72.941176470588005</v>
      </c>
      <c r="M8236" s="1">
        <v>74.264705882352999</v>
      </c>
      <c r="N8236" s="1">
        <v>57.5</v>
      </c>
      <c r="O8236" s="1">
        <v>21.029411764706001</v>
      </c>
      <c r="P8236" s="1">
        <v>7.5</v>
      </c>
      <c r="Q8236" s="1">
        <v>6.4705882352939996</v>
      </c>
      <c r="R8236" s="1">
        <v>0.88235294117600005</v>
      </c>
      <c r="S8236" s="1">
        <v>48.235294117647001</v>
      </c>
      <c r="T8236" s="1">
        <v>9.1176470588239997</v>
      </c>
      <c r="U8236" s="1">
        <v>9.4117647058819998</v>
      </c>
      <c r="V8236" s="1">
        <v>0.88235294117600005</v>
      </c>
      <c r="W8236" s="1">
        <v>89.705882352941003</v>
      </c>
      <c r="X8236" s="1">
        <v>9.4117647058819998</v>
      </c>
      <c r="Y8236" s="1">
        <v>13.235294117646999</v>
      </c>
      <c r="Z8236" s="1">
        <v>79.558823529411995</v>
      </c>
      <c r="AA8236" s="1">
        <v>13.235294117646999</v>
      </c>
      <c r="AB8236" s="8">
        <v>331.91176470588198</v>
      </c>
    </row>
    <row r="8237" spans="4:28" x14ac:dyDescent="0.2">
      <c r="D8237" s="59"/>
      <c r="E8237" s="5" t="s">
        <v>30</v>
      </c>
      <c r="F8237" s="51" t="s">
        <v>623</v>
      </c>
      <c r="G8237" s="4">
        <v>242</v>
      </c>
      <c r="H8237" s="10">
        <v>2.0661157024789998</v>
      </c>
      <c r="I8237" s="1">
        <v>9.0909090909089993</v>
      </c>
      <c r="J8237" s="1">
        <v>7.4380165289260001</v>
      </c>
      <c r="K8237" s="1">
        <v>9.5041322314050003</v>
      </c>
      <c r="L8237" s="1">
        <v>72.727272727273004</v>
      </c>
      <c r="M8237" s="1">
        <v>80.165289256197994</v>
      </c>
      <c r="N8237" s="1">
        <v>61.157024793387997</v>
      </c>
      <c r="O8237" s="1">
        <v>22.314049586776999</v>
      </c>
      <c r="P8237" s="1">
        <v>10.330578512397</v>
      </c>
      <c r="Q8237" s="1">
        <v>8.2644628099169992</v>
      </c>
      <c r="R8237" s="1">
        <v>2.8925619834709999</v>
      </c>
      <c r="S8237" s="1">
        <v>55.371900826446002</v>
      </c>
      <c r="T8237" s="1">
        <v>11.157024793388</v>
      </c>
      <c r="U8237" s="1">
        <v>7.02479338843</v>
      </c>
      <c r="V8237" s="1">
        <v>0.41322314049600001</v>
      </c>
      <c r="W8237" s="1">
        <v>92.561983471074001</v>
      </c>
      <c r="X8237" s="1">
        <v>10.743801652893</v>
      </c>
      <c r="Y8237" s="1">
        <v>16.115702479338999</v>
      </c>
      <c r="Z8237" s="1">
        <v>83.884297520660994</v>
      </c>
      <c r="AA8237" s="1">
        <v>18.595041322314</v>
      </c>
      <c r="AB8237" s="8">
        <v>359.91735537190101</v>
      </c>
    </row>
    <row r="8238" spans="4:28" x14ac:dyDescent="0.2">
      <c r="D8238" s="59"/>
      <c r="E8238" s="5" t="s">
        <v>31</v>
      </c>
      <c r="F8238" s="51" t="s">
        <v>623</v>
      </c>
      <c r="G8238" s="4">
        <v>609</v>
      </c>
      <c r="H8238" s="10">
        <v>1.477832512315</v>
      </c>
      <c r="I8238" s="1">
        <v>9.6880131362889994</v>
      </c>
      <c r="J8238" s="1">
        <v>7.7175697865349999</v>
      </c>
      <c r="K8238" s="1">
        <v>10.837438423645001</v>
      </c>
      <c r="L8238" s="1">
        <v>75.205254515598995</v>
      </c>
      <c r="M8238" s="1">
        <v>76.026272577997005</v>
      </c>
      <c r="N8238" s="1">
        <v>58.620689655172001</v>
      </c>
      <c r="O8238" s="1">
        <v>20.525451559934002</v>
      </c>
      <c r="P8238" s="1">
        <v>7.2249589490970001</v>
      </c>
      <c r="Q8238" s="1">
        <v>6.0755336617409998</v>
      </c>
      <c r="R8238" s="1">
        <v>0.65681444991799998</v>
      </c>
      <c r="S8238" s="1">
        <v>52.545155993431997</v>
      </c>
      <c r="T8238" s="1">
        <v>10.509031198685999</v>
      </c>
      <c r="U8238" s="1">
        <v>8.7027914614119997</v>
      </c>
      <c r="V8238" s="1">
        <v>0.49261083743799999</v>
      </c>
      <c r="W8238" s="1">
        <v>90.804597701149007</v>
      </c>
      <c r="X8238" s="1">
        <v>11.001642036125</v>
      </c>
      <c r="Y8238" s="1">
        <v>17.569786535304001</v>
      </c>
      <c r="Z8238" s="1">
        <v>80.952380952381006</v>
      </c>
      <c r="AA8238" s="1">
        <v>12.64367816092</v>
      </c>
      <c r="AB8238" s="8">
        <v>346.30541871921201</v>
      </c>
    </row>
    <row r="8239" spans="4:28" x14ac:dyDescent="0.2">
      <c r="D8239" s="59"/>
      <c r="E8239" s="5" t="s">
        <v>32</v>
      </c>
      <c r="F8239" s="51" t="s">
        <v>623</v>
      </c>
      <c r="G8239" s="4">
        <v>343</v>
      </c>
      <c r="H8239" s="10">
        <v>1.4577259475219999</v>
      </c>
      <c r="I8239" s="1">
        <v>8.4548104956269992</v>
      </c>
      <c r="J8239" s="1">
        <v>7.5801749271140002</v>
      </c>
      <c r="K8239" s="1">
        <v>15.743440233236001</v>
      </c>
      <c r="L8239" s="1">
        <v>78.134110787172006</v>
      </c>
      <c r="M8239" s="1">
        <v>79.008746355685005</v>
      </c>
      <c r="N8239" s="1">
        <v>60.349854227404997</v>
      </c>
      <c r="O8239" s="1">
        <v>25.072886297376002</v>
      </c>
      <c r="P8239" s="1">
        <v>7.5801749271140002</v>
      </c>
      <c r="Q8239" s="1">
        <v>5.8309037900870004</v>
      </c>
      <c r="R8239" s="1">
        <v>0.87463556851299995</v>
      </c>
      <c r="S8239" s="1">
        <v>57.434402332361998</v>
      </c>
      <c r="T8239" s="1">
        <v>11.953352769679</v>
      </c>
      <c r="U8239" s="1">
        <v>7.2886297376089999</v>
      </c>
      <c r="V8239" s="2" t="s">
        <v>160</v>
      </c>
      <c r="W8239" s="1">
        <v>92.711370262391</v>
      </c>
      <c r="X8239" s="1">
        <v>9.9125364431489995</v>
      </c>
      <c r="Y8239" s="1">
        <v>20.991253644315002</v>
      </c>
      <c r="Z8239" s="1">
        <v>84.548104956268006</v>
      </c>
      <c r="AA8239" s="1">
        <v>11.953352769679</v>
      </c>
      <c r="AB8239" s="8">
        <v>366.76384839650098</v>
      </c>
    </row>
    <row r="8240" spans="4:28" x14ac:dyDescent="0.2">
      <c r="D8240" s="59"/>
      <c r="E8240" s="5" t="s">
        <v>33</v>
      </c>
      <c r="F8240" s="51" t="s">
        <v>623</v>
      </c>
      <c r="G8240" s="4">
        <v>754</v>
      </c>
      <c r="H8240" s="10">
        <v>1.1936339522549999</v>
      </c>
      <c r="I8240" s="1">
        <v>8.7533156498669999</v>
      </c>
      <c r="J8240" s="1">
        <v>6.6312997347479996</v>
      </c>
      <c r="K8240" s="1">
        <v>9.0185676392570002</v>
      </c>
      <c r="L8240" s="1">
        <v>73.607427055702999</v>
      </c>
      <c r="M8240" s="1">
        <v>74.137931034483003</v>
      </c>
      <c r="N8240" s="1">
        <v>58.355437665781999</v>
      </c>
      <c r="O8240" s="1">
        <v>19.363395225464</v>
      </c>
      <c r="P8240" s="1">
        <v>7.824933687003</v>
      </c>
      <c r="Q8240" s="1">
        <v>6.6312997347479996</v>
      </c>
      <c r="R8240" s="1">
        <v>0.79575596817000005</v>
      </c>
      <c r="S8240" s="1">
        <v>48.806366047745001</v>
      </c>
      <c r="T8240" s="1">
        <v>9.0185676392570002</v>
      </c>
      <c r="U8240" s="1">
        <v>9.5490716180370008</v>
      </c>
      <c r="V8240" s="1">
        <v>0.79575596817000005</v>
      </c>
      <c r="W8240" s="1">
        <v>89.655172413792997</v>
      </c>
      <c r="X8240" s="1">
        <v>9.8143236074269993</v>
      </c>
      <c r="Y8240" s="1">
        <v>14.323607427056</v>
      </c>
      <c r="Z8240" s="1">
        <v>80.503978779841006</v>
      </c>
      <c r="AA8240" s="1">
        <v>13.660477453581001</v>
      </c>
      <c r="AB8240" s="8">
        <v>334.48275862068999</v>
      </c>
    </row>
    <row r="8241" spans="4:28" x14ac:dyDescent="0.2">
      <c r="D8241" s="59"/>
      <c r="E8241" s="5" t="s">
        <v>34</v>
      </c>
      <c r="F8241" s="51" t="s">
        <v>623</v>
      </c>
      <c r="G8241" s="4">
        <v>525</v>
      </c>
      <c r="H8241" s="10">
        <v>1.142857142857</v>
      </c>
      <c r="I8241" s="1">
        <v>9.5238095238099998</v>
      </c>
      <c r="J8241" s="1">
        <v>6.666666666667</v>
      </c>
      <c r="K8241" s="1">
        <v>12</v>
      </c>
      <c r="L8241" s="1">
        <v>75.047619047618994</v>
      </c>
      <c r="M8241" s="1">
        <v>76.190476190476005</v>
      </c>
      <c r="N8241" s="1">
        <v>58.285714285714</v>
      </c>
      <c r="O8241" s="1">
        <v>21.904761904762001</v>
      </c>
      <c r="P8241" s="1">
        <v>6.8571428571429998</v>
      </c>
      <c r="Q8241" s="1">
        <v>5.5238095238099998</v>
      </c>
      <c r="R8241" s="1">
        <v>0.57142857142900005</v>
      </c>
      <c r="S8241" s="1">
        <v>52.571428571429003</v>
      </c>
      <c r="T8241" s="1">
        <v>11.047619047618999</v>
      </c>
      <c r="U8241" s="1">
        <v>9.333333333333</v>
      </c>
      <c r="V8241" s="1">
        <v>0.38095238095200001</v>
      </c>
      <c r="W8241" s="1">
        <v>90.285714285713993</v>
      </c>
      <c r="X8241" s="1">
        <v>10.666666666667</v>
      </c>
      <c r="Y8241" s="1">
        <v>17.333333333333002</v>
      </c>
      <c r="Z8241" s="1">
        <v>81.333333333333002</v>
      </c>
      <c r="AA8241" s="1">
        <v>11.619047619048001</v>
      </c>
      <c r="AB8241" s="8">
        <v>347.04761904761898</v>
      </c>
    </row>
    <row r="8242" spans="4:28" x14ac:dyDescent="0.2">
      <c r="D8242" s="59"/>
      <c r="E8242" s="5" t="s">
        <v>35</v>
      </c>
      <c r="F8242" s="51" t="s">
        <v>623</v>
      </c>
      <c r="G8242" s="4">
        <v>142</v>
      </c>
      <c r="H8242" s="10">
        <v>0.70422535211299997</v>
      </c>
      <c r="I8242" s="1">
        <v>12.676056338027999</v>
      </c>
      <c r="J8242" s="1">
        <v>5.6338028169010004</v>
      </c>
      <c r="K8242" s="1">
        <v>7.746478873239</v>
      </c>
      <c r="L8242" s="1">
        <v>78.873239436619997</v>
      </c>
      <c r="M8242" s="1">
        <v>80.281690140845001</v>
      </c>
      <c r="N8242" s="1">
        <v>60.563380281690002</v>
      </c>
      <c r="O8242" s="1">
        <v>23.943661971830998</v>
      </c>
      <c r="P8242" s="1">
        <v>7.746478873239</v>
      </c>
      <c r="Q8242" s="1">
        <v>5.6338028169010004</v>
      </c>
      <c r="R8242" s="1">
        <v>0.70422535211299997</v>
      </c>
      <c r="S8242" s="1">
        <v>54.929577464788998</v>
      </c>
      <c r="T8242" s="1">
        <v>10.56338028169</v>
      </c>
      <c r="U8242" s="1">
        <v>8.4507042253520002</v>
      </c>
      <c r="V8242" s="2" t="s">
        <v>160</v>
      </c>
      <c r="W8242" s="1">
        <v>91.549295774648002</v>
      </c>
      <c r="X8242" s="1">
        <v>13.380281690141</v>
      </c>
      <c r="Y8242" s="1">
        <v>12.676056338027999</v>
      </c>
      <c r="Z8242" s="1">
        <v>83.802816901407994</v>
      </c>
      <c r="AA8242" s="1">
        <v>12.676056338027999</v>
      </c>
      <c r="AB8242" s="8">
        <v>358.45070422535201</v>
      </c>
    </row>
    <row r="8243" spans="4:28" x14ac:dyDescent="0.2">
      <c r="D8243" s="59"/>
      <c r="E8243" s="5" t="s">
        <v>36</v>
      </c>
      <c r="F8243" s="51" t="s">
        <v>624</v>
      </c>
      <c r="G8243" s="4">
        <v>18</v>
      </c>
      <c r="H8243" s="17" t="s">
        <v>160</v>
      </c>
      <c r="I8243" s="1">
        <v>11.111111111111001</v>
      </c>
      <c r="J8243" s="2" t="s">
        <v>160</v>
      </c>
      <c r="K8243" s="1">
        <v>16.666666666666998</v>
      </c>
      <c r="L8243" s="1">
        <v>61.111111111111001</v>
      </c>
      <c r="M8243" s="1">
        <v>61.111111111111001</v>
      </c>
      <c r="N8243" s="1">
        <v>55.555555555555998</v>
      </c>
      <c r="O8243" s="1">
        <v>5.5555555555560003</v>
      </c>
      <c r="P8243" s="1">
        <v>22.222222222222001</v>
      </c>
      <c r="Q8243" s="2" t="s">
        <v>160</v>
      </c>
      <c r="R8243" s="2" t="s">
        <v>160</v>
      </c>
      <c r="S8243" s="1">
        <v>33.333333333333002</v>
      </c>
      <c r="T8243" s="1">
        <v>22.222222222222001</v>
      </c>
      <c r="U8243" s="1">
        <v>5.5555555555560003</v>
      </c>
      <c r="V8243" s="2" t="s">
        <v>160</v>
      </c>
      <c r="W8243" s="1">
        <v>94.444444444444002</v>
      </c>
      <c r="X8243" s="1">
        <v>11.111111111111001</v>
      </c>
      <c r="Y8243" s="1">
        <v>16.666666666666998</v>
      </c>
      <c r="Z8243" s="1">
        <v>77.777777777777999</v>
      </c>
      <c r="AA8243" s="1">
        <v>22.222222222222001</v>
      </c>
      <c r="AB8243" s="8">
        <v>294.444444444444</v>
      </c>
    </row>
    <row r="8244" spans="4:28" x14ac:dyDescent="0.2">
      <c r="D8244" s="59"/>
      <c r="E8244" s="5" t="s">
        <v>37</v>
      </c>
      <c r="F8244" s="51" t="s">
        <v>624</v>
      </c>
      <c r="G8244" s="4">
        <v>39</v>
      </c>
      <c r="H8244" s="17" t="s">
        <v>160</v>
      </c>
      <c r="I8244" s="1">
        <v>5.1282051282049999</v>
      </c>
      <c r="J8244" s="2" t="s">
        <v>160</v>
      </c>
      <c r="K8244" s="2" t="s">
        <v>160</v>
      </c>
      <c r="L8244" s="1">
        <v>46.153846153845997</v>
      </c>
      <c r="M8244" s="1">
        <v>48.717948717949</v>
      </c>
      <c r="N8244" s="1">
        <v>43.589743589744003</v>
      </c>
      <c r="O8244" s="1">
        <v>12.820512820513001</v>
      </c>
      <c r="P8244" s="1">
        <v>2.564102564103</v>
      </c>
      <c r="Q8244" s="1">
        <v>5.1282051282049999</v>
      </c>
      <c r="R8244" s="2" t="s">
        <v>160</v>
      </c>
      <c r="S8244" s="1">
        <v>12.820512820513001</v>
      </c>
      <c r="T8244" s="2" t="s">
        <v>160</v>
      </c>
      <c r="U8244" s="1">
        <v>41.025641025641001</v>
      </c>
      <c r="V8244" s="2" t="s">
        <v>160</v>
      </c>
      <c r="W8244" s="1">
        <v>58.974358974358999</v>
      </c>
      <c r="X8244" s="1">
        <v>5.1282051282049999</v>
      </c>
      <c r="Y8244" s="2" t="s">
        <v>160</v>
      </c>
      <c r="Z8244" s="1">
        <v>53.846153846154003</v>
      </c>
      <c r="AA8244" s="1">
        <v>5.1282051282049999</v>
      </c>
      <c r="AB8244" s="8">
        <v>217.94871794871801</v>
      </c>
    </row>
    <row r="8245" spans="4:28" x14ac:dyDescent="0.2">
      <c r="D8245" s="59"/>
      <c r="E8245" s="5" t="s">
        <v>23</v>
      </c>
      <c r="F8245" s="51" t="s">
        <v>624</v>
      </c>
      <c r="G8245" s="4">
        <v>4</v>
      </c>
      <c r="H8245" s="17" t="s">
        <v>160</v>
      </c>
      <c r="I8245" s="2" t="s">
        <v>160</v>
      </c>
      <c r="J8245" s="2" t="s">
        <v>160</v>
      </c>
      <c r="K8245" s="1">
        <v>25</v>
      </c>
      <c r="L8245" s="1">
        <v>100</v>
      </c>
      <c r="M8245" s="1">
        <v>100</v>
      </c>
      <c r="N8245" s="1">
        <v>50</v>
      </c>
      <c r="O8245" s="2" t="s">
        <v>160</v>
      </c>
      <c r="P8245" s="1">
        <v>25</v>
      </c>
      <c r="Q8245" s="2" t="s">
        <v>160</v>
      </c>
      <c r="R8245" s="2" t="s">
        <v>160</v>
      </c>
      <c r="S8245" s="1">
        <v>75</v>
      </c>
      <c r="T8245" s="2" t="s">
        <v>160</v>
      </c>
      <c r="U8245" s="2" t="s">
        <v>160</v>
      </c>
      <c r="V8245" s="2" t="s">
        <v>160</v>
      </c>
      <c r="W8245" s="1">
        <v>100</v>
      </c>
      <c r="X8245" s="2" t="s">
        <v>160</v>
      </c>
      <c r="Y8245" s="1">
        <v>25</v>
      </c>
      <c r="Z8245" s="1">
        <v>100</v>
      </c>
      <c r="AA8245" s="1">
        <v>25</v>
      </c>
      <c r="AB8245" s="8">
        <v>375</v>
      </c>
    </row>
    <row r="8246" spans="4:28" ht="26" x14ac:dyDescent="0.2">
      <c r="D8246" s="59"/>
      <c r="E8246" s="5" t="s">
        <v>38</v>
      </c>
      <c r="F8246" s="51" t="s">
        <v>623</v>
      </c>
      <c r="G8246" s="4">
        <v>1000</v>
      </c>
      <c r="H8246" s="10">
        <v>1.2</v>
      </c>
      <c r="I8246" s="1">
        <v>8.5</v>
      </c>
      <c r="J8246" s="1">
        <v>6.7</v>
      </c>
      <c r="K8246" s="1">
        <v>7.7</v>
      </c>
      <c r="L8246" s="1">
        <v>71.3</v>
      </c>
      <c r="M8246" s="1">
        <v>72.8</v>
      </c>
      <c r="N8246" s="1">
        <v>56.8</v>
      </c>
      <c r="O8246" s="1">
        <v>18.2</v>
      </c>
      <c r="P8246" s="1">
        <v>7.3</v>
      </c>
      <c r="Q8246" s="1">
        <v>6.4</v>
      </c>
      <c r="R8246" s="1">
        <v>1.2</v>
      </c>
      <c r="S8246" s="1">
        <v>43.5</v>
      </c>
      <c r="T8246" s="1">
        <v>8</v>
      </c>
      <c r="U8246" s="1">
        <v>10.7</v>
      </c>
      <c r="V8246" s="1">
        <v>1</v>
      </c>
      <c r="W8246" s="1">
        <v>88.3</v>
      </c>
      <c r="X8246" s="1">
        <v>9.6</v>
      </c>
      <c r="Y8246" s="1">
        <v>13.3</v>
      </c>
      <c r="Z8246" s="1">
        <v>78.7</v>
      </c>
      <c r="AA8246" s="1">
        <v>13.3</v>
      </c>
      <c r="AB8246" s="8">
        <v>321.3</v>
      </c>
    </row>
    <row r="8247" spans="4:28" ht="26" x14ac:dyDescent="0.2">
      <c r="D8247" s="58" t="s">
        <v>39</v>
      </c>
      <c r="E8247" s="7" t="s">
        <v>40</v>
      </c>
      <c r="F8247" s="50" t="s">
        <v>624</v>
      </c>
      <c r="G8247" s="6">
        <v>4</v>
      </c>
      <c r="H8247" s="32" t="s">
        <v>160</v>
      </c>
      <c r="I8247" s="9" t="s">
        <v>160</v>
      </c>
      <c r="J8247" s="9" t="s">
        <v>160</v>
      </c>
      <c r="K8247" s="9" t="s">
        <v>160</v>
      </c>
      <c r="L8247" s="3">
        <v>100</v>
      </c>
      <c r="M8247" s="3">
        <v>100</v>
      </c>
      <c r="N8247" s="3">
        <v>75</v>
      </c>
      <c r="O8247" s="3">
        <v>25</v>
      </c>
      <c r="P8247" s="9" t="s">
        <v>160</v>
      </c>
      <c r="Q8247" s="9" t="s">
        <v>160</v>
      </c>
      <c r="R8247" s="9" t="s">
        <v>160</v>
      </c>
      <c r="S8247" s="3">
        <v>75</v>
      </c>
      <c r="T8247" s="9" t="s">
        <v>160</v>
      </c>
      <c r="U8247" s="9" t="s">
        <v>160</v>
      </c>
      <c r="V8247" s="9" t="s">
        <v>160</v>
      </c>
      <c r="W8247" s="3">
        <v>100</v>
      </c>
      <c r="X8247" s="9" t="s">
        <v>160</v>
      </c>
      <c r="Y8247" s="9" t="s">
        <v>160</v>
      </c>
      <c r="Z8247" s="3">
        <v>100</v>
      </c>
      <c r="AA8247" s="9" t="s">
        <v>160</v>
      </c>
      <c r="AB8247" s="13">
        <v>375</v>
      </c>
    </row>
    <row r="8248" spans="4:28" ht="26" x14ac:dyDescent="0.2">
      <c r="D8248" s="59"/>
      <c r="E8248" s="5" t="s">
        <v>41</v>
      </c>
      <c r="F8248" s="51" t="s">
        <v>624</v>
      </c>
      <c r="G8248" s="4">
        <v>45</v>
      </c>
      <c r="H8248" s="10">
        <v>4.4444444444439997</v>
      </c>
      <c r="I8248" s="1">
        <v>6.666666666667</v>
      </c>
      <c r="J8248" s="1">
        <v>4.4444444444439997</v>
      </c>
      <c r="K8248" s="2" t="s">
        <v>160</v>
      </c>
      <c r="L8248" s="1">
        <v>66.666666666666998</v>
      </c>
      <c r="M8248" s="1">
        <v>64.444444444444002</v>
      </c>
      <c r="N8248" s="1">
        <v>53.333333333333002</v>
      </c>
      <c r="O8248" s="1">
        <v>13.333333333333</v>
      </c>
      <c r="P8248" s="1">
        <v>8.8888888888889994</v>
      </c>
      <c r="Q8248" s="1">
        <v>13.333333333333</v>
      </c>
      <c r="R8248" s="1">
        <v>6.666666666667</v>
      </c>
      <c r="S8248" s="1">
        <v>33.333333333333002</v>
      </c>
      <c r="T8248" s="1">
        <v>2.2222222222219998</v>
      </c>
      <c r="U8248" s="1">
        <v>17.777777777777999</v>
      </c>
      <c r="V8248" s="2" t="s">
        <v>160</v>
      </c>
      <c r="W8248" s="1">
        <v>82.222222222222001</v>
      </c>
      <c r="X8248" s="1">
        <v>11.111111111111001</v>
      </c>
      <c r="Y8248" s="1">
        <v>4.4444444444439997</v>
      </c>
      <c r="Z8248" s="1">
        <v>71.111111111111001</v>
      </c>
      <c r="AA8248" s="1">
        <v>22.222222222222001</v>
      </c>
      <c r="AB8248" s="8">
        <v>295.555555555556</v>
      </c>
    </row>
    <row r="8249" spans="4:28" ht="26" x14ac:dyDescent="0.2">
      <c r="D8249" s="59"/>
      <c r="E8249" s="5" t="s">
        <v>42</v>
      </c>
      <c r="F8249" s="51" t="s">
        <v>623</v>
      </c>
      <c r="G8249" s="4">
        <v>275</v>
      </c>
      <c r="H8249" s="10">
        <v>1.4545454545450001</v>
      </c>
      <c r="I8249" s="1">
        <v>7.636363636364</v>
      </c>
      <c r="J8249" s="1">
        <v>6.1818181818179996</v>
      </c>
      <c r="K8249" s="1">
        <v>6.1818181818179996</v>
      </c>
      <c r="L8249" s="1">
        <v>66.181818181818002</v>
      </c>
      <c r="M8249" s="1">
        <v>73.818181818181998</v>
      </c>
      <c r="N8249" s="1">
        <v>57.454545454544999</v>
      </c>
      <c r="O8249" s="1">
        <v>9.8181818181819995</v>
      </c>
      <c r="P8249" s="1">
        <v>9.0909090909089993</v>
      </c>
      <c r="Q8249" s="1">
        <v>6.9090909090909998</v>
      </c>
      <c r="R8249" s="1">
        <v>1.818181818182</v>
      </c>
      <c r="S8249" s="1">
        <v>35.636363636364003</v>
      </c>
      <c r="T8249" s="1">
        <v>6.1818181818179996</v>
      </c>
      <c r="U8249" s="1">
        <v>13.090909090908999</v>
      </c>
      <c r="V8249" s="1">
        <v>0.36363636363599999</v>
      </c>
      <c r="W8249" s="1">
        <v>86.545454545455001</v>
      </c>
      <c r="X8249" s="1">
        <v>9.0909090909089993</v>
      </c>
      <c r="Y8249" s="1">
        <v>11.636363636364001</v>
      </c>
      <c r="Z8249" s="1">
        <v>78.181818181818002</v>
      </c>
      <c r="AA8249" s="1">
        <v>16</v>
      </c>
      <c r="AB8249" s="8">
        <v>301.81818181818198</v>
      </c>
    </row>
    <row r="8250" spans="4:28" ht="26" x14ac:dyDescent="0.2">
      <c r="D8250" s="59"/>
      <c r="E8250" s="5" t="s">
        <v>43</v>
      </c>
      <c r="F8250" s="51" t="s">
        <v>623</v>
      </c>
      <c r="G8250" s="4">
        <v>245</v>
      </c>
      <c r="H8250" s="10">
        <v>0.408163265306</v>
      </c>
      <c r="I8250" s="1">
        <v>8.1632653061219997</v>
      </c>
      <c r="J8250" s="1">
        <v>7.7551020408160003</v>
      </c>
      <c r="K8250" s="1">
        <v>7.34693877551</v>
      </c>
      <c r="L8250" s="1">
        <v>73.877551020408006</v>
      </c>
      <c r="M8250" s="1">
        <v>72.244897959184001</v>
      </c>
      <c r="N8250" s="1">
        <v>57.142857142856997</v>
      </c>
      <c r="O8250" s="1">
        <v>15.918367346939</v>
      </c>
      <c r="P8250" s="1">
        <v>7.34693877551</v>
      </c>
      <c r="Q8250" s="1">
        <v>7.7551020408160003</v>
      </c>
      <c r="R8250" s="1">
        <v>0.816326530612</v>
      </c>
      <c r="S8250" s="1">
        <v>42.448979591837002</v>
      </c>
      <c r="T8250" s="1">
        <v>7.7551020408160003</v>
      </c>
      <c r="U8250" s="1">
        <v>11.020408163265</v>
      </c>
      <c r="V8250" s="1">
        <v>1.2244897959179999</v>
      </c>
      <c r="W8250" s="1">
        <v>87.755102040815999</v>
      </c>
      <c r="X8250" s="1">
        <v>8.1632653061219997</v>
      </c>
      <c r="Y8250" s="1">
        <v>13.061224489796</v>
      </c>
      <c r="Z8250" s="1">
        <v>77.959183673468999</v>
      </c>
      <c r="AA8250" s="1">
        <v>14.285714285714</v>
      </c>
      <c r="AB8250" s="8">
        <v>321.22448979591798</v>
      </c>
    </row>
    <row r="8251" spans="4:28" ht="26" x14ac:dyDescent="0.2">
      <c r="D8251" s="59"/>
      <c r="E8251" s="5" t="s">
        <v>44</v>
      </c>
      <c r="F8251" s="51" t="s">
        <v>623</v>
      </c>
      <c r="G8251" s="4">
        <v>167</v>
      </c>
      <c r="H8251" s="10">
        <v>0.59880239521</v>
      </c>
      <c r="I8251" s="1">
        <v>6.5868263473050002</v>
      </c>
      <c r="J8251" s="1">
        <v>6.5868263473050002</v>
      </c>
      <c r="K8251" s="1">
        <v>5.9880239520960004</v>
      </c>
      <c r="L8251" s="1">
        <v>70.658682634730994</v>
      </c>
      <c r="M8251" s="1">
        <v>64.670658682634993</v>
      </c>
      <c r="N8251" s="1">
        <v>49.700598802395</v>
      </c>
      <c r="O8251" s="1">
        <v>23.952095808383</v>
      </c>
      <c r="P8251" s="1">
        <v>6.5868263473050002</v>
      </c>
      <c r="Q8251" s="1">
        <v>7.7844311377249999</v>
      </c>
      <c r="R8251" s="1">
        <v>0.59880239521</v>
      </c>
      <c r="S8251" s="1">
        <v>36.526946107783999</v>
      </c>
      <c r="T8251" s="1">
        <v>6.5868263473050002</v>
      </c>
      <c r="U8251" s="1">
        <v>15.568862275449</v>
      </c>
      <c r="V8251" s="1">
        <v>1.1976047904189999</v>
      </c>
      <c r="W8251" s="1">
        <v>83.233532934132</v>
      </c>
      <c r="X8251" s="1">
        <v>7.1856287425150001</v>
      </c>
      <c r="Y8251" s="1">
        <v>11.377245508982</v>
      </c>
      <c r="Z8251" s="1">
        <v>73.053892215568993</v>
      </c>
      <c r="AA8251" s="1">
        <v>13.772455089819999</v>
      </c>
      <c r="AB8251" s="8">
        <v>303.59281437125702</v>
      </c>
    </row>
    <row r="8252" spans="4:28" ht="26" x14ac:dyDescent="0.2">
      <c r="D8252" s="59"/>
      <c r="E8252" s="5" t="s">
        <v>45</v>
      </c>
      <c r="F8252" s="51" t="s">
        <v>623</v>
      </c>
      <c r="G8252" s="4">
        <v>90</v>
      </c>
      <c r="H8252" s="10">
        <v>1.1111111111109999</v>
      </c>
      <c r="I8252" s="1">
        <v>4.4444444444439997</v>
      </c>
      <c r="J8252" s="1">
        <v>1.1111111111109999</v>
      </c>
      <c r="K8252" s="1">
        <v>7.7777777777779997</v>
      </c>
      <c r="L8252" s="1">
        <v>71.111111111111001</v>
      </c>
      <c r="M8252" s="1">
        <v>72.222222222222001</v>
      </c>
      <c r="N8252" s="1">
        <v>52.222222222222001</v>
      </c>
      <c r="O8252" s="1">
        <v>20</v>
      </c>
      <c r="P8252" s="1">
        <v>3.333333333333</v>
      </c>
      <c r="Q8252" s="1">
        <v>3.333333333333</v>
      </c>
      <c r="R8252" s="2" t="s">
        <v>160</v>
      </c>
      <c r="S8252" s="1">
        <v>55.555555555555998</v>
      </c>
      <c r="T8252" s="1">
        <v>3.333333333333</v>
      </c>
      <c r="U8252" s="1">
        <v>12.222222222221999</v>
      </c>
      <c r="V8252" s="1">
        <v>2.2222222222219998</v>
      </c>
      <c r="W8252" s="1">
        <v>85.555555555555998</v>
      </c>
      <c r="X8252" s="1">
        <v>5.5555555555560003</v>
      </c>
      <c r="Y8252" s="1">
        <v>8.8888888888889994</v>
      </c>
      <c r="Z8252" s="1">
        <v>77.777777777777999</v>
      </c>
      <c r="AA8252" s="1">
        <v>6.666666666667</v>
      </c>
      <c r="AB8252" s="8">
        <v>310</v>
      </c>
    </row>
    <row r="8253" spans="4:28" ht="26" x14ac:dyDescent="0.2">
      <c r="D8253" s="59"/>
      <c r="E8253" s="5" t="s">
        <v>46</v>
      </c>
      <c r="F8253" s="51" t="s">
        <v>624</v>
      </c>
      <c r="G8253" s="4">
        <v>46</v>
      </c>
      <c r="H8253" s="10">
        <v>2.1739130434780001</v>
      </c>
      <c r="I8253" s="1">
        <v>28.260869565217</v>
      </c>
      <c r="J8253" s="1">
        <v>6.5217391304349999</v>
      </c>
      <c r="K8253" s="1">
        <v>13.04347826087</v>
      </c>
      <c r="L8253" s="1">
        <v>63.043478260870003</v>
      </c>
      <c r="M8253" s="1">
        <v>73.913043478261002</v>
      </c>
      <c r="N8253" s="1">
        <v>69.565217391304003</v>
      </c>
      <c r="O8253" s="1">
        <v>21.739130434783</v>
      </c>
      <c r="P8253" s="1">
        <v>4.3478260869570002</v>
      </c>
      <c r="Q8253" s="2" t="s">
        <v>160</v>
      </c>
      <c r="R8253" s="2" t="s">
        <v>160</v>
      </c>
      <c r="S8253" s="1">
        <v>58.695652173912997</v>
      </c>
      <c r="T8253" s="1">
        <v>6.5217391304349999</v>
      </c>
      <c r="U8253" s="1">
        <v>10.869565217390999</v>
      </c>
      <c r="V8253" s="2" t="s">
        <v>160</v>
      </c>
      <c r="W8253" s="1">
        <v>89.130434782609001</v>
      </c>
      <c r="X8253" s="1">
        <v>30.434782608696</v>
      </c>
      <c r="Y8253" s="1">
        <v>19.565217391304</v>
      </c>
      <c r="Z8253" s="1">
        <v>80.434782608695997</v>
      </c>
      <c r="AA8253" s="1">
        <v>4.3478260869570002</v>
      </c>
      <c r="AB8253" s="8">
        <v>358.695652173913</v>
      </c>
    </row>
    <row r="8254" spans="4:28" ht="26" x14ac:dyDescent="0.2">
      <c r="D8254" s="59"/>
      <c r="E8254" s="5" t="s">
        <v>47</v>
      </c>
      <c r="F8254" s="51" t="s">
        <v>623</v>
      </c>
      <c r="G8254" s="4">
        <v>68</v>
      </c>
      <c r="H8254" s="10">
        <v>1.4705882352940001</v>
      </c>
      <c r="I8254" s="1">
        <v>11.764705882353001</v>
      </c>
      <c r="J8254" s="1">
        <v>8.8235294117649996</v>
      </c>
      <c r="K8254" s="1">
        <v>20.588235294118</v>
      </c>
      <c r="L8254" s="1">
        <v>82.352941176471006</v>
      </c>
      <c r="M8254" s="1">
        <v>82.352941176471006</v>
      </c>
      <c r="N8254" s="1">
        <v>69.117647058824005</v>
      </c>
      <c r="O8254" s="1">
        <v>27.941176470588001</v>
      </c>
      <c r="P8254" s="1">
        <v>5.8823529411760003</v>
      </c>
      <c r="Q8254" s="1">
        <v>2.9411764705880001</v>
      </c>
      <c r="R8254" s="2" t="s">
        <v>160</v>
      </c>
      <c r="S8254" s="1">
        <v>61.764705882352999</v>
      </c>
      <c r="T8254" s="1">
        <v>20.588235294118</v>
      </c>
      <c r="U8254" s="1">
        <v>2.9411764705880001</v>
      </c>
      <c r="V8254" s="2" t="s">
        <v>160</v>
      </c>
      <c r="W8254" s="1">
        <v>97.058823529411995</v>
      </c>
      <c r="X8254" s="1">
        <v>13.235294117646999</v>
      </c>
      <c r="Y8254" s="1">
        <v>26.470588235293999</v>
      </c>
      <c r="Z8254" s="1">
        <v>89.705882352941003</v>
      </c>
      <c r="AA8254" s="1">
        <v>8.8235294117649996</v>
      </c>
      <c r="AB8254" s="8">
        <v>398.52941176470603</v>
      </c>
    </row>
    <row r="8255" spans="4:28" x14ac:dyDescent="0.2">
      <c r="D8255" s="59"/>
      <c r="E8255" s="5" t="s">
        <v>48</v>
      </c>
      <c r="F8255" s="51" t="s">
        <v>624</v>
      </c>
      <c r="G8255" s="4">
        <v>4</v>
      </c>
      <c r="H8255" s="17" t="s">
        <v>160</v>
      </c>
      <c r="I8255" s="2" t="s">
        <v>160</v>
      </c>
      <c r="J8255" s="2" t="s">
        <v>160</v>
      </c>
      <c r="K8255" s="2" t="s">
        <v>160</v>
      </c>
      <c r="L8255" s="1">
        <v>100</v>
      </c>
      <c r="M8255" s="1">
        <v>100</v>
      </c>
      <c r="N8255" s="1">
        <v>50</v>
      </c>
      <c r="O8255" s="1">
        <v>50</v>
      </c>
      <c r="P8255" s="2" t="s">
        <v>160</v>
      </c>
      <c r="Q8255" s="2" t="s">
        <v>160</v>
      </c>
      <c r="R8255" s="2" t="s">
        <v>160</v>
      </c>
      <c r="S8255" s="1">
        <v>25</v>
      </c>
      <c r="T8255" s="2" t="s">
        <v>160</v>
      </c>
      <c r="U8255" s="2" t="s">
        <v>160</v>
      </c>
      <c r="V8255" s="2" t="s">
        <v>160</v>
      </c>
      <c r="W8255" s="1">
        <v>100</v>
      </c>
      <c r="X8255" s="2" t="s">
        <v>160</v>
      </c>
      <c r="Y8255" s="2" t="s">
        <v>160</v>
      </c>
      <c r="Z8255" s="1">
        <v>100</v>
      </c>
      <c r="AA8255" s="2" t="s">
        <v>160</v>
      </c>
      <c r="AB8255" s="8">
        <v>325</v>
      </c>
    </row>
    <row r="8256" spans="4:28" x14ac:dyDescent="0.2">
      <c r="D8256" s="59"/>
      <c r="E8256" s="5" t="s">
        <v>23</v>
      </c>
      <c r="F8256" s="51" t="s">
        <v>623</v>
      </c>
      <c r="G8256" s="4">
        <v>99</v>
      </c>
      <c r="H8256" s="10">
        <v>1.010101010101</v>
      </c>
      <c r="I8256" s="1">
        <v>7.0707070707069999</v>
      </c>
      <c r="J8256" s="1">
        <v>8.0808080808079996</v>
      </c>
      <c r="K8256" s="1">
        <v>6.0606060606060002</v>
      </c>
      <c r="L8256" s="1">
        <v>67.676767676767994</v>
      </c>
      <c r="M8256" s="1">
        <v>71.717171717171993</v>
      </c>
      <c r="N8256" s="1">
        <v>51.515151515151999</v>
      </c>
      <c r="O8256" s="1">
        <v>25.252525252525</v>
      </c>
      <c r="P8256" s="1">
        <v>8.0808080808079996</v>
      </c>
      <c r="Q8256" s="1">
        <v>4.0404040404039998</v>
      </c>
      <c r="R8256" s="1">
        <v>1.010101010101</v>
      </c>
      <c r="S8256" s="1">
        <v>42.424242424242003</v>
      </c>
      <c r="T8256" s="1">
        <v>12.121212121212</v>
      </c>
      <c r="U8256" s="1">
        <v>8.0808080808079996</v>
      </c>
      <c r="V8256" s="1">
        <v>2.0202020202019999</v>
      </c>
      <c r="W8256" s="1">
        <v>89.898989898989996</v>
      </c>
      <c r="X8256" s="1">
        <v>8.0808080808079996</v>
      </c>
      <c r="Y8256" s="1">
        <v>14.141414141414</v>
      </c>
      <c r="Z8256" s="1">
        <v>76.767676767677003</v>
      </c>
      <c r="AA8256" s="1">
        <v>10.101010101010001</v>
      </c>
      <c r="AB8256" s="8">
        <v>316.161616161616</v>
      </c>
    </row>
    <row r="8257" spans="4:28" x14ac:dyDescent="0.2">
      <c r="D8257" s="58" t="s">
        <v>49</v>
      </c>
      <c r="E8257" s="7" t="s">
        <v>50</v>
      </c>
      <c r="F8257" s="50" t="s">
        <v>624</v>
      </c>
      <c r="G8257" s="6">
        <v>39</v>
      </c>
      <c r="H8257" s="14">
        <v>2.564102564103</v>
      </c>
      <c r="I8257" s="3">
        <v>5.1282051282049999</v>
      </c>
      <c r="J8257" s="3">
        <v>5.1282051282049999</v>
      </c>
      <c r="K8257" s="3">
        <v>5.1282051282049999</v>
      </c>
      <c r="L8257" s="3">
        <v>64.102564102564003</v>
      </c>
      <c r="M8257" s="3">
        <v>66.666666666666998</v>
      </c>
      <c r="N8257" s="3">
        <v>61.538461538462002</v>
      </c>
      <c r="O8257" s="3">
        <v>12.820512820513001</v>
      </c>
      <c r="P8257" s="3">
        <v>15.384615384615</v>
      </c>
      <c r="Q8257" s="3">
        <v>12.820512820513001</v>
      </c>
      <c r="R8257" s="3">
        <v>7.6923076923079998</v>
      </c>
      <c r="S8257" s="3">
        <v>30.769230769231001</v>
      </c>
      <c r="T8257" s="3">
        <v>7.6923076923079998</v>
      </c>
      <c r="U8257" s="3">
        <v>10.25641025641</v>
      </c>
      <c r="V8257" s="3">
        <v>2.564102564103</v>
      </c>
      <c r="W8257" s="3">
        <v>87.179487179486998</v>
      </c>
      <c r="X8257" s="3">
        <v>7.6923076923079998</v>
      </c>
      <c r="Y8257" s="3">
        <v>7.6923076923079998</v>
      </c>
      <c r="Z8257" s="3">
        <v>71.794871794871995</v>
      </c>
      <c r="AA8257" s="3">
        <v>28.205128205127998</v>
      </c>
      <c r="AB8257" s="13">
        <v>310.25641025640999</v>
      </c>
    </row>
    <row r="8258" spans="4:28" x14ac:dyDescent="0.2">
      <c r="D8258" s="59"/>
      <c r="E8258" s="5" t="s">
        <v>51</v>
      </c>
      <c r="F8258" s="51" t="s">
        <v>623</v>
      </c>
      <c r="G8258" s="4">
        <v>185</v>
      </c>
      <c r="H8258" s="10">
        <v>3.2432432432430001</v>
      </c>
      <c r="I8258" s="1">
        <v>11.351351351350999</v>
      </c>
      <c r="J8258" s="1">
        <v>5.9459459459459998</v>
      </c>
      <c r="K8258" s="1">
        <v>2.7027027027030002</v>
      </c>
      <c r="L8258" s="1">
        <v>64.864864864864998</v>
      </c>
      <c r="M8258" s="1">
        <v>67.567567567568005</v>
      </c>
      <c r="N8258" s="1">
        <v>55.135135135135002</v>
      </c>
      <c r="O8258" s="1">
        <v>9.7297297297299998</v>
      </c>
      <c r="P8258" s="1">
        <v>10.810810810811001</v>
      </c>
      <c r="Q8258" s="1">
        <v>10.810810810811001</v>
      </c>
      <c r="R8258" s="1">
        <v>3.2432432432430001</v>
      </c>
      <c r="S8258" s="1">
        <v>34.594594594595002</v>
      </c>
      <c r="T8258" s="1">
        <v>6.4864864864860001</v>
      </c>
      <c r="U8258" s="1">
        <v>11.891891891892</v>
      </c>
      <c r="V8258" s="1">
        <v>1.6216216216220001</v>
      </c>
      <c r="W8258" s="1">
        <v>86.486486486486001</v>
      </c>
      <c r="X8258" s="1">
        <v>14.054054054053999</v>
      </c>
      <c r="Y8258" s="1">
        <v>8.1081081081080004</v>
      </c>
      <c r="Z8258" s="1">
        <v>74.054054054054006</v>
      </c>
      <c r="AA8258" s="1">
        <v>22.162162162162002</v>
      </c>
      <c r="AB8258" s="8">
        <v>300</v>
      </c>
    </row>
    <row r="8259" spans="4:28" x14ac:dyDescent="0.2">
      <c r="D8259" s="59"/>
      <c r="E8259" s="5" t="s">
        <v>52</v>
      </c>
      <c r="F8259" s="51" t="s">
        <v>623</v>
      </c>
      <c r="G8259" s="4">
        <v>324</v>
      </c>
      <c r="H8259" s="10">
        <v>0.92592592592599998</v>
      </c>
      <c r="I8259" s="1">
        <v>11.111111111111001</v>
      </c>
      <c r="J8259" s="1">
        <v>5.8641975308639998</v>
      </c>
      <c r="K8259" s="1">
        <v>8.0246913580250006</v>
      </c>
      <c r="L8259" s="1">
        <v>71.296296296296006</v>
      </c>
      <c r="M8259" s="1">
        <v>75</v>
      </c>
      <c r="N8259" s="1">
        <v>53.703703703704001</v>
      </c>
      <c r="O8259" s="1">
        <v>16.975308641975001</v>
      </c>
      <c r="P8259" s="1">
        <v>8.0246913580250006</v>
      </c>
      <c r="Q8259" s="1">
        <v>4.6296296296300001</v>
      </c>
      <c r="R8259" s="1">
        <v>0.92592592592599998</v>
      </c>
      <c r="S8259" s="1">
        <v>42.592592592593</v>
      </c>
      <c r="T8259" s="1">
        <v>7.0987654320990003</v>
      </c>
      <c r="U8259" s="1">
        <v>11.41975308642</v>
      </c>
      <c r="V8259" s="1">
        <v>0.92592592592599998</v>
      </c>
      <c r="W8259" s="1">
        <v>87.654320987654003</v>
      </c>
      <c r="X8259" s="1">
        <v>12.037037037037001</v>
      </c>
      <c r="Y8259" s="1">
        <v>13.271604938272</v>
      </c>
      <c r="Z8259" s="1">
        <v>78.395061728395007</v>
      </c>
      <c r="AA8259" s="1">
        <v>12.037037037037001</v>
      </c>
      <c r="AB8259" s="8">
        <v>318.51851851851899</v>
      </c>
    </row>
    <row r="8260" spans="4:28" x14ac:dyDescent="0.2">
      <c r="D8260" s="59"/>
      <c r="E8260" s="5" t="s">
        <v>53</v>
      </c>
      <c r="F8260" s="51" t="s">
        <v>623</v>
      </c>
      <c r="G8260" s="4">
        <v>491</v>
      </c>
      <c r="H8260" s="10">
        <v>0.40733197556</v>
      </c>
      <c r="I8260" s="1">
        <v>5.7026476578410001</v>
      </c>
      <c r="J8260" s="1">
        <v>7.1283095723010002</v>
      </c>
      <c r="K8260" s="1">
        <v>9.1649694501019994</v>
      </c>
      <c r="L8260" s="1">
        <v>72.912423625255002</v>
      </c>
      <c r="M8260" s="1">
        <v>72.301425661913996</v>
      </c>
      <c r="N8260" s="1">
        <v>57.841140529531998</v>
      </c>
      <c r="O8260" s="1">
        <v>21.995926680244001</v>
      </c>
      <c r="P8260" s="1">
        <v>4.6843177189410001</v>
      </c>
      <c r="Q8260" s="1">
        <v>5.2953156822810001</v>
      </c>
      <c r="R8260" s="2" t="s">
        <v>160</v>
      </c>
      <c r="S8260" s="1">
        <v>46.232179226069</v>
      </c>
      <c r="T8260" s="1">
        <v>8.5539714867620003</v>
      </c>
      <c r="U8260" s="1">
        <v>12.219959266802</v>
      </c>
      <c r="V8260" s="1">
        <v>0.61099796334000001</v>
      </c>
      <c r="W8260" s="1">
        <v>87.169042769857001</v>
      </c>
      <c r="X8260" s="1">
        <v>6.1099796334010001</v>
      </c>
      <c r="Y8260" s="1">
        <v>14.867617107943</v>
      </c>
      <c r="Z8260" s="1">
        <v>79.226069246435998</v>
      </c>
      <c r="AA8260" s="1">
        <v>9.1649694501019994</v>
      </c>
      <c r="AB8260" s="8">
        <v>325.05091649694498</v>
      </c>
    </row>
    <row r="8261" spans="4:28" x14ac:dyDescent="0.2">
      <c r="D8261" s="59"/>
      <c r="E8261" s="5" t="s">
        <v>23</v>
      </c>
      <c r="F8261" s="51" t="s">
        <v>624</v>
      </c>
      <c r="G8261" s="4">
        <v>4</v>
      </c>
      <c r="H8261" s="17" t="s">
        <v>160</v>
      </c>
      <c r="I8261" s="2" t="s">
        <v>160</v>
      </c>
      <c r="J8261" s="2" t="s">
        <v>160</v>
      </c>
      <c r="K8261" s="2" t="s">
        <v>160</v>
      </c>
      <c r="L8261" s="1">
        <v>25</v>
      </c>
      <c r="M8261" s="1">
        <v>50</v>
      </c>
      <c r="N8261" s="1">
        <v>75</v>
      </c>
      <c r="O8261" s="1">
        <v>25</v>
      </c>
      <c r="P8261" s="2" t="s">
        <v>160</v>
      </c>
      <c r="Q8261" s="2" t="s">
        <v>160</v>
      </c>
      <c r="R8261" s="2" t="s">
        <v>160</v>
      </c>
      <c r="S8261" s="1">
        <v>50</v>
      </c>
      <c r="T8261" s="2" t="s">
        <v>160</v>
      </c>
      <c r="U8261" s="2" t="s">
        <v>160</v>
      </c>
      <c r="V8261" s="2" t="s">
        <v>160</v>
      </c>
      <c r="W8261" s="1">
        <v>100</v>
      </c>
      <c r="X8261" s="2" t="s">
        <v>160</v>
      </c>
      <c r="Y8261" s="2" t="s">
        <v>160</v>
      </c>
      <c r="Z8261" s="1">
        <v>100</v>
      </c>
      <c r="AA8261" s="2" t="s">
        <v>160</v>
      </c>
      <c r="AB8261" s="8">
        <v>225</v>
      </c>
    </row>
    <row r="8262" spans="4:28" x14ac:dyDescent="0.2">
      <c r="D8262" s="59"/>
      <c r="E8262" s="5" t="s">
        <v>54</v>
      </c>
      <c r="F8262" s="51" t="s">
        <v>623</v>
      </c>
      <c r="G8262" s="4">
        <v>224</v>
      </c>
      <c r="H8262" s="10">
        <v>3.125</v>
      </c>
      <c r="I8262" s="1">
        <v>10.267857142857</v>
      </c>
      <c r="J8262" s="1">
        <v>5.8035714285709998</v>
      </c>
      <c r="K8262" s="1">
        <v>3.125</v>
      </c>
      <c r="L8262" s="1">
        <v>64.732142857143003</v>
      </c>
      <c r="M8262" s="1">
        <v>67.410714285713993</v>
      </c>
      <c r="N8262" s="1">
        <v>56.25</v>
      </c>
      <c r="O8262" s="1">
        <v>10.267857142857</v>
      </c>
      <c r="P8262" s="1">
        <v>11.607142857143</v>
      </c>
      <c r="Q8262" s="1">
        <v>11.160714285714</v>
      </c>
      <c r="R8262" s="1">
        <v>4.0178571428570002</v>
      </c>
      <c r="S8262" s="1">
        <v>33.928571428570997</v>
      </c>
      <c r="T8262" s="1">
        <v>6.6964285714290002</v>
      </c>
      <c r="U8262" s="1">
        <v>11.607142857143</v>
      </c>
      <c r="V8262" s="1">
        <v>1.785714285714</v>
      </c>
      <c r="W8262" s="1">
        <v>86.607142857143003</v>
      </c>
      <c r="X8262" s="1">
        <v>12.946428571428999</v>
      </c>
      <c r="Y8262" s="1">
        <v>8.0357142857140005</v>
      </c>
      <c r="Z8262" s="1">
        <v>73.660714285713993</v>
      </c>
      <c r="AA8262" s="1">
        <v>23.214285714286</v>
      </c>
      <c r="AB8262" s="8">
        <v>301.78571428571399</v>
      </c>
    </row>
    <row r="8263" spans="4:28" x14ac:dyDescent="0.2">
      <c r="D8263" s="59"/>
      <c r="E8263" s="5" t="s">
        <v>55</v>
      </c>
      <c r="F8263" s="51" t="s">
        <v>623</v>
      </c>
      <c r="G8263" s="4">
        <v>815</v>
      </c>
      <c r="H8263" s="10">
        <v>0.61349693251500004</v>
      </c>
      <c r="I8263" s="1">
        <v>7.8527607361960001</v>
      </c>
      <c r="J8263" s="1">
        <v>6.6257668711660003</v>
      </c>
      <c r="K8263" s="1">
        <v>8.7116564417180005</v>
      </c>
      <c r="L8263" s="1">
        <v>72.269938650306997</v>
      </c>
      <c r="M8263" s="1">
        <v>73.374233128834007</v>
      </c>
      <c r="N8263" s="1">
        <v>56.196319018404999</v>
      </c>
      <c r="O8263" s="1">
        <v>20</v>
      </c>
      <c r="P8263" s="1">
        <v>6.0122699386500003</v>
      </c>
      <c r="Q8263" s="1">
        <v>5.0306748466259998</v>
      </c>
      <c r="R8263" s="1">
        <v>0.36809815950899999</v>
      </c>
      <c r="S8263" s="1">
        <v>44.785276073619997</v>
      </c>
      <c r="T8263" s="1">
        <v>7.9754601226990003</v>
      </c>
      <c r="U8263" s="1">
        <v>11.901840490798</v>
      </c>
      <c r="V8263" s="1">
        <v>0.73619631901799998</v>
      </c>
      <c r="W8263" s="1">
        <v>87.361963190183999</v>
      </c>
      <c r="X8263" s="1">
        <v>8.4662576687120001</v>
      </c>
      <c r="Y8263" s="1">
        <v>14.233128834356</v>
      </c>
      <c r="Z8263" s="1">
        <v>78.895705521471996</v>
      </c>
      <c r="AA8263" s="1">
        <v>10.306748466258</v>
      </c>
      <c r="AB8263" s="8">
        <v>322.45398773006099</v>
      </c>
    </row>
    <row r="8264" spans="4:28" ht="26" x14ac:dyDescent="0.2">
      <c r="D8264" s="58" t="s">
        <v>56</v>
      </c>
      <c r="E8264" s="7" t="s">
        <v>57</v>
      </c>
      <c r="F8264" s="50" t="s">
        <v>624</v>
      </c>
      <c r="G8264" s="6">
        <v>8</v>
      </c>
      <c r="H8264" s="32" t="s">
        <v>160</v>
      </c>
      <c r="I8264" s="9" t="s">
        <v>160</v>
      </c>
      <c r="J8264" s="9" t="s">
        <v>160</v>
      </c>
      <c r="K8264" s="9" t="s">
        <v>160</v>
      </c>
      <c r="L8264" s="3">
        <v>50</v>
      </c>
      <c r="M8264" s="3">
        <v>50</v>
      </c>
      <c r="N8264" s="3">
        <v>37.5</v>
      </c>
      <c r="O8264" s="9" t="s">
        <v>160</v>
      </c>
      <c r="P8264" s="9" t="s">
        <v>160</v>
      </c>
      <c r="Q8264" s="3">
        <v>25</v>
      </c>
      <c r="R8264" s="3">
        <v>25</v>
      </c>
      <c r="S8264" s="3">
        <v>25</v>
      </c>
      <c r="T8264" s="3">
        <v>12.5</v>
      </c>
      <c r="U8264" s="3">
        <v>25</v>
      </c>
      <c r="V8264" s="9" t="s">
        <v>160</v>
      </c>
      <c r="W8264" s="3">
        <v>75</v>
      </c>
      <c r="X8264" s="9" t="s">
        <v>160</v>
      </c>
      <c r="Y8264" s="9" t="s">
        <v>160</v>
      </c>
      <c r="Z8264" s="3">
        <v>50</v>
      </c>
      <c r="AA8264" s="3">
        <v>25</v>
      </c>
      <c r="AB8264" s="13">
        <v>250</v>
      </c>
    </row>
    <row r="8265" spans="4:28" ht="26" x14ac:dyDescent="0.2">
      <c r="D8265" s="59"/>
      <c r="E8265" s="5" t="s">
        <v>58</v>
      </c>
      <c r="F8265" s="51" t="s">
        <v>623</v>
      </c>
      <c r="G8265" s="4">
        <v>61</v>
      </c>
      <c r="H8265" s="10">
        <v>1.6393442622950001</v>
      </c>
      <c r="I8265" s="1">
        <v>44.262295081966997</v>
      </c>
      <c r="J8265" s="1">
        <v>9.83606557377</v>
      </c>
      <c r="K8265" s="1">
        <v>6.5573770491800003</v>
      </c>
      <c r="L8265" s="1">
        <v>75.409836065573998</v>
      </c>
      <c r="M8265" s="1">
        <v>78.688524590163993</v>
      </c>
      <c r="N8265" s="1">
        <v>59.016393442622999</v>
      </c>
      <c r="O8265" s="1">
        <v>18.032786885246001</v>
      </c>
      <c r="P8265" s="1">
        <v>6.5573770491800003</v>
      </c>
      <c r="Q8265" s="1">
        <v>4.918032786885</v>
      </c>
      <c r="R8265" s="1">
        <v>1.6393442622950001</v>
      </c>
      <c r="S8265" s="1">
        <v>47.540983606556999</v>
      </c>
      <c r="T8265" s="1">
        <v>11.475409836066</v>
      </c>
      <c r="U8265" s="1">
        <v>6.5573770491800003</v>
      </c>
      <c r="V8265" s="2" t="s">
        <v>160</v>
      </c>
      <c r="W8265" s="1">
        <v>93.442622950819995</v>
      </c>
      <c r="X8265" s="1">
        <v>45.901639344262001</v>
      </c>
      <c r="Y8265" s="1">
        <v>13.114754098361001</v>
      </c>
      <c r="Z8265" s="1">
        <v>78.688524590163993</v>
      </c>
      <c r="AA8265" s="1">
        <v>13.114754098361001</v>
      </c>
      <c r="AB8265" s="8">
        <v>372.13114754098399</v>
      </c>
    </row>
    <row r="8266" spans="4:28" x14ac:dyDescent="0.2">
      <c r="D8266" s="59"/>
      <c r="E8266" s="5" t="s">
        <v>59</v>
      </c>
      <c r="F8266" s="51" t="s">
        <v>624</v>
      </c>
      <c r="G8266" s="4">
        <v>18</v>
      </c>
      <c r="H8266" s="17" t="s">
        <v>160</v>
      </c>
      <c r="I8266" s="1">
        <v>11.111111111111001</v>
      </c>
      <c r="J8266" s="1">
        <v>5.5555555555560003</v>
      </c>
      <c r="K8266" s="2" t="s">
        <v>160</v>
      </c>
      <c r="L8266" s="1">
        <v>61.111111111111001</v>
      </c>
      <c r="M8266" s="1">
        <v>66.666666666666998</v>
      </c>
      <c r="N8266" s="1">
        <v>50</v>
      </c>
      <c r="O8266" s="1">
        <v>27.777777777777999</v>
      </c>
      <c r="P8266" s="2" t="s">
        <v>160</v>
      </c>
      <c r="Q8266" s="1">
        <v>5.5555555555560003</v>
      </c>
      <c r="R8266" s="2" t="s">
        <v>160</v>
      </c>
      <c r="S8266" s="1">
        <v>38.888888888888999</v>
      </c>
      <c r="T8266" s="2" t="s">
        <v>160</v>
      </c>
      <c r="U8266" s="1">
        <v>22.222222222222001</v>
      </c>
      <c r="V8266" s="1">
        <v>5.5555555555560003</v>
      </c>
      <c r="W8266" s="1">
        <v>72.222222222222001</v>
      </c>
      <c r="X8266" s="1">
        <v>11.111111111111001</v>
      </c>
      <c r="Y8266" s="1">
        <v>5.5555555555560003</v>
      </c>
      <c r="Z8266" s="1">
        <v>66.666666666666998</v>
      </c>
      <c r="AA8266" s="1">
        <v>5.5555555555560003</v>
      </c>
      <c r="AB8266" s="8">
        <v>294.444444444444</v>
      </c>
    </row>
    <row r="8267" spans="4:28" x14ac:dyDescent="0.2">
      <c r="D8267" s="59"/>
      <c r="E8267" s="5" t="s">
        <v>60</v>
      </c>
      <c r="F8267" s="51" t="s">
        <v>623</v>
      </c>
      <c r="G8267" s="4">
        <v>147</v>
      </c>
      <c r="H8267" s="17" t="s">
        <v>160</v>
      </c>
      <c r="I8267" s="1">
        <v>19.727891156462999</v>
      </c>
      <c r="J8267" s="1">
        <v>4.7619047619049999</v>
      </c>
      <c r="K8267" s="1">
        <v>9.5238095238099998</v>
      </c>
      <c r="L8267" s="1">
        <v>65.306122448980005</v>
      </c>
      <c r="M8267" s="1">
        <v>71.428571428571004</v>
      </c>
      <c r="N8267" s="1">
        <v>58.503401360543997</v>
      </c>
      <c r="O8267" s="1">
        <v>19.727891156462999</v>
      </c>
      <c r="P8267" s="1">
        <v>8.1632653061219997</v>
      </c>
      <c r="Q8267" s="1">
        <v>7.4829931972789998</v>
      </c>
      <c r="R8267" s="1">
        <v>0.68027210884400002</v>
      </c>
      <c r="S8267" s="1">
        <v>46.258503401360997</v>
      </c>
      <c r="T8267" s="1">
        <v>6.8027210884349998</v>
      </c>
      <c r="U8267" s="1">
        <v>10.204081632653001</v>
      </c>
      <c r="V8267" s="1">
        <v>0.68027210884400002</v>
      </c>
      <c r="W8267" s="1">
        <v>89.115646258503006</v>
      </c>
      <c r="X8267" s="1">
        <v>19.727891156462999</v>
      </c>
      <c r="Y8267" s="1">
        <v>13.605442176871</v>
      </c>
      <c r="Z8267" s="1">
        <v>76.870748299319999</v>
      </c>
      <c r="AA8267" s="1">
        <v>14.285714285714</v>
      </c>
      <c r="AB8267" s="8">
        <v>329.25170068027199</v>
      </c>
    </row>
    <row r="8268" spans="4:28" ht="26" x14ac:dyDescent="0.2">
      <c r="D8268" s="59"/>
      <c r="E8268" s="5" t="s">
        <v>61</v>
      </c>
      <c r="F8268" s="51" t="s">
        <v>623</v>
      </c>
      <c r="G8268" s="4">
        <v>85</v>
      </c>
      <c r="H8268" s="10">
        <v>1.1764705882349999</v>
      </c>
      <c r="I8268" s="1">
        <v>29.411764705882</v>
      </c>
      <c r="J8268" s="1">
        <v>9.4117647058819998</v>
      </c>
      <c r="K8268" s="1">
        <v>12.941176470587999</v>
      </c>
      <c r="L8268" s="1">
        <v>71.764705882352999</v>
      </c>
      <c r="M8268" s="1">
        <v>69.411764705882007</v>
      </c>
      <c r="N8268" s="1">
        <v>49.411764705882</v>
      </c>
      <c r="O8268" s="1">
        <v>22.352941176470999</v>
      </c>
      <c r="P8268" s="1">
        <v>4.7058823529409999</v>
      </c>
      <c r="Q8268" s="1">
        <v>7.0588235294119999</v>
      </c>
      <c r="R8268" s="1">
        <v>2.352941176471</v>
      </c>
      <c r="S8268" s="1">
        <v>50.588235294118</v>
      </c>
      <c r="T8268" s="1">
        <v>12.941176470587999</v>
      </c>
      <c r="U8268" s="1">
        <v>10.588235294118</v>
      </c>
      <c r="V8268" s="1">
        <v>1.1764705882349999</v>
      </c>
      <c r="W8268" s="1">
        <v>88.235294117647001</v>
      </c>
      <c r="X8268" s="1">
        <v>30.588235294118</v>
      </c>
      <c r="Y8268" s="1">
        <v>20</v>
      </c>
      <c r="Z8268" s="1">
        <v>76.470588235294002</v>
      </c>
      <c r="AA8268" s="1">
        <v>11.764705882353001</v>
      </c>
      <c r="AB8268" s="8">
        <v>355.29411764705901</v>
      </c>
    </row>
    <row r="8269" spans="4:28" x14ac:dyDescent="0.2">
      <c r="D8269" s="59"/>
      <c r="E8269" s="5" t="s">
        <v>62</v>
      </c>
      <c r="F8269" s="51" t="s">
        <v>623</v>
      </c>
      <c r="G8269" s="4">
        <v>722</v>
      </c>
      <c r="H8269" s="10">
        <v>1.2465373961220001</v>
      </c>
      <c r="I8269" s="1">
        <v>0.415512465374</v>
      </c>
      <c r="J8269" s="1">
        <v>6.2326869806090004</v>
      </c>
      <c r="K8269" s="1">
        <v>6.786703601108</v>
      </c>
      <c r="L8269" s="1">
        <v>71.468144044320994</v>
      </c>
      <c r="M8269" s="1">
        <v>72.299168975068994</v>
      </c>
      <c r="N8269" s="1">
        <v>56.786703601108002</v>
      </c>
      <c r="O8269" s="1">
        <v>17.036011080331999</v>
      </c>
      <c r="P8269" s="1">
        <v>7.6177285318559997</v>
      </c>
      <c r="Q8269" s="1">
        <v>5.9556786703600002</v>
      </c>
      <c r="R8269" s="1">
        <v>0.83102493074799999</v>
      </c>
      <c r="S8269" s="1">
        <v>40.581717451524</v>
      </c>
      <c r="T8269" s="1">
        <v>7.0637119113570002</v>
      </c>
      <c r="U8269" s="1">
        <v>12.188365650970001</v>
      </c>
      <c r="V8269" s="1">
        <v>0.96952908587300002</v>
      </c>
      <c r="W8269" s="1">
        <v>86.842105263158004</v>
      </c>
      <c r="X8269" s="1">
        <v>1.662049861496</v>
      </c>
      <c r="Y8269" s="1">
        <v>12.188365650970001</v>
      </c>
      <c r="Z8269" s="1">
        <v>78.808864265927994</v>
      </c>
      <c r="AA8269" s="1">
        <v>13.019390581716999</v>
      </c>
      <c r="AB8269" s="8">
        <v>307.479224376731</v>
      </c>
    </row>
    <row r="8270" spans="4:28" x14ac:dyDescent="0.2">
      <c r="D8270" s="59"/>
      <c r="E8270" s="5" t="s">
        <v>23</v>
      </c>
      <c r="F8270" s="51" t="s">
        <v>624</v>
      </c>
      <c r="G8270" s="4">
        <v>2</v>
      </c>
      <c r="H8270" s="10">
        <v>50</v>
      </c>
      <c r="I8270" s="1">
        <v>50</v>
      </c>
      <c r="J8270" s="2" t="s">
        <v>160</v>
      </c>
      <c r="K8270" s="2" t="s">
        <v>160</v>
      </c>
      <c r="L8270" s="1">
        <v>50</v>
      </c>
      <c r="M8270" s="1">
        <v>50</v>
      </c>
      <c r="N8270" s="1">
        <v>50</v>
      </c>
      <c r="O8270" s="2" t="s">
        <v>160</v>
      </c>
      <c r="P8270" s="2" t="s">
        <v>160</v>
      </c>
      <c r="Q8270" s="2" t="s">
        <v>160</v>
      </c>
      <c r="R8270" s="2" t="s">
        <v>160</v>
      </c>
      <c r="S8270" s="1">
        <v>50</v>
      </c>
      <c r="T8270" s="2" t="s">
        <v>160</v>
      </c>
      <c r="U8270" s="1">
        <v>50</v>
      </c>
      <c r="V8270" s="2" t="s">
        <v>160</v>
      </c>
      <c r="W8270" s="1">
        <v>50</v>
      </c>
      <c r="X8270" s="1">
        <v>50</v>
      </c>
      <c r="Y8270" s="2" t="s">
        <v>160</v>
      </c>
      <c r="Z8270" s="1">
        <v>50</v>
      </c>
      <c r="AA8270" s="2" t="s">
        <v>160</v>
      </c>
      <c r="AB8270" s="8">
        <v>350</v>
      </c>
    </row>
    <row r="8271" spans="4:28" ht="26" x14ac:dyDescent="0.2">
      <c r="D8271" s="59"/>
      <c r="E8271" s="5" t="s">
        <v>63</v>
      </c>
      <c r="F8271" s="51" t="s">
        <v>623</v>
      </c>
      <c r="G8271" s="4">
        <v>319</v>
      </c>
      <c r="H8271" s="10">
        <v>0.62695924764900002</v>
      </c>
      <c r="I8271" s="1">
        <v>26.018808777429001</v>
      </c>
      <c r="J8271" s="1">
        <v>6.8965517241379999</v>
      </c>
      <c r="K8271" s="1">
        <v>9.0909090909089993</v>
      </c>
      <c r="L8271" s="1">
        <v>68.338557993730007</v>
      </c>
      <c r="M8271" s="1">
        <v>71.473354231974994</v>
      </c>
      <c r="N8271" s="1">
        <v>55.172413793102997</v>
      </c>
      <c r="O8271" s="1">
        <v>20.062695924764999</v>
      </c>
      <c r="P8271" s="1">
        <v>6.2695924764889996</v>
      </c>
      <c r="Q8271" s="1">
        <v>7.2100313479620004</v>
      </c>
      <c r="R8271" s="1">
        <v>1.8808777429470001</v>
      </c>
      <c r="S8271" s="1">
        <v>46.708463949843001</v>
      </c>
      <c r="T8271" s="1">
        <v>9.0909090909089993</v>
      </c>
      <c r="U8271" s="1">
        <v>10.658307210030999</v>
      </c>
      <c r="V8271" s="1">
        <v>0.94043887147299998</v>
      </c>
      <c r="W8271" s="1">
        <v>88.401253918495001</v>
      </c>
      <c r="X8271" s="1">
        <v>26.645768025077999</v>
      </c>
      <c r="Y8271" s="1">
        <v>14.420062695924999</v>
      </c>
      <c r="Z8271" s="1">
        <v>75.862068965516997</v>
      </c>
      <c r="AA8271" s="1">
        <v>13.166144200627</v>
      </c>
      <c r="AB8271" s="8">
        <v>340.43887147335403</v>
      </c>
    </row>
    <row r="8272" spans="4:28" ht="26" x14ac:dyDescent="0.2">
      <c r="D8272" s="58" t="s">
        <v>64</v>
      </c>
      <c r="E8272" s="7" t="s">
        <v>57</v>
      </c>
      <c r="F8272" s="50" t="s">
        <v>624</v>
      </c>
      <c r="G8272" s="6">
        <v>21</v>
      </c>
      <c r="H8272" s="32" t="s">
        <v>160</v>
      </c>
      <c r="I8272" s="9" t="s">
        <v>160</v>
      </c>
      <c r="J8272" s="3">
        <v>4.7619047619049999</v>
      </c>
      <c r="K8272" s="9" t="s">
        <v>160</v>
      </c>
      <c r="L8272" s="3">
        <v>66.666666666666998</v>
      </c>
      <c r="M8272" s="3">
        <v>61.904761904761997</v>
      </c>
      <c r="N8272" s="3">
        <v>57.142857142856997</v>
      </c>
      <c r="O8272" s="3">
        <v>9.5238095238099998</v>
      </c>
      <c r="P8272" s="3">
        <v>4.7619047619049999</v>
      </c>
      <c r="Q8272" s="3">
        <v>14.285714285714</v>
      </c>
      <c r="R8272" s="3">
        <v>9.5238095238099998</v>
      </c>
      <c r="S8272" s="3">
        <v>23.809523809523998</v>
      </c>
      <c r="T8272" s="3">
        <v>4.7619047619049999</v>
      </c>
      <c r="U8272" s="3">
        <v>23.809523809523998</v>
      </c>
      <c r="V8272" s="9" t="s">
        <v>160</v>
      </c>
      <c r="W8272" s="3">
        <v>76.190476190476005</v>
      </c>
      <c r="X8272" s="9" t="s">
        <v>160</v>
      </c>
      <c r="Y8272" s="3">
        <v>4.7619047619049999</v>
      </c>
      <c r="Z8272" s="3">
        <v>66.666666666666998</v>
      </c>
      <c r="AA8272" s="3">
        <v>19.047619047619001</v>
      </c>
      <c r="AB8272" s="13">
        <v>280.95238095238102</v>
      </c>
    </row>
    <row r="8273" spans="4:28" ht="26" x14ac:dyDescent="0.2">
      <c r="D8273" s="59"/>
      <c r="E8273" s="5" t="s">
        <v>58</v>
      </c>
      <c r="F8273" s="51" t="s">
        <v>623</v>
      </c>
      <c r="G8273" s="4">
        <v>103</v>
      </c>
      <c r="H8273" s="10">
        <v>2.9126213592229999</v>
      </c>
      <c r="I8273" s="1">
        <v>18.446601941748</v>
      </c>
      <c r="J8273" s="1">
        <v>3.8834951456310001</v>
      </c>
      <c r="K8273" s="1">
        <v>6.796116504854</v>
      </c>
      <c r="L8273" s="1">
        <v>73.786407766989996</v>
      </c>
      <c r="M8273" s="1">
        <v>72.815533980582998</v>
      </c>
      <c r="N8273" s="1">
        <v>54.368932038834998</v>
      </c>
      <c r="O8273" s="1">
        <v>17.475728155340001</v>
      </c>
      <c r="P8273" s="1">
        <v>3.8834951456310001</v>
      </c>
      <c r="Q8273" s="1">
        <v>5.8252427184469999</v>
      </c>
      <c r="R8273" s="1">
        <v>0.97087378640800004</v>
      </c>
      <c r="S8273" s="1">
        <v>44.660194174757002</v>
      </c>
      <c r="T8273" s="1">
        <v>9.7087378640779995</v>
      </c>
      <c r="U8273" s="1">
        <v>9.7087378640779995</v>
      </c>
      <c r="V8273" s="1">
        <v>0.97087378640800004</v>
      </c>
      <c r="W8273" s="1">
        <v>89.320388349515</v>
      </c>
      <c r="X8273" s="1">
        <v>21.359223300970999</v>
      </c>
      <c r="Y8273" s="1">
        <v>8.7378640776700003</v>
      </c>
      <c r="Z8273" s="1">
        <v>78.640776699029004</v>
      </c>
      <c r="AA8273" s="1">
        <v>10.679611650485</v>
      </c>
      <c r="AB8273" s="8">
        <v>326.21359223300999</v>
      </c>
    </row>
    <row r="8274" spans="4:28" x14ac:dyDescent="0.2">
      <c r="D8274" s="59"/>
      <c r="E8274" s="5" t="s">
        <v>59</v>
      </c>
      <c r="F8274" s="51" t="s">
        <v>624</v>
      </c>
      <c r="G8274" s="4">
        <v>43</v>
      </c>
      <c r="H8274" s="17" t="s">
        <v>160</v>
      </c>
      <c r="I8274" s="1">
        <v>4.6511627906979998</v>
      </c>
      <c r="J8274" s="1">
        <v>2.3255813953489999</v>
      </c>
      <c r="K8274" s="1">
        <v>9.3023255813949994</v>
      </c>
      <c r="L8274" s="1">
        <v>62.790697674419</v>
      </c>
      <c r="M8274" s="1">
        <v>69.767441860464999</v>
      </c>
      <c r="N8274" s="1">
        <v>60.465116279070003</v>
      </c>
      <c r="O8274" s="1">
        <v>20.930232558139998</v>
      </c>
      <c r="P8274" s="1">
        <v>9.3023255813949994</v>
      </c>
      <c r="Q8274" s="1">
        <v>2.3255813953489999</v>
      </c>
      <c r="R8274" s="1">
        <v>2.3255813953489999</v>
      </c>
      <c r="S8274" s="1">
        <v>48.837209302326002</v>
      </c>
      <c r="T8274" s="1">
        <v>6.9767441860470001</v>
      </c>
      <c r="U8274" s="1">
        <v>13.953488372093</v>
      </c>
      <c r="V8274" s="1">
        <v>2.3255813953489999</v>
      </c>
      <c r="W8274" s="1">
        <v>83.720930232558004</v>
      </c>
      <c r="X8274" s="1">
        <v>4.6511627906979998</v>
      </c>
      <c r="Y8274" s="1">
        <v>9.3023255813949994</v>
      </c>
      <c r="Z8274" s="1">
        <v>79.069767441859995</v>
      </c>
      <c r="AA8274" s="1">
        <v>11.627906976744001</v>
      </c>
      <c r="AB8274" s="8">
        <v>316.27906976744202</v>
      </c>
    </row>
    <row r="8275" spans="4:28" x14ac:dyDescent="0.2">
      <c r="D8275" s="59"/>
      <c r="E8275" s="5" t="s">
        <v>60</v>
      </c>
      <c r="F8275" s="51" t="s">
        <v>623</v>
      </c>
      <c r="G8275" s="4">
        <v>697</v>
      </c>
      <c r="H8275" s="10">
        <v>1.004304160689</v>
      </c>
      <c r="I8275" s="1">
        <v>7.4605451936870004</v>
      </c>
      <c r="J8275" s="1">
        <v>6.3127690100429996</v>
      </c>
      <c r="K8275" s="1">
        <v>7.4605451936870004</v>
      </c>
      <c r="L8275" s="1">
        <v>69.440459110473</v>
      </c>
      <c r="M8275" s="1">
        <v>71.162123385940006</v>
      </c>
      <c r="N8275" s="1">
        <v>56.814921090387003</v>
      </c>
      <c r="O8275" s="1">
        <v>18.220946915351998</v>
      </c>
      <c r="P8275" s="1">
        <v>7.6040172166430002</v>
      </c>
      <c r="Q8275" s="1">
        <v>6.8866571018649996</v>
      </c>
      <c r="R8275" s="1">
        <v>0.86083213773300005</v>
      </c>
      <c r="S8275" s="1">
        <v>42.898134863701998</v>
      </c>
      <c r="T8275" s="1">
        <v>6.7431850789099999</v>
      </c>
      <c r="U8275" s="1">
        <v>12.051649928264</v>
      </c>
      <c r="V8275" s="1">
        <v>0.71736011477799999</v>
      </c>
      <c r="W8275" s="1">
        <v>87.230989956957998</v>
      </c>
      <c r="X8275" s="1">
        <v>8.3213773314200008</v>
      </c>
      <c r="Y8275" s="1">
        <v>13.199426111908</v>
      </c>
      <c r="Z8275" s="1">
        <v>77.331420373027001</v>
      </c>
      <c r="AA8275" s="1">
        <v>13.629842180775</v>
      </c>
      <c r="AB8275" s="8">
        <v>315.63845050215201</v>
      </c>
    </row>
    <row r="8276" spans="4:28" ht="26" x14ac:dyDescent="0.2">
      <c r="D8276" s="59"/>
      <c r="E8276" s="5" t="s">
        <v>61</v>
      </c>
      <c r="F8276" s="51" t="s">
        <v>623</v>
      </c>
      <c r="G8276" s="4">
        <v>160</v>
      </c>
      <c r="H8276" s="10">
        <v>1.25</v>
      </c>
      <c r="I8276" s="1">
        <v>8.125</v>
      </c>
      <c r="J8276" s="1">
        <v>10</v>
      </c>
      <c r="K8276" s="1">
        <v>8.75</v>
      </c>
      <c r="L8276" s="1">
        <v>75.625</v>
      </c>
      <c r="M8276" s="1">
        <v>76.875</v>
      </c>
      <c r="N8276" s="1">
        <v>51.875</v>
      </c>
      <c r="O8276" s="1">
        <v>18.75</v>
      </c>
      <c r="P8276" s="1">
        <v>6.875</v>
      </c>
      <c r="Q8276" s="1">
        <v>5</v>
      </c>
      <c r="R8276" s="1">
        <v>1.25</v>
      </c>
      <c r="S8276" s="1">
        <v>43.125</v>
      </c>
      <c r="T8276" s="1">
        <v>11.875</v>
      </c>
      <c r="U8276" s="1">
        <v>9.375</v>
      </c>
      <c r="V8276" s="1">
        <v>1.875</v>
      </c>
      <c r="W8276" s="1">
        <v>88.75</v>
      </c>
      <c r="X8276" s="1">
        <v>9.375</v>
      </c>
      <c r="Y8276" s="1">
        <v>16.25</v>
      </c>
      <c r="Z8276" s="1">
        <v>80</v>
      </c>
      <c r="AA8276" s="1">
        <v>11.875</v>
      </c>
      <c r="AB8276" s="8">
        <v>330.625</v>
      </c>
    </row>
    <row r="8277" spans="4:28" ht="26" x14ac:dyDescent="0.2">
      <c r="D8277" s="59"/>
      <c r="E8277" s="5" t="s">
        <v>65</v>
      </c>
      <c r="F8277" s="51" t="s">
        <v>624</v>
      </c>
      <c r="G8277" s="4">
        <v>16</v>
      </c>
      <c r="H8277" s="17" t="s">
        <v>160</v>
      </c>
      <c r="I8277" s="2" t="s">
        <v>160</v>
      </c>
      <c r="J8277" s="1">
        <v>6.25</v>
      </c>
      <c r="K8277" s="1">
        <v>6.25</v>
      </c>
      <c r="L8277" s="1">
        <v>68.75</v>
      </c>
      <c r="M8277" s="1">
        <v>68.75</v>
      </c>
      <c r="N8277" s="1">
        <v>68.75</v>
      </c>
      <c r="O8277" s="1">
        <v>6.25</v>
      </c>
      <c r="P8277" s="1">
        <v>12.5</v>
      </c>
      <c r="Q8277" s="2" t="s">
        <v>160</v>
      </c>
      <c r="R8277" s="2" t="s">
        <v>160</v>
      </c>
      <c r="S8277" s="1">
        <v>12.5</v>
      </c>
      <c r="T8277" s="2" t="s">
        <v>160</v>
      </c>
      <c r="U8277" s="1">
        <v>18.75</v>
      </c>
      <c r="V8277" s="2" t="s">
        <v>160</v>
      </c>
      <c r="W8277" s="1">
        <v>81.25</v>
      </c>
      <c r="X8277" s="2" t="s">
        <v>160</v>
      </c>
      <c r="Y8277" s="1">
        <v>12.5</v>
      </c>
      <c r="Z8277" s="1">
        <v>81.25</v>
      </c>
      <c r="AA8277" s="1">
        <v>12.5</v>
      </c>
      <c r="AB8277" s="8">
        <v>268.75</v>
      </c>
    </row>
    <row r="8278" spans="4:28" x14ac:dyDescent="0.2">
      <c r="D8278" s="59"/>
      <c r="E8278" s="5" t="s">
        <v>23</v>
      </c>
      <c r="F8278" s="51" t="s">
        <v>624</v>
      </c>
      <c r="G8278" s="4">
        <v>3</v>
      </c>
      <c r="H8278" s="17" t="s">
        <v>160</v>
      </c>
      <c r="I8278" s="1">
        <v>33.333333333333002</v>
      </c>
      <c r="J8278" s="2" t="s">
        <v>160</v>
      </c>
      <c r="K8278" s="2" t="s">
        <v>160</v>
      </c>
      <c r="L8278" s="1">
        <v>66.666666666666998</v>
      </c>
      <c r="M8278" s="1">
        <v>100</v>
      </c>
      <c r="N8278" s="1">
        <v>100</v>
      </c>
      <c r="O8278" s="2" t="s">
        <v>160</v>
      </c>
      <c r="P8278" s="2" t="s">
        <v>160</v>
      </c>
      <c r="Q8278" s="2" t="s">
        <v>160</v>
      </c>
      <c r="R8278" s="2" t="s">
        <v>160</v>
      </c>
      <c r="S8278" s="1">
        <v>33.333333333333002</v>
      </c>
      <c r="T8278" s="2" t="s">
        <v>160</v>
      </c>
      <c r="U8278" s="2" t="s">
        <v>160</v>
      </c>
      <c r="V8278" s="2" t="s">
        <v>160</v>
      </c>
      <c r="W8278" s="1">
        <v>100</v>
      </c>
      <c r="X8278" s="1">
        <v>33.333333333333002</v>
      </c>
      <c r="Y8278" s="2" t="s">
        <v>160</v>
      </c>
      <c r="Z8278" s="1">
        <v>100</v>
      </c>
      <c r="AA8278" s="2" t="s">
        <v>160</v>
      </c>
      <c r="AB8278" s="8">
        <v>333.33333333333297</v>
      </c>
    </row>
    <row r="8279" spans="4:28" ht="26" x14ac:dyDescent="0.2">
      <c r="D8279" s="59"/>
      <c r="E8279" s="5" t="s">
        <v>66</v>
      </c>
      <c r="F8279" s="51" t="s">
        <v>623</v>
      </c>
      <c r="G8279" s="4">
        <v>1024</v>
      </c>
      <c r="H8279" s="10">
        <v>1.171875</v>
      </c>
      <c r="I8279" s="1">
        <v>8.3984375</v>
      </c>
      <c r="J8279" s="1">
        <v>6.4453125</v>
      </c>
      <c r="K8279" s="1">
        <v>7.51953125</v>
      </c>
      <c r="L8279" s="1">
        <v>70.5078125</v>
      </c>
      <c r="M8279" s="1">
        <v>71.97265625</v>
      </c>
      <c r="N8279" s="1">
        <v>55.95703125</v>
      </c>
      <c r="O8279" s="1">
        <v>18.1640625</v>
      </c>
      <c r="P8279" s="1">
        <v>7.12890625</v>
      </c>
      <c r="Q8279" s="1">
        <v>6.4453125</v>
      </c>
      <c r="R8279" s="1">
        <v>1.171875</v>
      </c>
      <c r="S8279" s="1">
        <v>42.96875</v>
      </c>
      <c r="T8279" s="1">
        <v>7.8125</v>
      </c>
      <c r="U8279" s="1">
        <v>11.71875</v>
      </c>
      <c r="V8279" s="1">
        <v>0.9765625</v>
      </c>
      <c r="W8279" s="1">
        <v>87.3046875</v>
      </c>
      <c r="X8279" s="1">
        <v>9.47265625</v>
      </c>
      <c r="Y8279" s="1">
        <v>12.890625</v>
      </c>
      <c r="Z8279" s="1">
        <v>77.734375</v>
      </c>
      <c r="AA8279" s="1">
        <v>13.0859375</v>
      </c>
      <c r="AB8279" s="8">
        <v>318.359375</v>
      </c>
    </row>
    <row r="8280" spans="4:28" x14ac:dyDescent="0.2">
      <c r="D8280" s="58" t="s">
        <v>67</v>
      </c>
      <c r="E8280" s="7" t="s">
        <v>68</v>
      </c>
      <c r="F8280" s="50" t="s">
        <v>623</v>
      </c>
      <c r="G8280" s="6">
        <v>483</v>
      </c>
      <c r="H8280" s="14">
        <v>1.6563146997930001</v>
      </c>
      <c r="I8280" s="3">
        <v>8.4886128364389997</v>
      </c>
      <c r="J8280" s="3">
        <v>8.2815734989650007</v>
      </c>
      <c r="K8280" s="3">
        <v>9.3167701863350008</v>
      </c>
      <c r="L8280" s="3">
        <v>73.913043478261002</v>
      </c>
      <c r="M8280" s="3">
        <v>74.948240165631006</v>
      </c>
      <c r="N8280" s="3">
        <v>57.556935817804998</v>
      </c>
      <c r="O8280" s="3">
        <v>17.805383022773999</v>
      </c>
      <c r="P8280" s="3">
        <v>7.8674948240170002</v>
      </c>
      <c r="Q8280" s="3">
        <v>6.6252587991720002</v>
      </c>
      <c r="R8280" s="3">
        <v>1.0351966873709999</v>
      </c>
      <c r="S8280" s="3">
        <v>50.310559006211001</v>
      </c>
      <c r="T8280" s="3">
        <v>8.2815734989650007</v>
      </c>
      <c r="U8280" s="3">
        <v>10.766045548654001</v>
      </c>
      <c r="V8280" s="3">
        <v>0.62111801242200004</v>
      </c>
      <c r="W8280" s="3">
        <v>88.612836438922997</v>
      </c>
      <c r="X8280" s="3">
        <v>10.144927536232</v>
      </c>
      <c r="Y8280" s="3">
        <v>16.149068322981002</v>
      </c>
      <c r="Z8280" s="3">
        <v>78.881987577640004</v>
      </c>
      <c r="AA8280" s="3">
        <v>13.871635610766001</v>
      </c>
      <c r="AB8280" s="13">
        <v>337.474120082816</v>
      </c>
    </row>
    <row r="8281" spans="4:28" x14ac:dyDescent="0.2">
      <c r="D8281" s="59"/>
      <c r="E8281" s="5" t="s">
        <v>69</v>
      </c>
      <c r="F8281" s="51" t="s">
        <v>623</v>
      </c>
      <c r="G8281" s="4">
        <v>168</v>
      </c>
      <c r="H8281" s="10">
        <v>2.3809523809519999</v>
      </c>
      <c r="I8281" s="1">
        <v>8.9285714285710007</v>
      </c>
      <c r="J8281" s="1">
        <v>6.5476190476190004</v>
      </c>
      <c r="K8281" s="1">
        <v>15.47619047619</v>
      </c>
      <c r="L8281" s="1">
        <v>69.642857142856997</v>
      </c>
      <c r="M8281" s="1">
        <v>73.809523809523995</v>
      </c>
      <c r="N8281" s="1">
        <v>54.166666666666998</v>
      </c>
      <c r="O8281" s="1">
        <v>23.809523809523998</v>
      </c>
      <c r="P8281" s="1">
        <v>6.5476190476190004</v>
      </c>
      <c r="Q8281" s="1">
        <v>5.9523809523809996</v>
      </c>
      <c r="R8281" s="2" t="s">
        <v>160</v>
      </c>
      <c r="S8281" s="1">
        <v>52.976190476189998</v>
      </c>
      <c r="T8281" s="1">
        <v>8.9285714285710007</v>
      </c>
      <c r="U8281" s="1">
        <v>10.714285714286</v>
      </c>
      <c r="V8281" s="1">
        <v>1.190476190476</v>
      </c>
      <c r="W8281" s="1">
        <v>88.095238095238003</v>
      </c>
      <c r="X8281" s="1">
        <v>11.309523809524</v>
      </c>
      <c r="Y8281" s="1">
        <v>21.428571428571001</v>
      </c>
      <c r="Z8281" s="1">
        <v>77.976190476189998</v>
      </c>
      <c r="AA8281" s="1">
        <v>10.119047619048001</v>
      </c>
      <c r="AB8281" s="8">
        <v>341.07142857142901</v>
      </c>
    </row>
    <row r="8282" spans="4:28" ht="26" x14ac:dyDescent="0.2">
      <c r="D8282" s="59"/>
      <c r="E8282" s="5" t="s">
        <v>70</v>
      </c>
      <c r="F8282" s="51" t="s">
        <v>623</v>
      </c>
      <c r="G8282" s="4">
        <v>470</v>
      </c>
      <c r="H8282" s="10">
        <v>1.0638297872339999</v>
      </c>
      <c r="I8282" s="1">
        <v>10.212765957447001</v>
      </c>
      <c r="J8282" s="1">
        <v>7.2340425531910002</v>
      </c>
      <c r="K8282" s="1">
        <v>10.212765957447001</v>
      </c>
      <c r="L8282" s="1">
        <v>74.255319148935996</v>
      </c>
      <c r="M8282" s="1">
        <v>76.170212765957004</v>
      </c>
      <c r="N8282" s="1">
        <v>62.127659574467998</v>
      </c>
      <c r="O8282" s="1">
        <v>21.276595744681</v>
      </c>
      <c r="P8282" s="1">
        <v>7.8723404255320002</v>
      </c>
      <c r="Q8282" s="1">
        <v>6.8085106382980003</v>
      </c>
      <c r="R8282" s="1">
        <v>1.2765957446809999</v>
      </c>
      <c r="S8282" s="1">
        <v>51.914893617021001</v>
      </c>
      <c r="T8282" s="1">
        <v>9.3617021276599992</v>
      </c>
      <c r="U8282" s="1">
        <v>8.5106382978719992</v>
      </c>
      <c r="V8282" s="1">
        <v>0.85106382978700001</v>
      </c>
      <c r="W8282" s="1">
        <v>90.638297872340004</v>
      </c>
      <c r="X8282" s="1">
        <v>11.276595744681</v>
      </c>
      <c r="Y8282" s="1">
        <v>16.382978723404001</v>
      </c>
      <c r="Z8282" s="1">
        <v>80.851063829786995</v>
      </c>
      <c r="AA8282" s="1">
        <v>14.255319148936</v>
      </c>
      <c r="AB8282" s="8">
        <v>349.14893617021301</v>
      </c>
    </row>
    <row r="8283" spans="4:28" ht="26" x14ac:dyDescent="0.2">
      <c r="D8283" s="59"/>
      <c r="E8283" s="5" t="s">
        <v>71</v>
      </c>
      <c r="F8283" s="51" t="s">
        <v>623</v>
      </c>
      <c r="G8283" s="4">
        <v>67</v>
      </c>
      <c r="H8283" s="10">
        <v>1.492537313433</v>
      </c>
      <c r="I8283" s="1">
        <v>10.447761194030001</v>
      </c>
      <c r="J8283" s="1">
        <v>5.9701492537309999</v>
      </c>
      <c r="K8283" s="1">
        <v>8.9552238805969999</v>
      </c>
      <c r="L8283" s="1">
        <v>70.149253731342995</v>
      </c>
      <c r="M8283" s="1">
        <v>68.656716417910005</v>
      </c>
      <c r="N8283" s="1">
        <v>67.164179104477995</v>
      </c>
      <c r="O8283" s="1">
        <v>25.373134328357999</v>
      </c>
      <c r="P8283" s="1">
        <v>13.432835820896001</v>
      </c>
      <c r="Q8283" s="1">
        <v>10.447761194030001</v>
      </c>
      <c r="R8283" s="1">
        <v>4.477611940299</v>
      </c>
      <c r="S8283" s="1">
        <v>59.701492537313001</v>
      </c>
      <c r="T8283" s="1">
        <v>10.447761194030001</v>
      </c>
      <c r="U8283" s="1">
        <v>10.447761194030001</v>
      </c>
      <c r="V8283" s="2" t="s">
        <v>160</v>
      </c>
      <c r="W8283" s="1">
        <v>89.552238805970006</v>
      </c>
      <c r="X8283" s="1">
        <v>11.940298507463</v>
      </c>
      <c r="Y8283" s="1">
        <v>14.925373134328</v>
      </c>
      <c r="Z8283" s="1">
        <v>76.119402985074998</v>
      </c>
      <c r="AA8283" s="1">
        <v>23.880597014925002</v>
      </c>
      <c r="AB8283" s="8">
        <v>367.16417910447802</v>
      </c>
    </row>
    <row r="8284" spans="4:28" x14ac:dyDescent="0.2">
      <c r="D8284" s="59"/>
      <c r="E8284" s="5" t="s">
        <v>72</v>
      </c>
      <c r="F8284" s="51" t="s">
        <v>623</v>
      </c>
      <c r="G8284" s="4">
        <v>314</v>
      </c>
      <c r="H8284" s="10">
        <v>1.2738853503180001</v>
      </c>
      <c r="I8284" s="1">
        <v>9.8726114649679992</v>
      </c>
      <c r="J8284" s="1">
        <v>5.7324840764329998</v>
      </c>
      <c r="K8284" s="1">
        <v>9.8726114649679992</v>
      </c>
      <c r="L8284" s="1">
        <v>78.980891719745003</v>
      </c>
      <c r="M8284" s="1">
        <v>78.662420382166005</v>
      </c>
      <c r="N8284" s="1">
        <v>62.420382165604998</v>
      </c>
      <c r="O8284" s="1">
        <v>19.426751592357</v>
      </c>
      <c r="P8284" s="1">
        <v>10.828025477707</v>
      </c>
      <c r="Q8284" s="1">
        <v>6.369426751592</v>
      </c>
      <c r="R8284" s="1">
        <v>1.592356687898</v>
      </c>
      <c r="S8284" s="1">
        <v>54.140127388534999</v>
      </c>
      <c r="T8284" s="1">
        <v>11.783439490446</v>
      </c>
      <c r="U8284" s="1">
        <v>7.3248407643310003</v>
      </c>
      <c r="V8284" s="1">
        <v>0.31847133758000001</v>
      </c>
      <c r="W8284" s="1">
        <v>92.356687898089007</v>
      </c>
      <c r="X8284" s="1">
        <v>11.146496815287</v>
      </c>
      <c r="Y8284" s="1">
        <v>15.286624203822001</v>
      </c>
      <c r="Z8284" s="1">
        <v>83.121019108279995</v>
      </c>
      <c r="AA8284" s="1">
        <v>16.878980891720001</v>
      </c>
      <c r="AB8284" s="8">
        <v>358.59872611464999</v>
      </c>
    </row>
    <row r="8285" spans="4:28" x14ac:dyDescent="0.2">
      <c r="D8285" s="59"/>
      <c r="E8285" s="5" t="s">
        <v>73</v>
      </c>
      <c r="F8285" s="51" t="s">
        <v>623</v>
      </c>
      <c r="G8285" s="4">
        <v>187</v>
      </c>
      <c r="H8285" s="10">
        <v>2.1390374331549999</v>
      </c>
      <c r="I8285" s="1">
        <v>8.0213903743320003</v>
      </c>
      <c r="J8285" s="1">
        <v>10.160427807487</v>
      </c>
      <c r="K8285" s="1">
        <v>10.160427807487</v>
      </c>
      <c r="L8285" s="1">
        <v>75.935828877004994</v>
      </c>
      <c r="M8285" s="1">
        <v>74.866310160428</v>
      </c>
      <c r="N8285" s="1">
        <v>60.962566844919998</v>
      </c>
      <c r="O8285" s="1">
        <v>21.390374331551001</v>
      </c>
      <c r="P8285" s="1">
        <v>8.0213903743320003</v>
      </c>
      <c r="Q8285" s="1">
        <v>5.8823529411760003</v>
      </c>
      <c r="R8285" s="1">
        <v>1.6042780748659999</v>
      </c>
      <c r="S8285" s="1">
        <v>52.406417112299003</v>
      </c>
      <c r="T8285" s="1">
        <v>11.764705882353001</v>
      </c>
      <c r="U8285" s="1">
        <v>9.6256684491980007</v>
      </c>
      <c r="V8285" s="2" t="s">
        <v>160</v>
      </c>
      <c r="W8285" s="1">
        <v>90.374331550801998</v>
      </c>
      <c r="X8285" s="1">
        <v>10.160427807487</v>
      </c>
      <c r="Y8285" s="1">
        <v>17.647058823529001</v>
      </c>
      <c r="Z8285" s="1">
        <v>78.609625668448999</v>
      </c>
      <c r="AA8285" s="1">
        <v>13.903743315508001</v>
      </c>
      <c r="AB8285" s="8">
        <v>352.941176470588</v>
      </c>
    </row>
    <row r="8286" spans="4:28" ht="26" x14ac:dyDescent="0.2">
      <c r="D8286" s="59"/>
      <c r="E8286" s="5" t="s">
        <v>74</v>
      </c>
      <c r="F8286" s="51" t="s">
        <v>623</v>
      </c>
      <c r="G8286" s="4">
        <v>472</v>
      </c>
      <c r="H8286" s="10">
        <v>0.63559322033900001</v>
      </c>
      <c r="I8286" s="1">
        <v>8.8983050847459992</v>
      </c>
      <c r="J8286" s="1">
        <v>5.0847457627120001</v>
      </c>
      <c r="K8286" s="1">
        <v>6.7796610169490004</v>
      </c>
      <c r="L8286" s="1">
        <v>68.855932203389997</v>
      </c>
      <c r="M8286" s="1">
        <v>71.398305084745999</v>
      </c>
      <c r="N8286" s="1">
        <v>56.144067796610003</v>
      </c>
      <c r="O8286" s="1">
        <v>15.889830508475001</v>
      </c>
      <c r="P8286" s="1">
        <v>6.5677966101690002</v>
      </c>
      <c r="Q8286" s="1">
        <v>6.1440677966099999</v>
      </c>
      <c r="R8286" s="1">
        <v>0.63559322033900001</v>
      </c>
      <c r="S8286" s="1">
        <v>37.288135593219998</v>
      </c>
      <c r="T8286" s="1">
        <v>7.2033898305079997</v>
      </c>
      <c r="U8286" s="1">
        <v>13.559322033898001</v>
      </c>
      <c r="V8286" s="1">
        <v>1.0593220338980001</v>
      </c>
      <c r="W8286" s="1">
        <v>85.381355932202993</v>
      </c>
      <c r="X8286" s="1">
        <v>9.3220338983049995</v>
      </c>
      <c r="Y8286" s="1">
        <v>10.805084745763001</v>
      </c>
      <c r="Z8286" s="1">
        <v>77.542372881356002</v>
      </c>
      <c r="AA8286" s="1">
        <v>12.076271186441</v>
      </c>
      <c r="AB8286" s="8">
        <v>306.14406779660999</v>
      </c>
    </row>
    <row r="8287" spans="4:28" x14ac:dyDescent="0.2">
      <c r="D8287" s="59"/>
      <c r="E8287" s="5" t="s">
        <v>36</v>
      </c>
      <c r="F8287" s="51" t="s">
        <v>624</v>
      </c>
      <c r="G8287" s="4">
        <v>28</v>
      </c>
      <c r="H8287" s="17" t="s">
        <v>160</v>
      </c>
      <c r="I8287" s="1">
        <v>7.1428571428570002</v>
      </c>
      <c r="J8287" s="1">
        <v>7.1428571428570002</v>
      </c>
      <c r="K8287" s="2" t="s">
        <v>160</v>
      </c>
      <c r="L8287" s="1">
        <v>57.142857142856997</v>
      </c>
      <c r="M8287" s="1">
        <v>60.714285714286</v>
      </c>
      <c r="N8287" s="1">
        <v>50</v>
      </c>
      <c r="O8287" s="1">
        <v>28.571428571428999</v>
      </c>
      <c r="P8287" s="2" t="s">
        <v>160</v>
      </c>
      <c r="Q8287" s="1">
        <v>3.5714285714290002</v>
      </c>
      <c r="R8287" s="2" t="s">
        <v>160</v>
      </c>
      <c r="S8287" s="1">
        <v>25</v>
      </c>
      <c r="T8287" s="1">
        <v>21.428571428571001</v>
      </c>
      <c r="U8287" s="1">
        <v>10.714285714286</v>
      </c>
      <c r="V8287" s="1">
        <v>3.5714285714290002</v>
      </c>
      <c r="W8287" s="1">
        <v>85.714285714286007</v>
      </c>
      <c r="X8287" s="1">
        <v>7.1428571428570002</v>
      </c>
      <c r="Y8287" s="1">
        <v>7.1428571428570002</v>
      </c>
      <c r="Z8287" s="1">
        <v>67.857142857143003</v>
      </c>
      <c r="AA8287" s="1">
        <v>3.5714285714290002</v>
      </c>
      <c r="AB8287" s="8">
        <v>275</v>
      </c>
    </row>
    <row r="8288" spans="4:28" x14ac:dyDescent="0.2">
      <c r="D8288" s="59"/>
      <c r="E8288" s="5" t="s">
        <v>23</v>
      </c>
      <c r="F8288" s="51" t="s">
        <v>624</v>
      </c>
      <c r="G8288" s="4">
        <v>6</v>
      </c>
      <c r="H8288" s="17" t="s">
        <v>160</v>
      </c>
      <c r="I8288" s="2" t="s">
        <v>160</v>
      </c>
      <c r="J8288" s="2" t="s">
        <v>160</v>
      </c>
      <c r="K8288" s="2" t="s">
        <v>160</v>
      </c>
      <c r="L8288" s="1">
        <v>66.666666666666998</v>
      </c>
      <c r="M8288" s="1">
        <v>66.666666666666998</v>
      </c>
      <c r="N8288" s="1">
        <v>33.333333333333002</v>
      </c>
      <c r="O8288" s="2" t="s">
        <v>160</v>
      </c>
      <c r="P8288" s="2" t="s">
        <v>160</v>
      </c>
      <c r="Q8288" s="2" t="s">
        <v>160</v>
      </c>
      <c r="R8288" s="2" t="s">
        <v>160</v>
      </c>
      <c r="S8288" s="1">
        <v>16.666666666666998</v>
      </c>
      <c r="T8288" s="2" t="s">
        <v>160</v>
      </c>
      <c r="U8288" s="1">
        <v>16.666666666666998</v>
      </c>
      <c r="V8288" s="1">
        <v>16.666666666666998</v>
      </c>
      <c r="W8288" s="1">
        <v>66.666666666666998</v>
      </c>
      <c r="X8288" s="2" t="s">
        <v>160</v>
      </c>
      <c r="Y8288" s="2" t="s">
        <v>160</v>
      </c>
      <c r="Z8288" s="1">
        <v>66.666666666666998</v>
      </c>
      <c r="AA8288" s="2" t="s">
        <v>160</v>
      </c>
      <c r="AB8288" s="8">
        <v>216.666666666667</v>
      </c>
    </row>
    <row r="8289" spans="4:28" ht="26" x14ac:dyDescent="0.2">
      <c r="D8289" s="58" t="s">
        <v>75</v>
      </c>
      <c r="E8289" s="7" t="s">
        <v>76</v>
      </c>
      <c r="F8289" s="50" t="s">
        <v>624</v>
      </c>
      <c r="G8289" s="6">
        <v>32</v>
      </c>
      <c r="H8289" s="14">
        <v>6.25</v>
      </c>
      <c r="I8289" s="3">
        <v>15.625</v>
      </c>
      <c r="J8289" s="3">
        <v>12.5</v>
      </c>
      <c r="K8289" s="3">
        <v>9.375</v>
      </c>
      <c r="L8289" s="3">
        <v>59.375</v>
      </c>
      <c r="M8289" s="3">
        <v>68.75</v>
      </c>
      <c r="N8289" s="3">
        <v>53.125</v>
      </c>
      <c r="O8289" s="3">
        <v>18.75</v>
      </c>
      <c r="P8289" s="3">
        <v>3.125</v>
      </c>
      <c r="Q8289" s="3">
        <v>3.125</v>
      </c>
      <c r="R8289" s="9" t="s">
        <v>160</v>
      </c>
      <c r="S8289" s="3">
        <v>43.75</v>
      </c>
      <c r="T8289" s="3">
        <v>9.375</v>
      </c>
      <c r="U8289" s="3">
        <v>12.5</v>
      </c>
      <c r="V8289" s="9" t="s">
        <v>160</v>
      </c>
      <c r="W8289" s="3">
        <v>87.5</v>
      </c>
      <c r="X8289" s="3">
        <v>21.875</v>
      </c>
      <c r="Y8289" s="3">
        <v>18.75</v>
      </c>
      <c r="Z8289" s="3">
        <v>71.875</v>
      </c>
      <c r="AA8289" s="3">
        <v>6.25</v>
      </c>
      <c r="AB8289" s="13">
        <v>315.625</v>
      </c>
    </row>
    <row r="8290" spans="4:28" x14ac:dyDescent="0.2">
      <c r="D8290" s="59"/>
      <c r="E8290" s="5" t="s">
        <v>77</v>
      </c>
      <c r="F8290" s="51" t="s">
        <v>623</v>
      </c>
      <c r="G8290" s="4">
        <v>60</v>
      </c>
      <c r="H8290" s="17" t="s">
        <v>160</v>
      </c>
      <c r="I8290" s="1">
        <v>11.666666666667</v>
      </c>
      <c r="J8290" s="1">
        <v>10</v>
      </c>
      <c r="K8290" s="1">
        <v>20</v>
      </c>
      <c r="L8290" s="1">
        <v>63.333333333333002</v>
      </c>
      <c r="M8290" s="1">
        <v>71.666666666666998</v>
      </c>
      <c r="N8290" s="1">
        <v>48.333333333333002</v>
      </c>
      <c r="O8290" s="1">
        <v>26.666666666666998</v>
      </c>
      <c r="P8290" s="1">
        <v>5</v>
      </c>
      <c r="Q8290" s="1">
        <v>5</v>
      </c>
      <c r="R8290" s="2" t="s">
        <v>160</v>
      </c>
      <c r="S8290" s="1">
        <v>48.333333333333002</v>
      </c>
      <c r="T8290" s="1">
        <v>11.666666666667</v>
      </c>
      <c r="U8290" s="1">
        <v>15</v>
      </c>
      <c r="V8290" s="2" t="s">
        <v>160</v>
      </c>
      <c r="W8290" s="1">
        <v>85</v>
      </c>
      <c r="X8290" s="1">
        <v>11.666666666667</v>
      </c>
      <c r="Y8290" s="1">
        <v>28.333333333333002</v>
      </c>
      <c r="Z8290" s="1">
        <v>75</v>
      </c>
      <c r="AA8290" s="1">
        <v>8.333333333333</v>
      </c>
      <c r="AB8290" s="8">
        <v>336.66666666666703</v>
      </c>
    </row>
    <row r="8291" spans="4:28" x14ac:dyDescent="0.2">
      <c r="D8291" s="59"/>
      <c r="E8291" s="5" t="s">
        <v>78</v>
      </c>
      <c r="F8291" s="51" t="s">
        <v>623</v>
      </c>
      <c r="G8291" s="4">
        <v>82</v>
      </c>
      <c r="H8291" s="17" t="s">
        <v>160</v>
      </c>
      <c r="I8291" s="1">
        <v>15.853658536585</v>
      </c>
      <c r="J8291" s="1">
        <v>10.975609756098001</v>
      </c>
      <c r="K8291" s="1">
        <v>18.292682926828999</v>
      </c>
      <c r="L8291" s="1">
        <v>70.731707317073003</v>
      </c>
      <c r="M8291" s="1">
        <v>79.268292682926997</v>
      </c>
      <c r="N8291" s="1">
        <v>60.975609756098002</v>
      </c>
      <c r="O8291" s="1">
        <v>21.951219512194999</v>
      </c>
      <c r="P8291" s="1">
        <v>7.3170731707319998</v>
      </c>
      <c r="Q8291" s="1">
        <v>10.975609756098001</v>
      </c>
      <c r="R8291" s="2" t="s">
        <v>160</v>
      </c>
      <c r="S8291" s="1">
        <v>53.658536585366001</v>
      </c>
      <c r="T8291" s="1">
        <v>14.634146341463</v>
      </c>
      <c r="U8291" s="1">
        <v>8.5365853658540001</v>
      </c>
      <c r="V8291" s="2" t="s">
        <v>160</v>
      </c>
      <c r="W8291" s="1">
        <v>91.463414634146005</v>
      </c>
      <c r="X8291" s="1">
        <v>15.853658536585</v>
      </c>
      <c r="Y8291" s="1">
        <v>29.268292682927001</v>
      </c>
      <c r="Z8291" s="1">
        <v>84.146341463414998</v>
      </c>
      <c r="AA8291" s="1">
        <v>14.634146341463</v>
      </c>
      <c r="AB8291" s="8">
        <v>373.17073170731697</v>
      </c>
    </row>
    <row r="8292" spans="4:28" ht="26" x14ac:dyDescent="0.2">
      <c r="D8292" s="59"/>
      <c r="E8292" s="5" t="s">
        <v>79</v>
      </c>
      <c r="F8292" s="51" t="s">
        <v>624</v>
      </c>
      <c r="G8292" s="4">
        <v>11</v>
      </c>
      <c r="H8292" s="17" t="s">
        <v>160</v>
      </c>
      <c r="I8292" s="1">
        <v>18.181818181817999</v>
      </c>
      <c r="J8292" s="1">
        <v>9.0909090909089993</v>
      </c>
      <c r="K8292" s="2" t="s">
        <v>160</v>
      </c>
      <c r="L8292" s="1">
        <v>81.818181818181998</v>
      </c>
      <c r="M8292" s="1">
        <v>72.727272727273004</v>
      </c>
      <c r="N8292" s="1">
        <v>54.545454545455001</v>
      </c>
      <c r="O8292" s="1">
        <v>45.454545454544999</v>
      </c>
      <c r="P8292" s="2" t="s">
        <v>160</v>
      </c>
      <c r="Q8292" s="2" t="s">
        <v>160</v>
      </c>
      <c r="R8292" s="2" t="s">
        <v>160</v>
      </c>
      <c r="S8292" s="1">
        <v>63.636363636364003</v>
      </c>
      <c r="T8292" s="1">
        <v>9.0909090909089993</v>
      </c>
      <c r="U8292" s="1">
        <v>18.181818181817999</v>
      </c>
      <c r="V8292" s="2" t="s">
        <v>160</v>
      </c>
      <c r="W8292" s="1">
        <v>81.818181818181998</v>
      </c>
      <c r="X8292" s="1">
        <v>18.181818181817999</v>
      </c>
      <c r="Y8292" s="1">
        <v>9.0909090909089993</v>
      </c>
      <c r="Z8292" s="1">
        <v>72.727272727273004</v>
      </c>
      <c r="AA8292" s="2" t="s">
        <v>160</v>
      </c>
      <c r="AB8292" s="8">
        <v>372.72727272727298</v>
      </c>
    </row>
    <row r="8293" spans="4:28" ht="26" x14ac:dyDescent="0.2">
      <c r="D8293" s="59"/>
      <c r="E8293" s="5" t="s">
        <v>80</v>
      </c>
      <c r="F8293" s="51" t="s">
        <v>624</v>
      </c>
      <c r="G8293" s="4">
        <v>35</v>
      </c>
      <c r="H8293" s="17" t="s">
        <v>160</v>
      </c>
      <c r="I8293" s="1">
        <v>11.428571428571001</v>
      </c>
      <c r="J8293" s="1">
        <v>22.857142857143</v>
      </c>
      <c r="K8293" s="1">
        <v>31.428571428571001</v>
      </c>
      <c r="L8293" s="1">
        <v>71.428571428571004</v>
      </c>
      <c r="M8293" s="1">
        <v>68.571428571428996</v>
      </c>
      <c r="N8293" s="1">
        <v>48.571428571429003</v>
      </c>
      <c r="O8293" s="1">
        <v>28.571428571428999</v>
      </c>
      <c r="P8293" s="1">
        <v>5.7142857142860004</v>
      </c>
      <c r="Q8293" s="1">
        <v>5.7142857142860004</v>
      </c>
      <c r="R8293" s="2" t="s">
        <v>160</v>
      </c>
      <c r="S8293" s="1">
        <v>51.428571428570997</v>
      </c>
      <c r="T8293" s="1">
        <v>14.285714285714</v>
      </c>
      <c r="U8293" s="1">
        <v>8.5714285714289993</v>
      </c>
      <c r="V8293" s="2" t="s">
        <v>160</v>
      </c>
      <c r="W8293" s="1">
        <v>91.428571428571004</v>
      </c>
      <c r="X8293" s="1">
        <v>11.428571428571001</v>
      </c>
      <c r="Y8293" s="1">
        <v>51.428571428570997</v>
      </c>
      <c r="Z8293" s="1">
        <v>71.428571428571004</v>
      </c>
      <c r="AA8293" s="1">
        <v>11.428571428571001</v>
      </c>
      <c r="AB8293" s="8">
        <v>368.57142857142901</v>
      </c>
    </row>
    <row r="8294" spans="4:28" ht="26" x14ac:dyDescent="0.2">
      <c r="D8294" s="59"/>
      <c r="E8294" s="5" t="s">
        <v>81</v>
      </c>
      <c r="F8294" s="51" t="s">
        <v>624</v>
      </c>
      <c r="G8294" s="4">
        <v>48</v>
      </c>
      <c r="H8294" s="10">
        <v>2.083333333333</v>
      </c>
      <c r="I8294" s="1">
        <v>12.5</v>
      </c>
      <c r="J8294" s="1">
        <v>16.666666666666998</v>
      </c>
      <c r="K8294" s="1">
        <v>33.333333333333002</v>
      </c>
      <c r="L8294" s="1">
        <v>85.416666666666998</v>
      </c>
      <c r="M8294" s="1">
        <v>75</v>
      </c>
      <c r="N8294" s="1">
        <v>58.333333333333002</v>
      </c>
      <c r="O8294" s="1">
        <v>14.583333333333</v>
      </c>
      <c r="P8294" s="1">
        <v>8.333333333333</v>
      </c>
      <c r="Q8294" s="1">
        <v>6.25</v>
      </c>
      <c r="R8294" s="2" t="s">
        <v>160</v>
      </c>
      <c r="S8294" s="1">
        <v>60.416666666666998</v>
      </c>
      <c r="T8294" s="1">
        <v>16.666666666666998</v>
      </c>
      <c r="U8294" s="1">
        <v>4.166666666667</v>
      </c>
      <c r="V8294" s="2" t="s">
        <v>160</v>
      </c>
      <c r="W8294" s="1">
        <v>95.833333333333002</v>
      </c>
      <c r="X8294" s="1">
        <v>14.583333333333</v>
      </c>
      <c r="Y8294" s="1">
        <v>45.833333333333002</v>
      </c>
      <c r="Z8294" s="1">
        <v>81.25</v>
      </c>
      <c r="AA8294" s="1">
        <v>12.5</v>
      </c>
      <c r="AB8294" s="8">
        <v>393.75</v>
      </c>
    </row>
    <row r="8295" spans="4:28" ht="26" x14ac:dyDescent="0.2">
      <c r="D8295" s="59"/>
      <c r="E8295" s="5" t="s">
        <v>82</v>
      </c>
      <c r="F8295" s="51" t="s">
        <v>624</v>
      </c>
      <c r="G8295" s="4">
        <v>39</v>
      </c>
      <c r="H8295" s="17" t="s">
        <v>160</v>
      </c>
      <c r="I8295" s="1">
        <v>17.948717948717999</v>
      </c>
      <c r="J8295" s="1">
        <v>15.384615384615</v>
      </c>
      <c r="K8295" s="1">
        <v>38.461538461537998</v>
      </c>
      <c r="L8295" s="1">
        <v>79.487179487179006</v>
      </c>
      <c r="M8295" s="1">
        <v>79.487179487179006</v>
      </c>
      <c r="N8295" s="1">
        <v>66.666666666666998</v>
      </c>
      <c r="O8295" s="1">
        <v>23.076923076922998</v>
      </c>
      <c r="P8295" s="1">
        <v>15.384615384615</v>
      </c>
      <c r="Q8295" s="1">
        <v>5.1282051282049999</v>
      </c>
      <c r="R8295" s="1">
        <v>2.564102564103</v>
      </c>
      <c r="S8295" s="1">
        <v>64.102564102564003</v>
      </c>
      <c r="T8295" s="1">
        <v>25.641025641026001</v>
      </c>
      <c r="U8295" s="1">
        <v>2.564102564103</v>
      </c>
      <c r="V8295" s="2" t="s">
        <v>160</v>
      </c>
      <c r="W8295" s="1">
        <v>97.435897435897004</v>
      </c>
      <c r="X8295" s="1">
        <v>17.948717948717999</v>
      </c>
      <c r="Y8295" s="1">
        <v>48.717948717949</v>
      </c>
      <c r="Z8295" s="1">
        <v>87.179487179486998</v>
      </c>
      <c r="AA8295" s="1">
        <v>20.512820512821001</v>
      </c>
      <c r="AB8295" s="8">
        <v>435.89743589743603</v>
      </c>
    </row>
    <row r="8296" spans="4:28" ht="26" x14ac:dyDescent="0.2">
      <c r="D8296" s="59"/>
      <c r="E8296" s="5" t="s">
        <v>83</v>
      </c>
      <c r="F8296" s="51" t="s">
        <v>624</v>
      </c>
      <c r="G8296" s="4">
        <v>12</v>
      </c>
      <c r="H8296" s="10">
        <v>8.333333333333</v>
      </c>
      <c r="I8296" s="1">
        <v>16.666666666666998</v>
      </c>
      <c r="J8296" s="1">
        <v>16.666666666666998</v>
      </c>
      <c r="K8296" s="1">
        <v>33.333333333333002</v>
      </c>
      <c r="L8296" s="1">
        <v>75</v>
      </c>
      <c r="M8296" s="1">
        <v>50</v>
      </c>
      <c r="N8296" s="1">
        <v>50</v>
      </c>
      <c r="O8296" s="1">
        <v>25</v>
      </c>
      <c r="P8296" s="2" t="s">
        <v>160</v>
      </c>
      <c r="Q8296" s="2" t="s">
        <v>160</v>
      </c>
      <c r="R8296" s="1">
        <v>8.333333333333</v>
      </c>
      <c r="S8296" s="1">
        <v>50</v>
      </c>
      <c r="T8296" s="1">
        <v>25</v>
      </c>
      <c r="U8296" s="1">
        <v>8.333333333333</v>
      </c>
      <c r="V8296" s="2" t="s">
        <v>160</v>
      </c>
      <c r="W8296" s="1">
        <v>91.666666666666998</v>
      </c>
      <c r="X8296" s="1">
        <v>25</v>
      </c>
      <c r="Y8296" s="1">
        <v>41.666666666666998</v>
      </c>
      <c r="Z8296" s="1">
        <v>66.666666666666998</v>
      </c>
      <c r="AA8296" s="1">
        <v>8.333333333333</v>
      </c>
      <c r="AB8296" s="8">
        <v>366.66666666666703</v>
      </c>
    </row>
    <row r="8297" spans="4:28" x14ac:dyDescent="0.2">
      <c r="D8297" s="59"/>
      <c r="E8297" s="5" t="s">
        <v>84</v>
      </c>
      <c r="F8297" s="51" t="s">
        <v>624</v>
      </c>
      <c r="G8297" s="4">
        <v>15</v>
      </c>
      <c r="H8297" s="17" t="s">
        <v>160</v>
      </c>
      <c r="I8297" s="1">
        <v>13.333333333333</v>
      </c>
      <c r="J8297" s="1">
        <v>13.333333333333</v>
      </c>
      <c r="K8297" s="1">
        <v>40</v>
      </c>
      <c r="L8297" s="1">
        <v>86.666666666666998</v>
      </c>
      <c r="M8297" s="1">
        <v>93.333333333333002</v>
      </c>
      <c r="N8297" s="1">
        <v>66.666666666666998</v>
      </c>
      <c r="O8297" s="1">
        <v>13.333333333333</v>
      </c>
      <c r="P8297" s="1">
        <v>20</v>
      </c>
      <c r="Q8297" s="2" t="s">
        <v>160</v>
      </c>
      <c r="R8297" s="2" t="s">
        <v>160</v>
      </c>
      <c r="S8297" s="1">
        <v>46.666666666666998</v>
      </c>
      <c r="T8297" s="1">
        <v>33.333333333333002</v>
      </c>
      <c r="U8297" s="2" t="s">
        <v>160</v>
      </c>
      <c r="V8297" s="2" t="s">
        <v>160</v>
      </c>
      <c r="W8297" s="1">
        <v>100</v>
      </c>
      <c r="X8297" s="1">
        <v>13.333333333333</v>
      </c>
      <c r="Y8297" s="1">
        <v>40</v>
      </c>
      <c r="Z8297" s="1">
        <v>100</v>
      </c>
      <c r="AA8297" s="1">
        <v>20</v>
      </c>
      <c r="AB8297" s="8">
        <v>426.66666666666703</v>
      </c>
    </row>
    <row r="8298" spans="4:28" x14ac:dyDescent="0.2">
      <c r="D8298" s="59"/>
      <c r="E8298" s="5" t="s">
        <v>85</v>
      </c>
      <c r="F8298" s="51" t="s">
        <v>624</v>
      </c>
      <c r="G8298" s="4">
        <v>5</v>
      </c>
      <c r="H8298" s="17" t="s">
        <v>160</v>
      </c>
      <c r="I8298" s="1">
        <v>20</v>
      </c>
      <c r="J8298" s="2" t="s">
        <v>160</v>
      </c>
      <c r="K8298" s="2" t="s">
        <v>160</v>
      </c>
      <c r="L8298" s="1">
        <v>40</v>
      </c>
      <c r="M8298" s="1">
        <v>40</v>
      </c>
      <c r="N8298" s="1">
        <v>20</v>
      </c>
      <c r="O8298" s="1">
        <v>20</v>
      </c>
      <c r="P8298" s="2" t="s">
        <v>160</v>
      </c>
      <c r="Q8298" s="2" t="s">
        <v>160</v>
      </c>
      <c r="R8298" s="2" t="s">
        <v>160</v>
      </c>
      <c r="S8298" s="1">
        <v>20</v>
      </c>
      <c r="T8298" s="2" t="s">
        <v>160</v>
      </c>
      <c r="U8298" s="1">
        <v>60</v>
      </c>
      <c r="V8298" s="2" t="s">
        <v>160</v>
      </c>
      <c r="W8298" s="1">
        <v>40</v>
      </c>
      <c r="X8298" s="1">
        <v>20</v>
      </c>
      <c r="Y8298" s="2" t="s">
        <v>160</v>
      </c>
      <c r="Z8298" s="1">
        <v>40</v>
      </c>
      <c r="AA8298" s="2" t="s">
        <v>160</v>
      </c>
      <c r="AB8298" s="8">
        <v>220</v>
      </c>
    </row>
    <row r="8299" spans="4:28" x14ac:dyDescent="0.2">
      <c r="D8299" s="59"/>
      <c r="E8299" s="5" t="s">
        <v>86</v>
      </c>
      <c r="F8299" s="51" t="s">
        <v>623</v>
      </c>
      <c r="G8299" s="4">
        <v>87</v>
      </c>
      <c r="H8299" s="17" t="s">
        <v>160</v>
      </c>
      <c r="I8299" s="1">
        <v>4.5977011494250002</v>
      </c>
      <c r="J8299" s="1">
        <v>13.793103448276</v>
      </c>
      <c r="K8299" s="1">
        <v>25.287356321838999</v>
      </c>
      <c r="L8299" s="1">
        <v>71.264367816092005</v>
      </c>
      <c r="M8299" s="1">
        <v>68.965517241379004</v>
      </c>
      <c r="N8299" s="1">
        <v>49.425287356322002</v>
      </c>
      <c r="O8299" s="1">
        <v>20.689655172414</v>
      </c>
      <c r="P8299" s="1">
        <v>3.4482758620689999</v>
      </c>
      <c r="Q8299" s="1">
        <v>2.2988505747130001</v>
      </c>
      <c r="R8299" s="2" t="s">
        <v>160</v>
      </c>
      <c r="S8299" s="1">
        <v>45.977011494252999</v>
      </c>
      <c r="T8299" s="1">
        <v>9.1954022988510005</v>
      </c>
      <c r="U8299" s="1">
        <v>11.494252873562999</v>
      </c>
      <c r="V8299" s="2" t="s">
        <v>160</v>
      </c>
      <c r="W8299" s="1">
        <v>88.505747126437001</v>
      </c>
      <c r="X8299" s="1">
        <v>4.5977011494250002</v>
      </c>
      <c r="Y8299" s="1">
        <v>34.482758620689999</v>
      </c>
      <c r="Z8299" s="1">
        <v>74.712643678161001</v>
      </c>
      <c r="AA8299" s="1">
        <v>5.7471264367819996</v>
      </c>
      <c r="AB8299" s="8">
        <v>326.43678160919501</v>
      </c>
    </row>
    <row r="8300" spans="4:28" ht="26" x14ac:dyDescent="0.2">
      <c r="D8300" s="59"/>
      <c r="E8300" s="5" t="s">
        <v>87</v>
      </c>
      <c r="F8300" s="51" t="s">
        <v>623</v>
      </c>
      <c r="G8300" s="4">
        <v>118</v>
      </c>
      <c r="H8300" s="10">
        <v>0.84745762711899997</v>
      </c>
      <c r="I8300" s="1">
        <v>16.949152542373</v>
      </c>
      <c r="J8300" s="1">
        <v>13.559322033898001</v>
      </c>
      <c r="K8300" s="1">
        <v>22.881355932203</v>
      </c>
      <c r="L8300" s="1">
        <v>82.203389830508002</v>
      </c>
      <c r="M8300" s="1">
        <v>80.508474576270999</v>
      </c>
      <c r="N8300" s="1">
        <v>68.644067796610003</v>
      </c>
      <c r="O8300" s="1">
        <v>24.576271186441002</v>
      </c>
      <c r="P8300" s="1">
        <v>11.864406779661</v>
      </c>
      <c r="Q8300" s="1">
        <v>4.2372881355930003</v>
      </c>
      <c r="R8300" s="2" t="s">
        <v>160</v>
      </c>
      <c r="S8300" s="1">
        <v>61.016949152541997</v>
      </c>
      <c r="T8300" s="1">
        <v>11.016949152542001</v>
      </c>
      <c r="U8300" s="1">
        <v>6.7796610169490004</v>
      </c>
      <c r="V8300" s="2" t="s">
        <v>160</v>
      </c>
      <c r="W8300" s="1">
        <v>93.220338983050993</v>
      </c>
      <c r="X8300" s="1">
        <v>17.796610169491998</v>
      </c>
      <c r="Y8300" s="1">
        <v>34.745762711864003</v>
      </c>
      <c r="Z8300" s="1">
        <v>87.288135593220005</v>
      </c>
      <c r="AA8300" s="1">
        <v>12.71186440678</v>
      </c>
      <c r="AB8300" s="8">
        <v>405.08474576271198</v>
      </c>
    </row>
    <row r="8301" spans="4:28" x14ac:dyDescent="0.2">
      <c r="D8301" s="59"/>
      <c r="E8301" s="5" t="s">
        <v>36</v>
      </c>
      <c r="F8301" s="51" t="s">
        <v>624</v>
      </c>
      <c r="G8301" s="4">
        <v>47</v>
      </c>
      <c r="H8301" s="17" t="s">
        <v>160</v>
      </c>
      <c r="I8301" s="1">
        <v>8.5106382978719992</v>
      </c>
      <c r="J8301" s="1">
        <v>10.638297872340001</v>
      </c>
      <c r="K8301" s="1">
        <v>19.148936170212998</v>
      </c>
      <c r="L8301" s="1">
        <v>57.446808510638</v>
      </c>
      <c r="M8301" s="1">
        <v>63.829787234043003</v>
      </c>
      <c r="N8301" s="1">
        <v>51.063829787233999</v>
      </c>
      <c r="O8301" s="1">
        <v>10.638297872340001</v>
      </c>
      <c r="P8301" s="1">
        <v>10.638297872340001</v>
      </c>
      <c r="Q8301" s="1">
        <v>10.638297872340001</v>
      </c>
      <c r="R8301" s="1">
        <v>2.1276595744679998</v>
      </c>
      <c r="S8301" s="1">
        <v>42.553191489362</v>
      </c>
      <c r="T8301" s="1">
        <v>12.765957446809001</v>
      </c>
      <c r="U8301" s="1">
        <v>25.531914893617</v>
      </c>
      <c r="V8301" s="2" t="s">
        <v>160</v>
      </c>
      <c r="W8301" s="1">
        <v>74.468085106383</v>
      </c>
      <c r="X8301" s="1">
        <v>8.5106382978719992</v>
      </c>
      <c r="Y8301" s="1">
        <v>27.659574468085001</v>
      </c>
      <c r="Z8301" s="1">
        <v>63.829787234043003</v>
      </c>
      <c r="AA8301" s="1">
        <v>19.148936170212998</v>
      </c>
      <c r="AB8301" s="8">
        <v>325.531914893617</v>
      </c>
    </row>
    <row r="8302" spans="4:28" ht="26" x14ac:dyDescent="0.2">
      <c r="D8302" s="59"/>
      <c r="E8302" s="5" t="s">
        <v>88</v>
      </c>
      <c r="F8302" s="51" t="s">
        <v>623</v>
      </c>
      <c r="G8302" s="4">
        <v>255</v>
      </c>
      <c r="H8302" s="10">
        <v>1.1764705882349999</v>
      </c>
      <c r="I8302" s="1">
        <v>5.8823529411760003</v>
      </c>
      <c r="J8302" s="1">
        <v>7.4509803921569997</v>
      </c>
      <c r="K8302" s="1">
        <v>1.9607843137250001</v>
      </c>
      <c r="L8302" s="1">
        <v>74.509803921569002</v>
      </c>
      <c r="M8302" s="1">
        <v>78.039215686275</v>
      </c>
      <c r="N8302" s="1">
        <v>58.823529411765001</v>
      </c>
      <c r="O8302" s="1">
        <v>19.607843137254999</v>
      </c>
      <c r="P8302" s="1">
        <v>6.666666666667</v>
      </c>
      <c r="Q8302" s="1">
        <v>7.8431372549020004</v>
      </c>
      <c r="R8302" s="1">
        <v>1.9607843137250001</v>
      </c>
      <c r="S8302" s="1">
        <v>42.745098039216003</v>
      </c>
      <c r="T8302" s="1">
        <v>7.8431372549020004</v>
      </c>
      <c r="U8302" s="1">
        <v>10.980392156862999</v>
      </c>
      <c r="V8302" s="1">
        <v>0.78431372549</v>
      </c>
      <c r="W8302" s="1">
        <v>88.235294117647001</v>
      </c>
      <c r="X8302" s="1">
        <v>7.0588235294119999</v>
      </c>
      <c r="Y8302" s="1">
        <v>9.0196078431370008</v>
      </c>
      <c r="Z8302" s="1">
        <v>83.137254901961001</v>
      </c>
      <c r="AA8302" s="1">
        <v>13.725490196078001</v>
      </c>
      <c r="AB8302" s="8">
        <v>326.274509803922</v>
      </c>
    </row>
    <row r="8303" spans="4:28" x14ac:dyDescent="0.2">
      <c r="D8303" s="59"/>
      <c r="E8303" s="5" t="s">
        <v>89</v>
      </c>
      <c r="F8303" s="51" t="s">
        <v>623</v>
      </c>
      <c r="G8303" s="4">
        <v>434</v>
      </c>
      <c r="H8303" s="10">
        <v>1.3824884792629999</v>
      </c>
      <c r="I8303" s="1">
        <v>6.4516129032259997</v>
      </c>
      <c r="J8303" s="1">
        <v>1.152073732719</v>
      </c>
      <c r="K8303" s="1">
        <v>0.69124423963100001</v>
      </c>
      <c r="L8303" s="1">
        <v>67.050691244239999</v>
      </c>
      <c r="M8303" s="1">
        <v>68.202764976959003</v>
      </c>
      <c r="N8303" s="1">
        <v>56.451612903226</v>
      </c>
      <c r="O8303" s="1">
        <v>14.976958525345999</v>
      </c>
      <c r="P8303" s="1">
        <v>6.9124423963129997</v>
      </c>
      <c r="Q8303" s="1">
        <v>6.4516129032259997</v>
      </c>
      <c r="R8303" s="1">
        <v>1.152073732719</v>
      </c>
      <c r="S8303" s="1">
        <v>35.714285714286</v>
      </c>
      <c r="T8303" s="1">
        <v>4.8387096774189997</v>
      </c>
      <c r="U8303" s="1">
        <v>12.903225806451999</v>
      </c>
      <c r="V8303" s="1">
        <v>1.6129032258060001</v>
      </c>
      <c r="W8303" s="1">
        <v>85.483870967742007</v>
      </c>
      <c r="X8303" s="1">
        <v>7.6036866359450004</v>
      </c>
      <c r="Y8303" s="1">
        <v>1.6129032258060001</v>
      </c>
      <c r="Z8303" s="1">
        <v>75.345622119815999</v>
      </c>
      <c r="AA8303" s="1">
        <v>13.364055299539</v>
      </c>
      <c r="AB8303" s="8">
        <v>285.94470046082898</v>
      </c>
    </row>
    <row r="8304" spans="4:28" x14ac:dyDescent="0.2">
      <c r="D8304" s="59"/>
      <c r="E8304" s="5" t="s">
        <v>23</v>
      </c>
      <c r="F8304" s="51" t="s">
        <v>624</v>
      </c>
      <c r="G8304" s="4">
        <v>9</v>
      </c>
      <c r="H8304" s="17" t="s">
        <v>160</v>
      </c>
      <c r="I8304" s="1">
        <v>11.111111111111001</v>
      </c>
      <c r="J8304" s="2" t="s">
        <v>160</v>
      </c>
      <c r="K8304" s="2" t="s">
        <v>160</v>
      </c>
      <c r="L8304" s="1">
        <v>44.444444444444002</v>
      </c>
      <c r="M8304" s="1">
        <v>44.444444444444002</v>
      </c>
      <c r="N8304" s="1">
        <v>44.444444444444002</v>
      </c>
      <c r="O8304" s="1">
        <v>11.111111111111001</v>
      </c>
      <c r="P8304" s="1">
        <v>11.111111111111001</v>
      </c>
      <c r="Q8304" s="1">
        <v>11.111111111111001</v>
      </c>
      <c r="R8304" s="2" t="s">
        <v>160</v>
      </c>
      <c r="S8304" s="1">
        <v>22.222222222222001</v>
      </c>
      <c r="T8304" s="2" t="s">
        <v>160</v>
      </c>
      <c r="U8304" s="1">
        <v>11.111111111111001</v>
      </c>
      <c r="V8304" s="1">
        <v>11.111111111111001</v>
      </c>
      <c r="W8304" s="1">
        <v>77.777777777777999</v>
      </c>
      <c r="X8304" s="1">
        <v>11.111111111111001</v>
      </c>
      <c r="Y8304" s="2" t="s">
        <v>160</v>
      </c>
      <c r="Z8304" s="1">
        <v>55.555555555555998</v>
      </c>
      <c r="AA8304" s="1">
        <v>22.222222222222001</v>
      </c>
      <c r="AB8304" s="8">
        <v>222.222222222222</v>
      </c>
    </row>
    <row r="8305" spans="4:28" ht="26" x14ac:dyDescent="0.2">
      <c r="D8305" s="59"/>
      <c r="E8305" s="5" t="s">
        <v>90</v>
      </c>
      <c r="F8305" s="51" t="s">
        <v>623</v>
      </c>
      <c r="G8305" s="4">
        <v>345</v>
      </c>
      <c r="H8305" s="10">
        <v>0.86956521739100001</v>
      </c>
      <c r="I8305" s="1">
        <v>12.463768115942001</v>
      </c>
      <c r="J8305" s="1">
        <v>12.463768115942001</v>
      </c>
      <c r="K8305" s="1">
        <v>20.289855072464</v>
      </c>
      <c r="L8305" s="1">
        <v>72.463768115942003</v>
      </c>
      <c r="M8305" s="1">
        <v>73.043478260870003</v>
      </c>
      <c r="N8305" s="1">
        <v>54.492753623188001</v>
      </c>
      <c r="O8305" s="1">
        <v>20.579710144928001</v>
      </c>
      <c r="P8305" s="1">
        <v>7.8260869565220004</v>
      </c>
      <c r="Q8305" s="1">
        <v>4.9275362318839999</v>
      </c>
      <c r="R8305" s="1">
        <v>0.57971014492799999</v>
      </c>
      <c r="S8305" s="1">
        <v>51.304347826087003</v>
      </c>
      <c r="T8305" s="1">
        <v>11.304347826087</v>
      </c>
      <c r="U8305" s="1">
        <v>11.014492753622999</v>
      </c>
      <c r="V8305" s="2" t="s">
        <v>160</v>
      </c>
      <c r="W8305" s="1">
        <v>88.985507246376997</v>
      </c>
      <c r="X8305" s="1">
        <v>13.333333333333</v>
      </c>
      <c r="Y8305" s="1">
        <v>30.144927536232</v>
      </c>
      <c r="Z8305" s="1">
        <v>77.681159420290001</v>
      </c>
      <c r="AA8305" s="1">
        <v>11.884057971014</v>
      </c>
      <c r="AB8305" s="8">
        <v>353.62318840579701</v>
      </c>
    </row>
    <row r="8306" spans="4:28" ht="26" x14ac:dyDescent="0.2">
      <c r="D8306" s="58" t="s">
        <v>91</v>
      </c>
      <c r="E8306" s="7" t="s">
        <v>92</v>
      </c>
      <c r="F8306" s="50" t="s">
        <v>623</v>
      </c>
      <c r="G8306" s="6">
        <v>70</v>
      </c>
      <c r="H8306" s="14">
        <v>1.4285714285710001</v>
      </c>
      <c r="I8306" s="3">
        <v>10</v>
      </c>
      <c r="J8306" s="3">
        <v>8.5714285714289993</v>
      </c>
      <c r="K8306" s="3">
        <v>12.857142857143</v>
      </c>
      <c r="L8306" s="3">
        <v>74.285714285713993</v>
      </c>
      <c r="M8306" s="3">
        <v>75.714285714286007</v>
      </c>
      <c r="N8306" s="3">
        <v>60</v>
      </c>
      <c r="O8306" s="3">
        <v>18.571428571428999</v>
      </c>
      <c r="P8306" s="3">
        <v>7.1428571428570002</v>
      </c>
      <c r="Q8306" s="3">
        <v>15.714285714286</v>
      </c>
      <c r="R8306" s="3">
        <v>1.4285714285710001</v>
      </c>
      <c r="S8306" s="3">
        <v>50</v>
      </c>
      <c r="T8306" s="3">
        <v>8.5714285714289993</v>
      </c>
      <c r="U8306" s="3">
        <v>11.428571428571001</v>
      </c>
      <c r="V8306" s="9" t="s">
        <v>160</v>
      </c>
      <c r="W8306" s="3">
        <v>88.571428571428996</v>
      </c>
      <c r="X8306" s="3">
        <v>11.428571428571001</v>
      </c>
      <c r="Y8306" s="3">
        <v>20</v>
      </c>
      <c r="Z8306" s="3">
        <v>80</v>
      </c>
      <c r="AA8306" s="3">
        <v>21.428571428571001</v>
      </c>
      <c r="AB8306" s="13">
        <v>355.71428571428601</v>
      </c>
    </row>
    <row r="8307" spans="4:28" ht="39" x14ac:dyDescent="0.2">
      <c r="D8307" s="59"/>
      <c r="E8307" s="5" t="s">
        <v>93</v>
      </c>
      <c r="F8307" s="51" t="s">
        <v>623</v>
      </c>
      <c r="G8307" s="4">
        <v>430</v>
      </c>
      <c r="H8307" s="10">
        <v>1.860465116279</v>
      </c>
      <c r="I8307" s="1">
        <v>10.465116279069999</v>
      </c>
      <c r="J8307" s="1">
        <v>9.7674418604650004</v>
      </c>
      <c r="K8307" s="1">
        <v>10.697674418605001</v>
      </c>
      <c r="L8307" s="1">
        <v>76.511627906976997</v>
      </c>
      <c r="M8307" s="1">
        <v>78.372093023255999</v>
      </c>
      <c r="N8307" s="1">
        <v>59.069767441860002</v>
      </c>
      <c r="O8307" s="1">
        <v>22.790697674419</v>
      </c>
      <c r="P8307" s="1">
        <v>7.2093023255809996</v>
      </c>
      <c r="Q8307" s="1">
        <v>4.6511627906979998</v>
      </c>
      <c r="R8307" s="1">
        <v>0.46511627907000003</v>
      </c>
      <c r="S8307" s="1">
        <v>60.232558139535001</v>
      </c>
      <c r="T8307" s="1">
        <v>9.3023255813949994</v>
      </c>
      <c r="U8307" s="1">
        <v>7.2093023255809996</v>
      </c>
      <c r="V8307" s="1">
        <v>0.69767441860500001</v>
      </c>
      <c r="W8307" s="1">
        <v>92.093023255814003</v>
      </c>
      <c r="X8307" s="1">
        <v>12.093023255814</v>
      </c>
      <c r="Y8307" s="1">
        <v>18.139534883721002</v>
      </c>
      <c r="Z8307" s="1">
        <v>82.558139534884006</v>
      </c>
      <c r="AA8307" s="1">
        <v>11.162790697674</v>
      </c>
      <c r="AB8307" s="8">
        <v>359.302325581395</v>
      </c>
    </row>
    <row r="8308" spans="4:28" ht="39" x14ac:dyDescent="0.2">
      <c r="D8308" s="59"/>
      <c r="E8308" s="5" t="s">
        <v>94</v>
      </c>
      <c r="F8308" s="51" t="s">
        <v>623</v>
      </c>
      <c r="G8308" s="4">
        <v>824</v>
      </c>
      <c r="H8308" s="10">
        <v>1.456310679612</v>
      </c>
      <c r="I8308" s="1">
        <v>10.072815533981</v>
      </c>
      <c r="J8308" s="1">
        <v>6.6747572815530001</v>
      </c>
      <c r="K8308" s="1">
        <v>8.3737864077669997</v>
      </c>
      <c r="L8308" s="1">
        <v>73.786407766989996</v>
      </c>
      <c r="M8308" s="1">
        <v>75.606796116504995</v>
      </c>
      <c r="N8308" s="1">
        <v>58.737864077669997</v>
      </c>
      <c r="O8308" s="1">
        <v>19.538834951456</v>
      </c>
      <c r="P8308" s="1">
        <v>7.1601941747569997</v>
      </c>
      <c r="Q8308" s="1">
        <v>6.3106796116500004</v>
      </c>
      <c r="R8308" s="1">
        <v>0.84951456310700002</v>
      </c>
      <c r="S8308" s="1">
        <v>50.485436893204003</v>
      </c>
      <c r="T8308" s="1">
        <v>8.3737864077669997</v>
      </c>
      <c r="U8308" s="1">
        <v>9.5873786407770005</v>
      </c>
      <c r="V8308" s="1">
        <v>0.48543689320400002</v>
      </c>
      <c r="W8308" s="1">
        <v>89.927184466019</v>
      </c>
      <c r="X8308" s="1">
        <v>11.407766990291</v>
      </c>
      <c r="Y8308" s="1">
        <v>13.713592233010001</v>
      </c>
      <c r="Z8308" s="1">
        <v>80.582524271845003</v>
      </c>
      <c r="AA8308" s="1">
        <v>12.985436893204</v>
      </c>
      <c r="AB8308" s="8">
        <v>337.5</v>
      </c>
    </row>
    <row r="8309" spans="4:28" ht="39" x14ac:dyDescent="0.2">
      <c r="D8309" s="59"/>
      <c r="E8309" s="5" t="s">
        <v>95</v>
      </c>
      <c r="F8309" s="51" t="s">
        <v>623</v>
      </c>
      <c r="G8309" s="4">
        <v>593</v>
      </c>
      <c r="H8309" s="10">
        <v>1.517706576728</v>
      </c>
      <c r="I8309" s="1">
        <v>11.467116357504</v>
      </c>
      <c r="J8309" s="1">
        <v>7.9258010118040003</v>
      </c>
      <c r="K8309" s="1">
        <v>9.9494097807759996</v>
      </c>
      <c r="L8309" s="1">
        <v>75.210792580101</v>
      </c>
      <c r="M8309" s="1">
        <v>76.391231028668003</v>
      </c>
      <c r="N8309" s="1">
        <v>57.166947723440003</v>
      </c>
      <c r="O8309" s="1">
        <v>21.922428330523001</v>
      </c>
      <c r="P8309" s="1">
        <v>6.7453625632380003</v>
      </c>
      <c r="Q8309" s="1">
        <v>4.8903878583470002</v>
      </c>
      <c r="R8309" s="1">
        <v>0.67453625632400005</v>
      </c>
      <c r="S8309" s="1">
        <v>59.190556492410998</v>
      </c>
      <c r="T8309" s="1">
        <v>9.4435075885330004</v>
      </c>
      <c r="U8309" s="1">
        <v>8.6003372681279995</v>
      </c>
      <c r="V8309" s="1">
        <v>0.84317032040499995</v>
      </c>
      <c r="W8309" s="1">
        <v>90.556492411467005</v>
      </c>
      <c r="X8309" s="1">
        <v>12.816188870152001</v>
      </c>
      <c r="Y8309" s="1">
        <v>16.357504215852</v>
      </c>
      <c r="Z8309" s="1">
        <v>80.944350758853005</v>
      </c>
      <c r="AA8309" s="1">
        <v>11.129848229342</v>
      </c>
      <c r="AB8309" s="8">
        <v>351.93929173693101</v>
      </c>
    </row>
    <row r="8310" spans="4:28" ht="39" x14ac:dyDescent="0.2">
      <c r="D8310" s="59"/>
      <c r="E8310" s="5" t="s">
        <v>96</v>
      </c>
      <c r="F8310" s="51" t="s">
        <v>623</v>
      </c>
      <c r="G8310" s="4">
        <v>261</v>
      </c>
      <c r="H8310" s="10">
        <v>2.6819923371650001</v>
      </c>
      <c r="I8310" s="1">
        <v>14.942528735631999</v>
      </c>
      <c r="J8310" s="1">
        <v>7.6628352490419998</v>
      </c>
      <c r="K8310" s="1">
        <v>9.9616858237549994</v>
      </c>
      <c r="L8310" s="1">
        <v>76.245210727968995</v>
      </c>
      <c r="M8310" s="1">
        <v>77.777777777777999</v>
      </c>
      <c r="N8310" s="1">
        <v>55.172413793102997</v>
      </c>
      <c r="O8310" s="1">
        <v>22.988505747125998</v>
      </c>
      <c r="P8310" s="1">
        <v>7.6628352490419998</v>
      </c>
      <c r="Q8310" s="1">
        <v>2.2988505747130001</v>
      </c>
      <c r="R8310" s="1">
        <v>0.38314176245199999</v>
      </c>
      <c r="S8310" s="1">
        <v>58.620689655172001</v>
      </c>
      <c r="T8310" s="1">
        <v>6.8965517241379999</v>
      </c>
      <c r="U8310" s="1">
        <v>7.6628352490419998</v>
      </c>
      <c r="V8310" s="1">
        <v>0.76628352490399998</v>
      </c>
      <c r="W8310" s="1">
        <v>91.570881226053999</v>
      </c>
      <c r="X8310" s="1">
        <v>17.241379310345</v>
      </c>
      <c r="Y8310" s="1">
        <v>16.858237547893001</v>
      </c>
      <c r="Z8310" s="1">
        <v>83.524904214559001</v>
      </c>
      <c r="AA8310" s="1">
        <v>9.1954022988510005</v>
      </c>
      <c r="AB8310" s="8">
        <v>351.72413793103402</v>
      </c>
    </row>
    <row r="8311" spans="4:28" ht="39" x14ac:dyDescent="0.2">
      <c r="D8311" s="59"/>
      <c r="E8311" s="5" t="s">
        <v>97</v>
      </c>
      <c r="F8311" s="51" t="s">
        <v>623</v>
      </c>
      <c r="G8311" s="4">
        <v>63</v>
      </c>
      <c r="H8311" s="10">
        <v>1.587301587302</v>
      </c>
      <c r="I8311" s="1">
        <v>15.873015873016</v>
      </c>
      <c r="J8311" s="1">
        <v>4.7619047619049999</v>
      </c>
      <c r="K8311" s="1">
        <v>11.111111111111001</v>
      </c>
      <c r="L8311" s="1">
        <v>71.428571428571004</v>
      </c>
      <c r="M8311" s="1">
        <v>73.015873015872998</v>
      </c>
      <c r="N8311" s="1">
        <v>55.555555555555998</v>
      </c>
      <c r="O8311" s="1">
        <v>23.809523809523998</v>
      </c>
      <c r="P8311" s="1">
        <v>11.111111111111001</v>
      </c>
      <c r="Q8311" s="1">
        <v>6.3492063492059998</v>
      </c>
      <c r="R8311" s="2" t="s">
        <v>160</v>
      </c>
      <c r="S8311" s="1">
        <v>60.317460317459997</v>
      </c>
      <c r="T8311" s="1">
        <v>7.9365079365079998</v>
      </c>
      <c r="U8311" s="1">
        <v>6.3492063492059998</v>
      </c>
      <c r="V8311" s="2" t="s">
        <v>160</v>
      </c>
      <c r="W8311" s="1">
        <v>93.650793650794</v>
      </c>
      <c r="X8311" s="1">
        <v>15.873015873016</v>
      </c>
      <c r="Y8311" s="1">
        <v>14.285714285714</v>
      </c>
      <c r="Z8311" s="1">
        <v>77.777777777777999</v>
      </c>
      <c r="AA8311" s="1">
        <v>15.873015873016</v>
      </c>
      <c r="AB8311" s="8">
        <v>349.20634920634899</v>
      </c>
    </row>
    <row r="8312" spans="4:28" ht="39" x14ac:dyDescent="0.2">
      <c r="D8312" s="59"/>
      <c r="E8312" s="5" t="s">
        <v>98</v>
      </c>
      <c r="F8312" s="51" t="s">
        <v>623</v>
      </c>
      <c r="G8312" s="4">
        <v>345</v>
      </c>
      <c r="H8312" s="10">
        <v>1.449275362319</v>
      </c>
      <c r="I8312" s="1">
        <v>13.333333333333</v>
      </c>
      <c r="J8312" s="1">
        <v>7.8260869565220004</v>
      </c>
      <c r="K8312" s="1">
        <v>11.594202898551</v>
      </c>
      <c r="L8312" s="1">
        <v>75.072463768115995</v>
      </c>
      <c r="M8312" s="1">
        <v>74.782608695652002</v>
      </c>
      <c r="N8312" s="1">
        <v>57.681159420290001</v>
      </c>
      <c r="O8312" s="1">
        <v>19.710144927536</v>
      </c>
      <c r="P8312" s="1">
        <v>7.8260869565220004</v>
      </c>
      <c r="Q8312" s="1">
        <v>3.1884057971009998</v>
      </c>
      <c r="R8312" s="1">
        <v>0.289855072464</v>
      </c>
      <c r="S8312" s="1">
        <v>58.260869565217</v>
      </c>
      <c r="T8312" s="1">
        <v>9.5652173913039995</v>
      </c>
      <c r="U8312" s="1">
        <v>10.724637681159001</v>
      </c>
      <c r="V8312" s="1">
        <v>0.57971014492799999</v>
      </c>
      <c r="W8312" s="1">
        <v>88.695652173913004</v>
      </c>
      <c r="X8312" s="1">
        <v>14.492753623187999</v>
      </c>
      <c r="Y8312" s="1">
        <v>17.681159420290001</v>
      </c>
      <c r="Z8312" s="1">
        <v>80</v>
      </c>
      <c r="AA8312" s="1">
        <v>10.724637681159001</v>
      </c>
      <c r="AB8312" s="8">
        <v>351.88405797101399</v>
      </c>
    </row>
    <row r="8313" spans="4:28" ht="39" x14ac:dyDescent="0.2">
      <c r="D8313" s="59"/>
      <c r="E8313" s="5" t="s">
        <v>99</v>
      </c>
      <c r="F8313" s="51" t="s">
        <v>623</v>
      </c>
      <c r="G8313" s="4">
        <v>202</v>
      </c>
      <c r="H8313" s="10">
        <v>1.9801980198019999</v>
      </c>
      <c r="I8313" s="1">
        <v>12.871287128713</v>
      </c>
      <c r="J8313" s="1">
        <v>6.9306930693069999</v>
      </c>
      <c r="K8313" s="1">
        <v>13.861386138614</v>
      </c>
      <c r="L8313" s="1">
        <v>75.742574257426</v>
      </c>
      <c r="M8313" s="1">
        <v>76.237623762376003</v>
      </c>
      <c r="N8313" s="1">
        <v>58.415841584158002</v>
      </c>
      <c r="O8313" s="1">
        <v>23.762376237624</v>
      </c>
      <c r="P8313" s="1">
        <v>8.9108910891090005</v>
      </c>
      <c r="Q8313" s="1">
        <v>3.4653465346529999</v>
      </c>
      <c r="R8313" s="2" t="s">
        <v>160</v>
      </c>
      <c r="S8313" s="1">
        <v>61.881188118811998</v>
      </c>
      <c r="T8313" s="1">
        <v>11.881188118812</v>
      </c>
      <c r="U8313" s="1">
        <v>10.891089108911</v>
      </c>
      <c r="V8313" s="1">
        <v>0.49504950495</v>
      </c>
      <c r="W8313" s="1">
        <v>88.613861386139007</v>
      </c>
      <c r="X8313" s="1">
        <v>14.851485148515</v>
      </c>
      <c r="Y8313" s="1">
        <v>18.811881188118999</v>
      </c>
      <c r="Z8313" s="1">
        <v>80.693069306930994</v>
      </c>
      <c r="AA8313" s="1">
        <v>12.376237623762</v>
      </c>
      <c r="AB8313" s="8">
        <v>367.32673267326697</v>
      </c>
    </row>
    <row r="8314" spans="4:28" x14ac:dyDescent="0.2">
      <c r="D8314" s="59"/>
      <c r="E8314" s="5" t="s">
        <v>100</v>
      </c>
      <c r="F8314" s="51" t="s">
        <v>623</v>
      </c>
      <c r="G8314" s="4">
        <v>143</v>
      </c>
      <c r="H8314" s="17" t="s">
        <v>160</v>
      </c>
      <c r="I8314" s="1">
        <v>1.398601398601</v>
      </c>
      <c r="J8314" s="1">
        <v>3.4965034965030002</v>
      </c>
      <c r="K8314" s="1">
        <v>2.797202797203</v>
      </c>
      <c r="L8314" s="1">
        <v>53.146853146852997</v>
      </c>
      <c r="M8314" s="1">
        <v>57.342657342656999</v>
      </c>
      <c r="N8314" s="1">
        <v>51.048951048950997</v>
      </c>
      <c r="O8314" s="1">
        <v>10.48951048951</v>
      </c>
      <c r="P8314" s="1">
        <v>9.0909090909089993</v>
      </c>
      <c r="Q8314" s="1">
        <v>4.8951048951049998</v>
      </c>
      <c r="R8314" s="1">
        <v>2.797202797203</v>
      </c>
      <c r="S8314" s="2" t="s">
        <v>160</v>
      </c>
      <c r="T8314" s="1">
        <v>4.1958041958040004</v>
      </c>
      <c r="U8314" s="1">
        <v>23.776223776224001</v>
      </c>
      <c r="V8314" s="1">
        <v>1.398601398601</v>
      </c>
      <c r="W8314" s="1">
        <v>74.825174825174997</v>
      </c>
      <c r="X8314" s="1">
        <v>1.398601398601</v>
      </c>
      <c r="Y8314" s="1">
        <v>6.2937062937060002</v>
      </c>
      <c r="Z8314" s="1">
        <v>67.832167832167997</v>
      </c>
      <c r="AA8314" s="1">
        <v>13.986013986013999</v>
      </c>
      <c r="AB8314" s="8">
        <v>225.87412587412601</v>
      </c>
    </row>
    <row r="8315" spans="4:28" x14ac:dyDescent="0.2">
      <c r="D8315" s="59"/>
      <c r="E8315" s="5" t="s">
        <v>23</v>
      </c>
      <c r="F8315" s="51" t="s">
        <v>624</v>
      </c>
      <c r="G8315" s="4">
        <v>5</v>
      </c>
      <c r="H8315" s="17" t="s">
        <v>160</v>
      </c>
      <c r="I8315" s="2" t="s">
        <v>160</v>
      </c>
      <c r="J8315" s="2" t="s">
        <v>160</v>
      </c>
      <c r="K8315" s="2" t="s">
        <v>160</v>
      </c>
      <c r="L8315" s="1">
        <v>40</v>
      </c>
      <c r="M8315" s="1">
        <v>20</v>
      </c>
      <c r="N8315" s="2" t="s">
        <v>160</v>
      </c>
      <c r="O8315" s="1">
        <v>20</v>
      </c>
      <c r="P8315" s="2" t="s">
        <v>160</v>
      </c>
      <c r="Q8315" s="1">
        <v>20</v>
      </c>
      <c r="R8315" s="1">
        <v>20</v>
      </c>
      <c r="S8315" s="2" t="s">
        <v>160</v>
      </c>
      <c r="T8315" s="2" t="s">
        <v>160</v>
      </c>
      <c r="U8315" s="2" t="s">
        <v>160</v>
      </c>
      <c r="V8315" s="1">
        <v>40</v>
      </c>
      <c r="W8315" s="1">
        <v>60</v>
      </c>
      <c r="X8315" s="2" t="s">
        <v>160</v>
      </c>
      <c r="Y8315" s="2" t="s">
        <v>160</v>
      </c>
      <c r="Z8315" s="1">
        <v>20</v>
      </c>
      <c r="AA8315" s="1">
        <v>20</v>
      </c>
      <c r="AB8315" s="8">
        <v>160</v>
      </c>
    </row>
    <row r="8316" spans="4:28" ht="26" x14ac:dyDescent="0.2">
      <c r="D8316" s="59"/>
      <c r="E8316" s="5" t="s">
        <v>101</v>
      </c>
      <c r="F8316" s="51" t="s">
        <v>623</v>
      </c>
      <c r="G8316" s="4">
        <v>883</v>
      </c>
      <c r="H8316" s="10">
        <v>1.359003397508</v>
      </c>
      <c r="I8316" s="1">
        <v>9.6262740656849992</v>
      </c>
      <c r="J8316" s="1">
        <v>6.7950169875419997</v>
      </c>
      <c r="K8316" s="1">
        <v>8.3805209513019996</v>
      </c>
      <c r="L8316" s="1">
        <v>73.612684031710003</v>
      </c>
      <c r="M8316" s="1">
        <v>74.971687429219003</v>
      </c>
      <c r="N8316" s="1">
        <v>57.644394110984997</v>
      </c>
      <c r="O8316" s="1">
        <v>19.252548131369998</v>
      </c>
      <c r="P8316" s="1">
        <v>7.0215175537940002</v>
      </c>
      <c r="Q8316" s="1">
        <v>6.2287655719139998</v>
      </c>
      <c r="R8316" s="1">
        <v>0.79275198187999996</v>
      </c>
      <c r="S8316" s="1">
        <v>49.716874292185999</v>
      </c>
      <c r="T8316" s="1">
        <v>8.3805209513019996</v>
      </c>
      <c r="U8316" s="1">
        <v>9.9660249150620004</v>
      </c>
      <c r="V8316" s="1">
        <v>0.56625141562900005</v>
      </c>
      <c r="W8316" s="1">
        <v>89.467723669308995</v>
      </c>
      <c r="X8316" s="1">
        <v>10.872027180068001</v>
      </c>
      <c r="Y8316" s="1">
        <v>13.929784824462001</v>
      </c>
      <c r="Z8316" s="1">
        <v>80.067950169875004</v>
      </c>
      <c r="AA8316" s="1">
        <v>12.684031710078999</v>
      </c>
      <c r="AB8316" s="8">
        <v>334.31483578708901</v>
      </c>
    </row>
    <row r="8317" spans="4:28" ht="26" x14ac:dyDescent="0.2">
      <c r="D8317" s="59"/>
      <c r="E8317" s="5" t="s">
        <v>102</v>
      </c>
      <c r="F8317" s="51" t="s">
        <v>623</v>
      </c>
      <c r="G8317" s="4">
        <v>453</v>
      </c>
      <c r="H8317" s="10">
        <v>1.9867549668869999</v>
      </c>
      <c r="I8317" s="1">
        <v>13.465783664459</v>
      </c>
      <c r="J8317" s="1">
        <v>7.2847682119210004</v>
      </c>
      <c r="K8317" s="1">
        <v>9.7130242825609994</v>
      </c>
      <c r="L8317" s="1">
        <v>74.392935982340006</v>
      </c>
      <c r="M8317" s="1">
        <v>74.834437086093004</v>
      </c>
      <c r="N8317" s="1">
        <v>55.629139072847998</v>
      </c>
      <c r="O8317" s="1">
        <v>19.646799116998</v>
      </c>
      <c r="P8317" s="1">
        <v>7.5055187637970002</v>
      </c>
      <c r="Q8317" s="1">
        <v>3.311258278146</v>
      </c>
      <c r="R8317" s="1">
        <v>0.441501103753</v>
      </c>
      <c r="S8317" s="1">
        <v>55.849889624724</v>
      </c>
      <c r="T8317" s="1">
        <v>9.0507726269319999</v>
      </c>
      <c r="U8317" s="1">
        <v>9.9337748344369992</v>
      </c>
      <c r="V8317" s="1">
        <v>0.883002207506</v>
      </c>
      <c r="W8317" s="1">
        <v>89.183222958057002</v>
      </c>
      <c r="X8317" s="1">
        <v>15.23178807947</v>
      </c>
      <c r="Y8317" s="1">
        <v>15.673289183223</v>
      </c>
      <c r="Z8317" s="1">
        <v>79.911699779249005</v>
      </c>
      <c r="AA8317" s="1">
        <v>10.375275938190001</v>
      </c>
      <c r="AB8317" s="8">
        <v>343.92935982339998</v>
      </c>
    </row>
    <row r="8318" spans="4:28" x14ac:dyDescent="0.2">
      <c r="D8318" s="58" t="s">
        <v>103</v>
      </c>
      <c r="E8318" s="7" t="s">
        <v>104</v>
      </c>
      <c r="F8318" s="50" t="s">
        <v>623</v>
      </c>
      <c r="G8318" s="6">
        <v>265</v>
      </c>
      <c r="H8318" s="14">
        <v>0.37735849056600002</v>
      </c>
      <c r="I8318" s="3">
        <v>7.547169811321</v>
      </c>
      <c r="J8318" s="3">
        <v>7.1698113207549996</v>
      </c>
      <c r="K8318" s="3">
        <v>12.452830188679</v>
      </c>
      <c r="L8318" s="3">
        <v>71.698113207546996</v>
      </c>
      <c r="M8318" s="3">
        <v>73.207547169810994</v>
      </c>
      <c r="N8318" s="3">
        <v>56.603773584906001</v>
      </c>
      <c r="O8318" s="3">
        <v>24.150943396226001</v>
      </c>
      <c r="P8318" s="3">
        <v>4.5283018867919997</v>
      </c>
      <c r="Q8318" s="3">
        <v>5.2830188679249996</v>
      </c>
      <c r="R8318" s="9" t="s">
        <v>160</v>
      </c>
      <c r="S8318" s="3">
        <v>50.188679245282998</v>
      </c>
      <c r="T8318" s="3">
        <v>9.8113207547170003</v>
      </c>
      <c r="U8318" s="3">
        <v>11.698113207546999</v>
      </c>
      <c r="V8318" s="3">
        <v>0.37735849056600002</v>
      </c>
      <c r="W8318" s="3">
        <v>87.924528301886994</v>
      </c>
      <c r="X8318" s="3">
        <v>7.9245283018870003</v>
      </c>
      <c r="Y8318" s="3">
        <v>18.490566037735999</v>
      </c>
      <c r="Z8318" s="3">
        <v>78.113207547170006</v>
      </c>
      <c r="AA8318" s="3">
        <v>9.4339622641510008</v>
      </c>
      <c r="AB8318" s="13">
        <v>335.094339622642</v>
      </c>
    </row>
    <row r="8319" spans="4:28" x14ac:dyDescent="0.2">
      <c r="D8319" s="59"/>
      <c r="E8319" s="5" t="s">
        <v>105</v>
      </c>
      <c r="F8319" s="51" t="s">
        <v>623</v>
      </c>
      <c r="G8319" s="4">
        <v>314</v>
      </c>
      <c r="H8319" s="10">
        <v>0.95541401273899995</v>
      </c>
      <c r="I8319" s="1">
        <v>9.8726114649679992</v>
      </c>
      <c r="J8319" s="1">
        <v>4.7770700636939996</v>
      </c>
      <c r="K8319" s="1">
        <v>7.0063694267520003</v>
      </c>
      <c r="L8319" s="1">
        <v>74.203821656051005</v>
      </c>
      <c r="M8319" s="1">
        <v>73.566878980892</v>
      </c>
      <c r="N8319" s="1">
        <v>56.050955414013004</v>
      </c>
      <c r="O8319" s="1">
        <v>17.515923566879</v>
      </c>
      <c r="P8319" s="1">
        <v>6.369426751592</v>
      </c>
      <c r="Q8319" s="1">
        <v>5.0955414012739997</v>
      </c>
      <c r="R8319" s="1">
        <v>0.63694267515900005</v>
      </c>
      <c r="S8319" s="1">
        <v>42.675159235669</v>
      </c>
      <c r="T8319" s="1">
        <v>7.3248407643310003</v>
      </c>
      <c r="U8319" s="1">
        <v>10.509554140126999</v>
      </c>
      <c r="V8319" s="1">
        <v>0.95541401273899995</v>
      </c>
      <c r="W8319" s="1">
        <v>88.535031847133993</v>
      </c>
      <c r="X8319" s="1">
        <v>10.509554140126999</v>
      </c>
      <c r="Y8319" s="1">
        <v>11.146496815287</v>
      </c>
      <c r="Z8319" s="1">
        <v>78.662420382166005</v>
      </c>
      <c r="AA8319" s="1">
        <v>10.828025477707</v>
      </c>
      <c r="AB8319" s="8">
        <v>317.515923566879</v>
      </c>
    </row>
    <row r="8320" spans="4:28" x14ac:dyDescent="0.2">
      <c r="D8320" s="59"/>
      <c r="E8320" s="5" t="s">
        <v>106</v>
      </c>
      <c r="F8320" s="51" t="s">
        <v>623</v>
      </c>
      <c r="G8320" s="4">
        <v>333</v>
      </c>
      <c r="H8320" s="10">
        <v>1.8018018018019999</v>
      </c>
      <c r="I8320" s="1">
        <v>7.5075075075080004</v>
      </c>
      <c r="J8320" s="1">
        <v>7.8078078078080004</v>
      </c>
      <c r="K8320" s="1">
        <v>4.8048048048050003</v>
      </c>
      <c r="L8320" s="1">
        <v>68.468468468468004</v>
      </c>
      <c r="M8320" s="1">
        <v>69.369369369368997</v>
      </c>
      <c r="N8320" s="1">
        <v>54.354354354354001</v>
      </c>
      <c r="O8320" s="1">
        <v>17.717717717717999</v>
      </c>
      <c r="P8320" s="1">
        <v>6.6066066066070004</v>
      </c>
      <c r="Q8320" s="1">
        <v>7.8078078078080004</v>
      </c>
      <c r="R8320" s="1">
        <v>1.5015015015019999</v>
      </c>
      <c r="S8320" s="1">
        <v>39.639639639640002</v>
      </c>
      <c r="T8320" s="1">
        <v>6.9069069069070004</v>
      </c>
      <c r="U8320" s="1">
        <v>13.813813813814001</v>
      </c>
      <c r="V8320" s="1">
        <v>0.90090090090099995</v>
      </c>
      <c r="W8320" s="1">
        <v>85.285285285284999</v>
      </c>
      <c r="X8320" s="1">
        <v>9.3093093093090005</v>
      </c>
      <c r="Y8320" s="1">
        <v>11.711711711712001</v>
      </c>
      <c r="Z8320" s="1">
        <v>75.375375375375</v>
      </c>
      <c r="AA8320" s="1">
        <v>15.015015015015001</v>
      </c>
      <c r="AB8320" s="8">
        <v>309.00900900900899</v>
      </c>
    </row>
    <row r="8321" spans="4:28" x14ac:dyDescent="0.2">
      <c r="D8321" s="59"/>
      <c r="E8321" s="5" t="s">
        <v>107</v>
      </c>
      <c r="F8321" s="51" t="s">
        <v>623</v>
      </c>
      <c r="G8321" s="4">
        <v>108</v>
      </c>
      <c r="H8321" s="10">
        <v>1.851851851852</v>
      </c>
      <c r="I8321" s="1">
        <v>7.4074074074069998</v>
      </c>
      <c r="J8321" s="1">
        <v>4.6296296296300001</v>
      </c>
      <c r="K8321" s="1">
        <v>5.5555555555560003</v>
      </c>
      <c r="L8321" s="1">
        <v>64.814814814814994</v>
      </c>
      <c r="M8321" s="1">
        <v>71.296296296296006</v>
      </c>
      <c r="N8321" s="1">
        <v>62.037037037037003</v>
      </c>
      <c r="O8321" s="1">
        <v>6.4814814814809996</v>
      </c>
      <c r="P8321" s="1">
        <v>16.666666666666998</v>
      </c>
      <c r="Q8321" s="1">
        <v>6.4814814814809996</v>
      </c>
      <c r="R8321" s="1">
        <v>3.7037037037039999</v>
      </c>
      <c r="S8321" s="1">
        <v>32.407407407407</v>
      </c>
      <c r="T8321" s="1">
        <v>6.4814814814809996</v>
      </c>
      <c r="U8321" s="1">
        <v>11.111111111111001</v>
      </c>
      <c r="V8321" s="1">
        <v>0.92592592592599998</v>
      </c>
      <c r="W8321" s="1">
        <v>87.962962962963005</v>
      </c>
      <c r="X8321" s="1">
        <v>9.2592592592590002</v>
      </c>
      <c r="Y8321" s="1">
        <v>8.333333333333</v>
      </c>
      <c r="Z8321" s="1">
        <v>82.407407407407007</v>
      </c>
      <c r="AA8321" s="1">
        <v>20.370370370370001</v>
      </c>
      <c r="AB8321" s="8">
        <v>301.85185185185202</v>
      </c>
    </row>
    <row r="8322" spans="4:28" x14ac:dyDescent="0.2">
      <c r="D8322" s="59"/>
      <c r="E8322" s="5" t="s">
        <v>108</v>
      </c>
      <c r="F8322" s="51" t="s">
        <v>624</v>
      </c>
      <c r="G8322" s="4">
        <v>21</v>
      </c>
      <c r="H8322" s="17" t="s">
        <v>160</v>
      </c>
      <c r="I8322" s="1">
        <v>14.285714285714</v>
      </c>
      <c r="J8322" s="1">
        <v>9.5238095238099998</v>
      </c>
      <c r="K8322" s="1">
        <v>4.7619047619049999</v>
      </c>
      <c r="L8322" s="1">
        <v>66.666666666666998</v>
      </c>
      <c r="M8322" s="1">
        <v>80.952380952381006</v>
      </c>
      <c r="N8322" s="1">
        <v>57.142857142856997</v>
      </c>
      <c r="O8322" s="1">
        <v>9.5238095238099998</v>
      </c>
      <c r="P8322" s="1">
        <v>14.285714285714</v>
      </c>
      <c r="Q8322" s="1">
        <v>14.285714285714</v>
      </c>
      <c r="R8322" s="1">
        <v>4.7619047619049999</v>
      </c>
      <c r="S8322" s="1">
        <v>42.857142857143003</v>
      </c>
      <c r="T8322" s="1">
        <v>4.7619047619049999</v>
      </c>
      <c r="U8322" s="1">
        <v>4.7619047619049999</v>
      </c>
      <c r="V8322" s="1">
        <v>4.7619047619049999</v>
      </c>
      <c r="W8322" s="1">
        <v>90.476190476189998</v>
      </c>
      <c r="X8322" s="1">
        <v>14.285714285714</v>
      </c>
      <c r="Y8322" s="1">
        <v>9.5238095238099998</v>
      </c>
      <c r="Z8322" s="1">
        <v>80.952380952381006</v>
      </c>
      <c r="AA8322" s="1">
        <v>23.809523809523998</v>
      </c>
      <c r="AB8322" s="8">
        <v>333.33333333333297</v>
      </c>
    </row>
    <row r="8323" spans="4:28" x14ac:dyDescent="0.2">
      <c r="D8323" s="59"/>
      <c r="E8323" s="5" t="s">
        <v>23</v>
      </c>
      <c r="F8323" s="51" t="s">
        <v>624</v>
      </c>
      <c r="G8323" s="4">
        <v>2</v>
      </c>
      <c r="H8323" s="17" t="s">
        <v>160</v>
      </c>
      <c r="I8323" s="2" t="s">
        <v>160</v>
      </c>
      <c r="J8323" s="2" t="s">
        <v>160</v>
      </c>
      <c r="K8323" s="2" t="s">
        <v>160</v>
      </c>
      <c r="L8323" s="2" t="s">
        <v>160</v>
      </c>
      <c r="M8323" s="1">
        <v>50</v>
      </c>
      <c r="N8323" s="1">
        <v>50</v>
      </c>
      <c r="O8323" s="2" t="s">
        <v>160</v>
      </c>
      <c r="P8323" s="2" t="s">
        <v>160</v>
      </c>
      <c r="Q8323" s="2" t="s">
        <v>160</v>
      </c>
      <c r="R8323" s="2" t="s">
        <v>160</v>
      </c>
      <c r="S8323" s="2" t="s">
        <v>160</v>
      </c>
      <c r="T8323" s="2" t="s">
        <v>160</v>
      </c>
      <c r="U8323" s="2" t="s">
        <v>160</v>
      </c>
      <c r="V8323" s="1">
        <v>50</v>
      </c>
      <c r="W8323" s="1">
        <v>50</v>
      </c>
      <c r="X8323" s="2" t="s">
        <v>160</v>
      </c>
      <c r="Y8323" s="2" t="s">
        <v>160</v>
      </c>
      <c r="Z8323" s="1">
        <v>50</v>
      </c>
      <c r="AA8323" s="2" t="s">
        <v>160</v>
      </c>
      <c r="AB8323" s="8">
        <v>150</v>
      </c>
    </row>
    <row r="8324" spans="4:28" x14ac:dyDescent="0.2">
      <c r="D8324" s="59"/>
      <c r="E8324" s="5" t="s">
        <v>109</v>
      </c>
      <c r="F8324" s="51" t="s">
        <v>623</v>
      </c>
      <c r="G8324" s="4">
        <v>579</v>
      </c>
      <c r="H8324" s="10">
        <v>0.69084628670100001</v>
      </c>
      <c r="I8324" s="1">
        <v>8.8082901554399999</v>
      </c>
      <c r="J8324" s="1">
        <v>5.87219343696</v>
      </c>
      <c r="K8324" s="1">
        <v>9.4991364421419995</v>
      </c>
      <c r="L8324" s="1">
        <v>73.056994818652996</v>
      </c>
      <c r="M8324" s="1">
        <v>73.402417962003</v>
      </c>
      <c r="N8324" s="1">
        <v>56.303972366148997</v>
      </c>
      <c r="O8324" s="1">
        <v>20.552677029361</v>
      </c>
      <c r="P8324" s="1">
        <v>5.5267702936100003</v>
      </c>
      <c r="Q8324" s="1">
        <v>5.1813471502589996</v>
      </c>
      <c r="R8324" s="1">
        <v>0.34542314335099999</v>
      </c>
      <c r="S8324" s="1">
        <v>46.113989637305998</v>
      </c>
      <c r="T8324" s="1">
        <v>8.4628670120899994</v>
      </c>
      <c r="U8324" s="1">
        <v>11.053540587219</v>
      </c>
      <c r="V8324" s="1">
        <v>0.69084628670100001</v>
      </c>
      <c r="W8324" s="1">
        <v>88.255613126078998</v>
      </c>
      <c r="X8324" s="1">
        <v>9.3264248704660009</v>
      </c>
      <c r="Y8324" s="1">
        <v>14.507772020725</v>
      </c>
      <c r="Z8324" s="1">
        <v>78.411053540587005</v>
      </c>
      <c r="AA8324" s="1">
        <v>10.189982728843001</v>
      </c>
      <c r="AB8324" s="8">
        <v>325.56131260794501</v>
      </c>
    </row>
    <row r="8325" spans="4:28" x14ac:dyDescent="0.2">
      <c r="D8325" s="59"/>
      <c r="E8325" s="5" t="s">
        <v>110</v>
      </c>
      <c r="F8325" s="51" t="s">
        <v>623</v>
      </c>
      <c r="G8325" s="4">
        <v>129</v>
      </c>
      <c r="H8325" s="10">
        <v>1.550387596899</v>
      </c>
      <c r="I8325" s="1">
        <v>8.5271317829460003</v>
      </c>
      <c r="J8325" s="1">
        <v>5.4263565891469998</v>
      </c>
      <c r="K8325" s="1">
        <v>5.4263565891469998</v>
      </c>
      <c r="L8325" s="1">
        <v>65.116279069767003</v>
      </c>
      <c r="M8325" s="1">
        <v>72.868217054263994</v>
      </c>
      <c r="N8325" s="1">
        <v>61.240310077518998</v>
      </c>
      <c r="O8325" s="1">
        <v>6.9767441860470001</v>
      </c>
      <c r="P8325" s="1">
        <v>16.279069767442</v>
      </c>
      <c r="Q8325" s="1">
        <v>7.7519379844960001</v>
      </c>
      <c r="R8325" s="1">
        <v>3.8759689922480001</v>
      </c>
      <c r="S8325" s="1">
        <v>34.108527131782999</v>
      </c>
      <c r="T8325" s="1">
        <v>6.2015503875969999</v>
      </c>
      <c r="U8325" s="1">
        <v>10.077519379845</v>
      </c>
      <c r="V8325" s="1">
        <v>1.550387596899</v>
      </c>
      <c r="W8325" s="1">
        <v>88.372093023255999</v>
      </c>
      <c r="X8325" s="1">
        <v>10.077519379845</v>
      </c>
      <c r="Y8325" s="1">
        <v>8.5271317829460003</v>
      </c>
      <c r="Z8325" s="1">
        <v>82.170542635659004</v>
      </c>
      <c r="AA8325" s="1">
        <v>20.930232558139998</v>
      </c>
      <c r="AB8325" s="8">
        <v>306.97674418604697</v>
      </c>
    </row>
    <row r="8326" spans="4:28" x14ac:dyDescent="0.2">
      <c r="D8326" s="58" t="s">
        <v>111</v>
      </c>
      <c r="E8326" s="7" t="s">
        <v>112</v>
      </c>
      <c r="F8326" s="50" t="s">
        <v>623</v>
      </c>
      <c r="G8326" s="6">
        <v>192</v>
      </c>
      <c r="H8326" s="14">
        <v>2.604166666667</v>
      </c>
      <c r="I8326" s="3">
        <v>19.791666666666998</v>
      </c>
      <c r="J8326" s="3">
        <v>9.895833333333</v>
      </c>
      <c r="K8326" s="3">
        <v>9.375</v>
      </c>
      <c r="L8326" s="3">
        <v>77.083333333333002</v>
      </c>
      <c r="M8326" s="3">
        <v>71.875</v>
      </c>
      <c r="N8326" s="3">
        <v>53.125</v>
      </c>
      <c r="O8326" s="3">
        <v>21.354166666666998</v>
      </c>
      <c r="P8326" s="3">
        <v>6.25</v>
      </c>
      <c r="Q8326" s="3">
        <v>4.6875</v>
      </c>
      <c r="R8326" s="3">
        <v>0.52083333333299997</v>
      </c>
      <c r="S8326" s="3">
        <v>50</v>
      </c>
      <c r="T8326" s="3">
        <v>9.895833333333</v>
      </c>
      <c r="U8326" s="3">
        <v>9.375</v>
      </c>
      <c r="V8326" s="9" t="s">
        <v>160</v>
      </c>
      <c r="W8326" s="3">
        <v>90.625</v>
      </c>
      <c r="X8326" s="3">
        <v>21.875</v>
      </c>
      <c r="Y8326" s="3">
        <v>17.1875</v>
      </c>
      <c r="Z8326" s="3">
        <v>76.5625</v>
      </c>
      <c r="AA8326" s="3">
        <v>9.375</v>
      </c>
      <c r="AB8326" s="13">
        <v>345.83333333333297</v>
      </c>
    </row>
    <row r="8327" spans="4:28" ht="26" x14ac:dyDescent="0.2">
      <c r="D8327" s="59"/>
      <c r="E8327" s="5" t="s">
        <v>113</v>
      </c>
      <c r="F8327" s="51" t="s">
        <v>623</v>
      </c>
      <c r="G8327" s="4">
        <v>149</v>
      </c>
      <c r="H8327" s="10">
        <v>0.67114093959700005</v>
      </c>
      <c r="I8327" s="1">
        <v>6.7114093959729999</v>
      </c>
      <c r="J8327" s="1">
        <v>6.7114093959729999</v>
      </c>
      <c r="K8327" s="1">
        <v>10.067114093960001</v>
      </c>
      <c r="L8327" s="1">
        <v>77.852348993288999</v>
      </c>
      <c r="M8327" s="1">
        <v>78.523489932885994</v>
      </c>
      <c r="N8327" s="1">
        <v>61.744966442953</v>
      </c>
      <c r="O8327" s="1">
        <v>22.818791946308998</v>
      </c>
      <c r="P8327" s="1">
        <v>11.409395973154</v>
      </c>
      <c r="Q8327" s="1">
        <v>6.7114093959729999</v>
      </c>
      <c r="R8327" s="2" t="s">
        <v>160</v>
      </c>
      <c r="S8327" s="1">
        <v>58.389261744965999</v>
      </c>
      <c r="T8327" s="1">
        <v>12.751677852348999</v>
      </c>
      <c r="U8327" s="1">
        <v>6.7114093959729999</v>
      </c>
      <c r="V8327" s="2" t="s">
        <v>160</v>
      </c>
      <c r="W8327" s="1">
        <v>93.288590604026993</v>
      </c>
      <c r="X8327" s="1">
        <v>7.3825503355700004</v>
      </c>
      <c r="Y8327" s="1">
        <v>15.436241610738</v>
      </c>
      <c r="Z8327" s="1">
        <v>81.879194630871993</v>
      </c>
      <c r="AA8327" s="1">
        <v>15.436241610738</v>
      </c>
      <c r="AB8327" s="8">
        <v>361.07382550335598</v>
      </c>
    </row>
    <row r="8328" spans="4:28" x14ac:dyDescent="0.2">
      <c r="D8328" s="59"/>
      <c r="E8328" s="5" t="s">
        <v>114</v>
      </c>
      <c r="F8328" s="51" t="s">
        <v>623</v>
      </c>
      <c r="G8328" s="4">
        <v>530</v>
      </c>
      <c r="H8328" s="10">
        <v>0.94339622641499998</v>
      </c>
      <c r="I8328" s="1">
        <v>9.6226415094340005</v>
      </c>
      <c r="J8328" s="1">
        <v>6.9811320754719999</v>
      </c>
      <c r="K8328" s="1">
        <v>10.754716981132001</v>
      </c>
      <c r="L8328" s="1">
        <v>75.849056603774002</v>
      </c>
      <c r="M8328" s="1">
        <v>76.037735849057</v>
      </c>
      <c r="N8328" s="1">
        <v>59.622641509433997</v>
      </c>
      <c r="O8328" s="1">
        <v>21.886792452830001</v>
      </c>
      <c r="P8328" s="1">
        <v>7.547169811321</v>
      </c>
      <c r="Q8328" s="1">
        <v>5.8490566037739997</v>
      </c>
      <c r="R8328" s="1">
        <v>0.75471698113200003</v>
      </c>
      <c r="S8328" s="1">
        <v>52.075471698112999</v>
      </c>
      <c r="T8328" s="1">
        <v>9.4339622641510008</v>
      </c>
      <c r="U8328" s="1">
        <v>9.4339622641510008</v>
      </c>
      <c r="V8328" s="1">
        <v>0.37735849056600002</v>
      </c>
      <c r="W8328" s="1">
        <v>90.188679245282998</v>
      </c>
      <c r="X8328" s="1">
        <v>10.566037735848999</v>
      </c>
      <c r="Y8328" s="1">
        <v>16.603773584906001</v>
      </c>
      <c r="Z8328" s="1">
        <v>80.566037735848994</v>
      </c>
      <c r="AA8328" s="1">
        <v>13.018867924527999</v>
      </c>
      <c r="AB8328" s="8">
        <v>347.169811320755</v>
      </c>
    </row>
    <row r="8329" spans="4:28" x14ac:dyDescent="0.2">
      <c r="D8329" s="59"/>
      <c r="E8329" s="5" t="s">
        <v>115</v>
      </c>
      <c r="F8329" s="51" t="s">
        <v>623</v>
      </c>
      <c r="G8329" s="4">
        <v>225</v>
      </c>
      <c r="H8329" s="10">
        <v>1.333333333333</v>
      </c>
      <c r="I8329" s="1">
        <v>9.7777777777780006</v>
      </c>
      <c r="J8329" s="1">
        <v>9.333333333333</v>
      </c>
      <c r="K8329" s="1">
        <v>15.555555555555999</v>
      </c>
      <c r="L8329" s="1">
        <v>73.777777777777999</v>
      </c>
      <c r="M8329" s="1">
        <v>83.111111111111001</v>
      </c>
      <c r="N8329" s="1">
        <v>61.777777777777999</v>
      </c>
      <c r="O8329" s="1">
        <v>22.666666666666998</v>
      </c>
      <c r="P8329" s="1">
        <v>6.2222222222220003</v>
      </c>
      <c r="Q8329" s="1">
        <v>3.5555555555559999</v>
      </c>
      <c r="R8329" s="2" t="s">
        <v>160</v>
      </c>
      <c r="S8329" s="1">
        <v>59.111111111111001</v>
      </c>
      <c r="T8329" s="1">
        <v>12.444444444444001</v>
      </c>
      <c r="U8329" s="1">
        <v>7.1111111111109997</v>
      </c>
      <c r="V8329" s="1">
        <v>0.444444444444</v>
      </c>
      <c r="W8329" s="1">
        <v>92.444444444444002</v>
      </c>
      <c r="X8329" s="1">
        <v>11.111111111111001</v>
      </c>
      <c r="Y8329" s="1">
        <v>23.555555555556001</v>
      </c>
      <c r="Z8329" s="1">
        <v>85.333333333333002</v>
      </c>
      <c r="AA8329" s="1">
        <v>8.8888888888889994</v>
      </c>
      <c r="AB8329" s="8">
        <v>366.222222222222</v>
      </c>
    </row>
    <row r="8330" spans="4:28" x14ac:dyDescent="0.2">
      <c r="D8330" s="59"/>
      <c r="E8330" s="5" t="s">
        <v>116</v>
      </c>
      <c r="F8330" s="51" t="s">
        <v>623</v>
      </c>
      <c r="G8330" s="4">
        <v>467</v>
      </c>
      <c r="H8330" s="10">
        <v>1.2847965738760001</v>
      </c>
      <c r="I8330" s="1">
        <v>9.6359743040690002</v>
      </c>
      <c r="J8330" s="1">
        <v>6.8522483940040004</v>
      </c>
      <c r="K8330" s="1">
        <v>8.3511777301929992</v>
      </c>
      <c r="L8330" s="1">
        <v>73.875802997858997</v>
      </c>
      <c r="M8330" s="1">
        <v>75.374732334046996</v>
      </c>
      <c r="N8330" s="1">
        <v>62.312633832975997</v>
      </c>
      <c r="O8330" s="1">
        <v>29.122055674517998</v>
      </c>
      <c r="P8330" s="1">
        <v>6.638115631692</v>
      </c>
      <c r="Q8330" s="1">
        <v>7.2805139186299996</v>
      </c>
      <c r="R8330" s="1">
        <v>0.21413276231299999</v>
      </c>
      <c r="S8330" s="1">
        <v>47.96573875803</v>
      </c>
      <c r="T8330" s="1">
        <v>9.4218415417560006</v>
      </c>
      <c r="U8330" s="1">
        <v>10.278372591006001</v>
      </c>
      <c r="V8330" s="1">
        <v>0.85653104925099999</v>
      </c>
      <c r="W8330" s="1">
        <v>88.865096359743006</v>
      </c>
      <c r="X8330" s="1">
        <v>10.920770877943999</v>
      </c>
      <c r="Y8330" s="1">
        <v>14.132762312634</v>
      </c>
      <c r="Z8330" s="1">
        <v>81.156316916487995</v>
      </c>
      <c r="AA8330" s="1">
        <v>12.633832976444999</v>
      </c>
      <c r="AB8330" s="8">
        <v>349.46466809421798</v>
      </c>
    </row>
    <row r="8331" spans="4:28" ht="26" x14ac:dyDescent="0.2">
      <c r="D8331" s="59"/>
      <c r="E8331" s="5" t="s">
        <v>117</v>
      </c>
      <c r="F8331" s="51" t="s">
        <v>623</v>
      </c>
      <c r="G8331" s="4">
        <v>732</v>
      </c>
      <c r="H8331" s="10">
        <v>1.0928961748629999</v>
      </c>
      <c r="I8331" s="1">
        <v>8.4699453551909993</v>
      </c>
      <c r="J8331" s="1">
        <v>7.1038251366120004</v>
      </c>
      <c r="K8331" s="1">
        <v>8.1967213114750006</v>
      </c>
      <c r="L8331" s="1">
        <v>75.273224043715999</v>
      </c>
      <c r="M8331" s="1">
        <v>75</v>
      </c>
      <c r="N8331" s="1">
        <v>62.841530054644998</v>
      </c>
      <c r="O8331" s="1">
        <v>19.398907103825</v>
      </c>
      <c r="P8331" s="1">
        <v>6.6939890710379997</v>
      </c>
      <c r="Q8331" s="1">
        <v>5.4644808743170001</v>
      </c>
      <c r="R8331" s="1">
        <v>0.95628415300500003</v>
      </c>
      <c r="S8331" s="1">
        <v>44.945355191257001</v>
      </c>
      <c r="T8331" s="1">
        <v>7.9234972677600002</v>
      </c>
      <c r="U8331" s="1">
        <v>10.109289617486001</v>
      </c>
      <c r="V8331" s="1">
        <v>0.40983606557399999</v>
      </c>
      <c r="W8331" s="1">
        <v>89.480874316940003</v>
      </c>
      <c r="X8331" s="1">
        <v>9.4262295081970002</v>
      </c>
      <c r="Y8331" s="1">
        <v>14.071038251366</v>
      </c>
      <c r="Z8331" s="1">
        <v>80.737704918033003</v>
      </c>
      <c r="AA8331" s="1">
        <v>12.021857923497</v>
      </c>
      <c r="AB8331" s="8">
        <v>333.87978142076503</v>
      </c>
    </row>
    <row r="8332" spans="4:28" ht="26" x14ac:dyDescent="0.2">
      <c r="D8332" s="59"/>
      <c r="E8332" s="5" t="s">
        <v>118</v>
      </c>
      <c r="F8332" s="51" t="s">
        <v>623</v>
      </c>
      <c r="G8332" s="4">
        <v>662</v>
      </c>
      <c r="H8332" s="10">
        <v>1.359516616314</v>
      </c>
      <c r="I8332" s="1">
        <v>10.422960725076001</v>
      </c>
      <c r="J8332" s="1">
        <v>7.2507552870090004</v>
      </c>
      <c r="K8332" s="1">
        <v>9.3655589123869998</v>
      </c>
      <c r="L8332" s="1">
        <v>77.643504531722002</v>
      </c>
      <c r="M8332" s="1">
        <v>79.607250755286998</v>
      </c>
      <c r="N8332" s="1">
        <v>62.386706948639997</v>
      </c>
      <c r="O8332" s="1">
        <v>20.543806646526001</v>
      </c>
      <c r="P8332" s="1">
        <v>7.099697885196</v>
      </c>
      <c r="Q8332" s="1">
        <v>6.1933534743200003</v>
      </c>
      <c r="R8332" s="1">
        <v>1.0574018126889999</v>
      </c>
      <c r="S8332" s="1">
        <v>51.510574018127002</v>
      </c>
      <c r="T8332" s="1">
        <v>10.725075528701</v>
      </c>
      <c r="U8332" s="1">
        <v>7.8549848942600002</v>
      </c>
      <c r="V8332" s="2" t="s">
        <v>160</v>
      </c>
      <c r="W8332" s="1">
        <v>92.145015105740001</v>
      </c>
      <c r="X8332" s="1">
        <v>11.782477341390001</v>
      </c>
      <c r="Y8332" s="1">
        <v>15.558912386707</v>
      </c>
      <c r="Z8332" s="1">
        <v>84.138972809668005</v>
      </c>
      <c r="AA8332" s="1">
        <v>12.688821752266</v>
      </c>
      <c r="AB8332" s="8">
        <v>353.02114803625398</v>
      </c>
    </row>
    <row r="8333" spans="4:28" ht="26" x14ac:dyDescent="0.2">
      <c r="D8333" s="59"/>
      <c r="E8333" s="5" t="s">
        <v>119</v>
      </c>
      <c r="F8333" s="51" t="s">
        <v>623</v>
      </c>
      <c r="G8333" s="4">
        <v>471</v>
      </c>
      <c r="H8333" s="10">
        <v>0.84925690021199995</v>
      </c>
      <c r="I8333" s="1">
        <v>7.8556263269639999</v>
      </c>
      <c r="J8333" s="1">
        <v>6.5817409766450004</v>
      </c>
      <c r="K8333" s="1">
        <v>7.4309978768580001</v>
      </c>
      <c r="L8333" s="1">
        <v>74.309978768576997</v>
      </c>
      <c r="M8333" s="1">
        <v>74.309978768576997</v>
      </c>
      <c r="N8333" s="1">
        <v>59.447983014861997</v>
      </c>
      <c r="O8333" s="1">
        <v>18.895966029724001</v>
      </c>
      <c r="P8333" s="1">
        <v>6.1571125265389997</v>
      </c>
      <c r="Q8333" s="1">
        <v>6.7940552016989999</v>
      </c>
      <c r="R8333" s="1">
        <v>1.2738853503180001</v>
      </c>
      <c r="S8333" s="1">
        <v>43.949044585986996</v>
      </c>
      <c r="T8333" s="1">
        <v>7.0063694267520003</v>
      </c>
      <c r="U8333" s="1">
        <v>9.7664543524420004</v>
      </c>
      <c r="V8333" s="1">
        <v>0.63694267515900005</v>
      </c>
      <c r="W8333" s="1">
        <v>89.596602972398998</v>
      </c>
      <c r="X8333" s="1">
        <v>8.492569002123</v>
      </c>
      <c r="Y8333" s="1">
        <v>12.526539278132001</v>
      </c>
      <c r="Z8333" s="1">
        <v>80.679405520169993</v>
      </c>
      <c r="AA8333" s="1">
        <v>12.738853503185</v>
      </c>
      <c r="AB8333" s="8">
        <v>325.265392781316</v>
      </c>
    </row>
    <row r="8334" spans="4:28" ht="26" x14ac:dyDescent="0.2">
      <c r="D8334" s="59"/>
      <c r="E8334" s="5" t="s">
        <v>120</v>
      </c>
      <c r="F8334" s="51" t="s">
        <v>623</v>
      </c>
      <c r="G8334" s="4">
        <v>165</v>
      </c>
      <c r="H8334" s="17" t="s">
        <v>160</v>
      </c>
      <c r="I8334" s="1">
        <v>10.303030303030001</v>
      </c>
      <c r="J8334" s="1">
        <v>18.181818181817999</v>
      </c>
      <c r="K8334" s="1">
        <v>34.545454545455001</v>
      </c>
      <c r="L8334" s="1">
        <v>76.969696969696997</v>
      </c>
      <c r="M8334" s="1">
        <v>76.969696969696997</v>
      </c>
      <c r="N8334" s="1">
        <v>57.575757575757997</v>
      </c>
      <c r="O8334" s="1">
        <v>18.787878787878999</v>
      </c>
      <c r="P8334" s="1">
        <v>6.0606060606060002</v>
      </c>
      <c r="Q8334" s="1">
        <v>0.60606060606099998</v>
      </c>
      <c r="R8334" s="1">
        <v>0.60606060606099998</v>
      </c>
      <c r="S8334" s="1">
        <v>52.727272727272997</v>
      </c>
      <c r="T8334" s="1">
        <v>12.121212121212</v>
      </c>
      <c r="U8334" s="1">
        <v>8.4848484848479995</v>
      </c>
      <c r="V8334" s="2" t="s">
        <v>160</v>
      </c>
      <c r="W8334" s="1">
        <v>91.515151515151999</v>
      </c>
      <c r="X8334" s="1">
        <v>10.303030303030001</v>
      </c>
      <c r="Y8334" s="1">
        <v>47.878787878788003</v>
      </c>
      <c r="Z8334" s="1">
        <v>82.424242424241996</v>
      </c>
      <c r="AA8334" s="1">
        <v>6.666666666667</v>
      </c>
      <c r="AB8334" s="8">
        <v>373.93939393939399</v>
      </c>
    </row>
    <row r="8335" spans="4:28" x14ac:dyDescent="0.2">
      <c r="D8335" s="59"/>
      <c r="E8335" s="5" t="s">
        <v>121</v>
      </c>
      <c r="F8335" s="51" t="s">
        <v>623</v>
      </c>
      <c r="G8335" s="4">
        <v>553</v>
      </c>
      <c r="H8335" s="10">
        <v>1.446654611212</v>
      </c>
      <c r="I8335" s="1">
        <v>11.211573236890001</v>
      </c>
      <c r="J8335" s="1">
        <v>5.9674502712480004</v>
      </c>
      <c r="K8335" s="1">
        <v>8.1374321880650005</v>
      </c>
      <c r="L8335" s="1">
        <v>77.034358047015999</v>
      </c>
      <c r="M8335" s="1">
        <v>78.300180831825998</v>
      </c>
      <c r="N8335" s="1">
        <v>60.216998191682002</v>
      </c>
      <c r="O8335" s="1">
        <v>22.061482820976</v>
      </c>
      <c r="P8335" s="1">
        <v>7.956600361664</v>
      </c>
      <c r="Q8335" s="1">
        <v>6.5099457504520002</v>
      </c>
      <c r="R8335" s="1">
        <v>0.723327305606</v>
      </c>
      <c r="S8335" s="1">
        <v>52.983725135623999</v>
      </c>
      <c r="T8335" s="1">
        <v>9.4032549728750006</v>
      </c>
      <c r="U8335" s="1">
        <v>8.1374321880650005</v>
      </c>
      <c r="V8335" s="2" t="s">
        <v>160</v>
      </c>
      <c r="W8335" s="1">
        <v>91.862567811934994</v>
      </c>
      <c r="X8335" s="1">
        <v>12.477396021700001</v>
      </c>
      <c r="Y8335" s="1">
        <v>13.200723327305999</v>
      </c>
      <c r="Z8335" s="1">
        <v>82.820976491862993</v>
      </c>
      <c r="AA8335" s="1">
        <v>13.743218806510001</v>
      </c>
      <c r="AB8335" s="8">
        <v>350.09041591320101</v>
      </c>
    </row>
    <row r="8336" spans="4:28" x14ac:dyDescent="0.2">
      <c r="D8336" s="59"/>
      <c r="E8336" s="5" t="s">
        <v>122</v>
      </c>
      <c r="F8336" s="51" t="s">
        <v>623</v>
      </c>
      <c r="G8336" s="4">
        <v>471</v>
      </c>
      <c r="H8336" s="10">
        <v>1.9108280254779999</v>
      </c>
      <c r="I8336" s="1">
        <v>9.5541401273889992</v>
      </c>
      <c r="J8336" s="1">
        <v>6.7940552016989999</v>
      </c>
      <c r="K8336" s="1">
        <v>10.615711252654</v>
      </c>
      <c r="L8336" s="1">
        <v>76.008492569002001</v>
      </c>
      <c r="M8336" s="1">
        <v>75.159235668790004</v>
      </c>
      <c r="N8336" s="1">
        <v>61.571125265393</v>
      </c>
      <c r="O8336" s="1">
        <v>22.505307855626</v>
      </c>
      <c r="P8336" s="1">
        <v>8.7048832271759995</v>
      </c>
      <c r="Q8336" s="1">
        <v>6.369426751592</v>
      </c>
      <c r="R8336" s="1">
        <v>0.63694267515900005</v>
      </c>
      <c r="S8336" s="1">
        <v>53.503184713376001</v>
      </c>
      <c r="T8336" s="1">
        <v>10.828025477707</v>
      </c>
      <c r="U8336" s="1">
        <v>9.1295116772820002</v>
      </c>
      <c r="V8336" s="1">
        <v>0.63694267515900005</v>
      </c>
      <c r="W8336" s="1">
        <v>90.233545647558003</v>
      </c>
      <c r="X8336" s="1">
        <v>11.252653927813</v>
      </c>
      <c r="Y8336" s="1">
        <v>16.135881104033999</v>
      </c>
      <c r="Z8336" s="1">
        <v>81.740976645434998</v>
      </c>
      <c r="AA8336" s="1">
        <v>14.437367303608999</v>
      </c>
      <c r="AB8336" s="8">
        <v>353.92781316348203</v>
      </c>
    </row>
    <row r="8337" spans="4:28" x14ac:dyDescent="0.2">
      <c r="D8337" s="59"/>
      <c r="E8337" s="5" t="s">
        <v>123</v>
      </c>
      <c r="F8337" s="51" t="s">
        <v>623</v>
      </c>
      <c r="G8337" s="4">
        <v>275</v>
      </c>
      <c r="H8337" s="10">
        <v>1.4545454545450001</v>
      </c>
      <c r="I8337" s="1">
        <v>15.636363636364001</v>
      </c>
      <c r="J8337" s="1">
        <v>5.8181818181820004</v>
      </c>
      <c r="K8337" s="1">
        <v>9.0909090909089993</v>
      </c>
      <c r="L8337" s="1">
        <v>74.909090909091006</v>
      </c>
      <c r="M8337" s="1">
        <v>73.454545454544999</v>
      </c>
      <c r="N8337" s="1">
        <v>61.454545454544999</v>
      </c>
      <c r="O8337" s="1">
        <v>22.181818181817999</v>
      </c>
      <c r="P8337" s="1">
        <v>9.4545454545450003</v>
      </c>
      <c r="Q8337" s="1">
        <v>6.9090909090909998</v>
      </c>
      <c r="R8337" s="1">
        <v>0.36363636363599999</v>
      </c>
      <c r="S8337" s="1">
        <v>55.636363636364003</v>
      </c>
      <c r="T8337" s="1">
        <v>12.363636363635999</v>
      </c>
      <c r="U8337" s="1">
        <v>10.545454545455</v>
      </c>
      <c r="V8337" s="1">
        <v>0.36363636363599999</v>
      </c>
      <c r="W8337" s="1">
        <v>89.090909090908994</v>
      </c>
      <c r="X8337" s="1">
        <v>16.727272727273</v>
      </c>
      <c r="Y8337" s="1">
        <v>13.454545454545</v>
      </c>
      <c r="Z8337" s="1">
        <v>79.272727272726996</v>
      </c>
      <c r="AA8337" s="1">
        <v>15.272727272727</v>
      </c>
      <c r="AB8337" s="8">
        <v>359.63636363636402</v>
      </c>
    </row>
    <row r="8338" spans="4:28" x14ac:dyDescent="0.2">
      <c r="D8338" s="59"/>
      <c r="E8338" s="5" t="s">
        <v>124</v>
      </c>
      <c r="F8338" s="51" t="s">
        <v>623</v>
      </c>
      <c r="G8338" s="4">
        <v>647</v>
      </c>
      <c r="H8338" s="10">
        <v>0.92735703245699996</v>
      </c>
      <c r="I8338" s="1">
        <v>10.819165378671</v>
      </c>
      <c r="J8338" s="1">
        <v>6.3369397217929997</v>
      </c>
      <c r="K8338" s="1">
        <v>7.57341576507</v>
      </c>
      <c r="L8338" s="1">
        <v>75.115919629057004</v>
      </c>
      <c r="M8338" s="1">
        <v>76.506955177742995</v>
      </c>
      <c r="N8338" s="1">
        <v>59.505409582688998</v>
      </c>
      <c r="O8338" s="1">
        <v>19.938176197836</v>
      </c>
      <c r="P8338" s="1">
        <v>7.7279752704789999</v>
      </c>
      <c r="Q8338" s="1">
        <v>7.4188562596600001</v>
      </c>
      <c r="R8338" s="1">
        <v>1.0819165378669999</v>
      </c>
      <c r="S8338" s="1">
        <v>50.077279752705003</v>
      </c>
      <c r="T8338" s="1">
        <v>10.046367851623</v>
      </c>
      <c r="U8338" s="1">
        <v>9.1190108191650001</v>
      </c>
      <c r="V8338" s="1">
        <v>0.46367851622900003</v>
      </c>
      <c r="W8338" s="1">
        <v>90.417310664606006</v>
      </c>
      <c r="X8338" s="1">
        <v>11.591962905719001</v>
      </c>
      <c r="Y8338" s="1">
        <v>13.292117465224001</v>
      </c>
      <c r="Z8338" s="1">
        <v>81.298299845439999</v>
      </c>
      <c r="AA8338" s="1">
        <v>14.83771251932</v>
      </c>
      <c r="AB8338" s="8">
        <v>342.65842349304501</v>
      </c>
    </row>
    <row r="8339" spans="4:28" x14ac:dyDescent="0.2">
      <c r="D8339" s="59"/>
      <c r="E8339" s="5" t="s">
        <v>125</v>
      </c>
      <c r="F8339" s="51" t="s">
        <v>623</v>
      </c>
      <c r="G8339" s="4">
        <v>249</v>
      </c>
      <c r="H8339" s="10">
        <v>1.204819277108</v>
      </c>
      <c r="I8339" s="1">
        <v>8.4337349397590007</v>
      </c>
      <c r="J8339" s="1">
        <v>8.0321285140559997</v>
      </c>
      <c r="K8339" s="1">
        <v>11.244979919679</v>
      </c>
      <c r="L8339" s="1">
        <v>80.321285140561997</v>
      </c>
      <c r="M8339" s="1">
        <v>79.116465863453996</v>
      </c>
      <c r="N8339" s="1">
        <v>63.052208835340998</v>
      </c>
      <c r="O8339" s="1">
        <v>22.89156626506</v>
      </c>
      <c r="P8339" s="1">
        <v>6.8273092369480004</v>
      </c>
      <c r="Q8339" s="1">
        <v>5.2208835341370001</v>
      </c>
      <c r="R8339" s="1">
        <v>0.40160642570299998</v>
      </c>
      <c r="S8339" s="1">
        <v>54.618473895581999</v>
      </c>
      <c r="T8339" s="1">
        <v>14.457831325300999</v>
      </c>
      <c r="U8339" s="1">
        <v>8.8353413654619999</v>
      </c>
      <c r="V8339" s="2" t="s">
        <v>160</v>
      </c>
      <c r="W8339" s="1">
        <v>91.164658634538</v>
      </c>
      <c r="X8339" s="1">
        <v>9.638554216867</v>
      </c>
      <c r="Y8339" s="1">
        <v>18.072289156627001</v>
      </c>
      <c r="Z8339" s="1">
        <v>83.534136546184996</v>
      </c>
      <c r="AA8339" s="1">
        <v>11.244979919679</v>
      </c>
      <c r="AB8339" s="8">
        <v>364.65863453815302</v>
      </c>
    </row>
    <row r="8340" spans="4:28" x14ac:dyDescent="0.2">
      <c r="D8340" s="59"/>
      <c r="E8340" s="5" t="s">
        <v>126</v>
      </c>
      <c r="F8340" s="51" t="s">
        <v>623</v>
      </c>
      <c r="G8340" s="4">
        <v>279</v>
      </c>
      <c r="H8340" s="10">
        <v>1.433691756272</v>
      </c>
      <c r="I8340" s="1">
        <v>10.752688172042999</v>
      </c>
      <c r="J8340" s="1">
        <v>7.8853046594979999</v>
      </c>
      <c r="K8340" s="1">
        <v>6.8100358422939999</v>
      </c>
      <c r="L8340" s="1">
        <v>77.060931899642</v>
      </c>
      <c r="M8340" s="1">
        <v>81.003584229390995</v>
      </c>
      <c r="N8340" s="1">
        <v>60.573476702508998</v>
      </c>
      <c r="O8340" s="1">
        <v>21.505376344085999</v>
      </c>
      <c r="P8340" s="1">
        <v>9.3189964157710001</v>
      </c>
      <c r="Q8340" s="1">
        <v>7.5268817204299996</v>
      </c>
      <c r="R8340" s="1">
        <v>1.433691756272</v>
      </c>
      <c r="S8340" s="1">
        <v>59.498207885305</v>
      </c>
      <c r="T8340" s="1">
        <v>12.186379928315</v>
      </c>
      <c r="U8340" s="1">
        <v>6.0931899641580003</v>
      </c>
      <c r="V8340" s="1">
        <v>0.35842293906799999</v>
      </c>
      <c r="W8340" s="1">
        <v>93.548387096773993</v>
      </c>
      <c r="X8340" s="1">
        <v>12.186379928315</v>
      </c>
      <c r="Y8340" s="1">
        <v>13.620071684588</v>
      </c>
      <c r="Z8340" s="1">
        <v>84.587813620071998</v>
      </c>
      <c r="AA8340" s="1">
        <v>16.487455197132999</v>
      </c>
      <c r="AB8340" s="8">
        <v>363.44086021505399</v>
      </c>
    </row>
    <row r="8341" spans="4:28" ht="26" x14ac:dyDescent="0.2">
      <c r="D8341" s="59"/>
      <c r="E8341" s="5" t="s">
        <v>127</v>
      </c>
      <c r="F8341" s="51" t="s">
        <v>623</v>
      </c>
      <c r="G8341" s="4">
        <v>195</v>
      </c>
      <c r="H8341" s="10">
        <v>1.025641025641</v>
      </c>
      <c r="I8341" s="1">
        <v>10.25641025641</v>
      </c>
      <c r="J8341" s="1">
        <v>7.1794871794870003</v>
      </c>
      <c r="K8341" s="1">
        <v>6.666666666667</v>
      </c>
      <c r="L8341" s="1">
        <v>72.820512820513002</v>
      </c>
      <c r="M8341" s="1">
        <v>72.820512820513002</v>
      </c>
      <c r="N8341" s="1">
        <v>51.794871794872002</v>
      </c>
      <c r="O8341" s="1">
        <v>26.153846153846001</v>
      </c>
      <c r="P8341" s="1">
        <v>8.2051282051280001</v>
      </c>
      <c r="Q8341" s="1">
        <v>7.6923076923079998</v>
      </c>
      <c r="R8341" s="1">
        <v>1.538461538462</v>
      </c>
      <c r="S8341" s="1">
        <v>47.692307692307999</v>
      </c>
      <c r="T8341" s="1">
        <v>9.2307692307690008</v>
      </c>
      <c r="U8341" s="1">
        <v>11.282051282051</v>
      </c>
      <c r="V8341" s="1">
        <v>1.025641025641</v>
      </c>
      <c r="W8341" s="1">
        <v>87.692307692308006</v>
      </c>
      <c r="X8341" s="1">
        <v>11.282051282051</v>
      </c>
      <c r="Y8341" s="1">
        <v>12.307692307691999</v>
      </c>
      <c r="Z8341" s="1">
        <v>77.435897435897004</v>
      </c>
      <c r="AA8341" s="1">
        <v>14.358974358974001</v>
      </c>
      <c r="AB8341" s="8">
        <v>335.38461538461502</v>
      </c>
    </row>
    <row r="8342" spans="4:28" x14ac:dyDescent="0.2">
      <c r="D8342" s="59"/>
      <c r="E8342" s="5" t="s">
        <v>36</v>
      </c>
      <c r="F8342" s="51" t="s">
        <v>624</v>
      </c>
      <c r="G8342" s="4">
        <v>24</v>
      </c>
      <c r="H8342" s="10">
        <v>4.166666666667</v>
      </c>
      <c r="I8342" s="1">
        <v>4.166666666667</v>
      </c>
      <c r="J8342" s="1">
        <v>4.166666666667</v>
      </c>
      <c r="K8342" s="1">
        <v>4.166666666667</v>
      </c>
      <c r="L8342" s="1">
        <v>54.166666666666998</v>
      </c>
      <c r="M8342" s="1">
        <v>45.833333333333002</v>
      </c>
      <c r="N8342" s="1">
        <v>33.333333333333002</v>
      </c>
      <c r="O8342" s="1">
        <v>4.166666666667</v>
      </c>
      <c r="P8342" s="1">
        <v>12.5</v>
      </c>
      <c r="Q8342" s="1">
        <v>4.166666666667</v>
      </c>
      <c r="R8342" s="2" t="s">
        <v>160</v>
      </c>
      <c r="S8342" s="1">
        <v>29.166666666666998</v>
      </c>
      <c r="T8342" s="1">
        <v>12.5</v>
      </c>
      <c r="U8342" s="1">
        <v>29.166666666666998</v>
      </c>
      <c r="V8342" s="2" t="s">
        <v>160</v>
      </c>
      <c r="W8342" s="1">
        <v>70.833333333333002</v>
      </c>
      <c r="X8342" s="1">
        <v>8.333333333333</v>
      </c>
      <c r="Y8342" s="1">
        <v>8.333333333333</v>
      </c>
      <c r="Z8342" s="1">
        <v>54.166666666666998</v>
      </c>
      <c r="AA8342" s="1">
        <v>16.666666666666998</v>
      </c>
      <c r="AB8342" s="8">
        <v>241.666666666667</v>
      </c>
    </row>
    <row r="8343" spans="4:28" x14ac:dyDescent="0.2">
      <c r="D8343" s="59"/>
      <c r="E8343" s="5" t="s">
        <v>128</v>
      </c>
      <c r="F8343" s="51" t="s">
        <v>624</v>
      </c>
      <c r="G8343" s="4">
        <v>14</v>
      </c>
      <c r="H8343" s="17" t="s">
        <v>160</v>
      </c>
      <c r="I8343" s="2" t="s">
        <v>160</v>
      </c>
      <c r="J8343" s="1">
        <v>7.1428571428570002</v>
      </c>
      <c r="K8343" s="1">
        <v>7.1428571428570002</v>
      </c>
      <c r="L8343" s="1">
        <v>50</v>
      </c>
      <c r="M8343" s="1">
        <v>64.285714285713993</v>
      </c>
      <c r="N8343" s="1">
        <v>50</v>
      </c>
      <c r="O8343" s="1">
        <v>14.285714285714</v>
      </c>
      <c r="P8343" s="2" t="s">
        <v>160</v>
      </c>
      <c r="Q8343" s="1">
        <v>7.1428571428570002</v>
      </c>
      <c r="R8343" s="2" t="s">
        <v>160</v>
      </c>
      <c r="S8343" s="1">
        <v>14.285714285714</v>
      </c>
      <c r="T8343" s="2" t="s">
        <v>160</v>
      </c>
      <c r="U8343" s="1">
        <v>14.285714285714</v>
      </c>
      <c r="V8343" s="1">
        <v>14.285714285714</v>
      </c>
      <c r="W8343" s="1">
        <v>71.428571428571004</v>
      </c>
      <c r="X8343" s="2" t="s">
        <v>160</v>
      </c>
      <c r="Y8343" s="1">
        <v>7.1428571428570002</v>
      </c>
      <c r="Z8343" s="1">
        <v>64.285714285713993</v>
      </c>
      <c r="AA8343" s="1">
        <v>7.1428571428570002</v>
      </c>
      <c r="AB8343" s="8">
        <v>242.857142857143</v>
      </c>
    </row>
    <row r="8344" spans="4:28" x14ac:dyDescent="0.2">
      <c r="D8344" s="59"/>
      <c r="E8344" s="5" t="s">
        <v>23</v>
      </c>
      <c r="F8344" s="51" t="s">
        <v>624</v>
      </c>
      <c r="G8344" s="4">
        <v>4</v>
      </c>
      <c r="H8344" s="17" t="s">
        <v>160</v>
      </c>
      <c r="I8344" s="2" t="s">
        <v>160</v>
      </c>
      <c r="J8344" s="1">
        <v>25</v>
      </c>
      <c r="K8344" s="2" t="s">
        <v>160</v>
      </c>
      <c r="L8344" s="1">
        <v>50</v>
      </c>
      <c r="M8344" s="1">
        <v>50</v>
      </c>
      <c r="N8344" s="1">
        <v>75</v>
      </c>
      <c r="O8344" s="1">
        <v>25</v>
      </c>
      <c r="P8344" s="2" t="s">
        <v>160</v>
      </c>
      <c r="Q8344" s="1">
        <v>50</v>
      </c>
      <c r="R8344" s="1">
        <v>25</v>
      </c>
      <c r="S8344" s="1">
        <v>25</v>
      </c>
      <c r="T8344" s="2" t="s">
        <v>160</v>
      </c>
      <c r="U8344" s="2" t="s">
        <v>160</v>
      </c>
      <c r="V8344" s="2" t="s">
        <v>160</v>
      </c>
      <c r="W8344" s="1">
        <v>100</v>
      </c>
      <c r="X8344" s="2" t="s">
        <v>160</v>
      </c>
      <c r="Y8344" s="1">
        <v>25</v>
      </c>
      <c r="Z8344" s="1">
        <v>75</v>
      </c>
      <c r="AA8344" s="1">
        <v>50</v>
      </c>
      <c r="AB8344" s="8">
        <v>325</v>
      </c>
    </row>
    <row r="8345" spans="4:28" x14ac:dyDescent="0.2">
      <c r="D8345" s="58" t="s">
        <v>129</v>
      </c>
      <c r="E8345" s="7" t="s">
        <v>130</v>
      </c>
      <c r="F8345" s="50" t="s">
        <v>623</v>
      </c>
      <c r="G8345" s="6">
        <v>544</v>
      </c>
      <c r="H8345" s="14">
        <v>0.91911764705900001</v>
      </c>
      <c r="I8345" s="3">
        <v>7.5367647058819998</v>
      </c>
      <c r="J8345" s="3">
        <v>7.5367647058819998</v>
      </c>
      <c r="K8345" s="3">
        <v>9.1911764705879992</v>
      </c>
      <c r="L8345" s="3">
        <v>72.977941176471006</v>
      </c>
      <c r="M8345" s="3">
        <v>73.713235294117993</v>
      </c>
      <c r="N8345" s="3">
        <v>55.698529411765001</v>
      </c>
      <c r="O8345" s="3">
        <v>22.610294117647001</v>
      </c>
      <c r="P8345" s="3">
        <v>4.7794117647060004</v>
      </c>
      <c r="Q8345" s="3">
        <v>4.0441176470590001</v>
      </c>
      <c r="R8345" s="3">
        <v>0.183823529412</v>
      </c>
      <c r="S8345" s="3">
        <v>45.955882352941003</v>
      </c>
      <c r="T8345" s="3">
        <v>8.4558823529409999</v>
      </c>
      <c r="U8345" s="3">
        <v>12.316176470587999</v>
      </c>
      <c r="V8345" s="3">
        <v>0.55147058823499995</v>
      </c>
      <c r="W8345" s="3">
        <v>87.132352941175995</v>
      </c>
      <c r="X8345" s="3">
        <v>8.4558823529409999</v>
      </c>
      <c r="Y8345" s="3">
        <v>15.441176470587999</v>
      </c>
      <c r="Z8345" s="3">
        <v>78.676470588235006</v>
      </c>
      <c r="AA8345" s="3">
        <v>8.8235294117649996</v>
      </c>
      <c r="AB8345" s="13">
        <v>326.47058823529397</v>
      </c>
    </row>
    <row r="8346" spans="4:28" x14ac:dyDescent="0.2">
      <c r="D8346" s="59"/>
      <c r="E8346" s="5" t="s">
        <v>131</v>
      </c>
      <c r="F8346" s="51" t="s">
        <v>623</v>
      </c>
      <c r="G8346" s="4">
        <v>411</v>
      </c>
      <c r="H8346" s="10">
        <v>0.97323600973199997</v>
      </c>
      <c r="I8346" s="1">
        <v>9.9756690997570008</v>
      </c>
      <c r="J8346" s="1">
        <v>4.8661800486619997</v>
      </c>
      <c r="K8346" s="1">
        <v>6.0827250608270003</v>
      </c>
      <c r="L8346" s="1">
        <v>67.883211678831998</v>
      </c>
      <c r="M8346" s="1">
        <v>69.343065693431001</v>
      </c>
      <c r="N8346" s="1">
        <v>56.204379562043997</v>
      </c>
      <c r="O8346" s="1">
        <v>13.868613138685999</v>
      </c>
      <c r="P8346" s="1">
        <v>8.5158150851579997</v>
      </c>
      <c r="Q8346" s="1">
        <v>8.7591240875909993</v>
      </c>
      <c r="R8346" s="1">
        <v>1.703163017032</v>
      </c>
      <c r="S8346" s="1">
        <v>40.145985401460003</v>
      </c>
      <c r="T8346" s="1">
        <v>6.812652068127</v>
      </c>
      <c r="U8346" s="1">
        <v>11.435523114355</v>
      </c>
      <c r="V8346" s="1">
        <v>1.2165450121650001</v>
      </c>
      <c r="W8346" s="1">
        <v>87.347931873478998</v>
      </c>
      <c r="X8346" s="1">
        <v>10.705596107056</v>
      </c>
      <c r="Y8346" s="1">
        <v>10.21897810219</v>
      </c>
      <c r="Z8346" s="1">
        <v>76.399026763989994</v>
      </c>
      <c r="AA8346" s="1">
        <v>16.301703163016999</v>
      </c>
      <c r="AB8346" s="8">
        <v>307.785888077859</v>
      </c>
    </row>
    <row r="8347" spans="4:28" x14ac:dyDescent="0.2">
      <c r="D8347" s="59"/>
      <c r="E8347" s="5" t="s">
        <v>132</v>
      </c>
      <c r="F8347" s="51" t="s">
        <v>623</v>
      </c>
      <c r="G8347" s="4">
        <v>65</v>
      </c>
      <c r="H8347" s="10">
        <v>3.0769230769229998</v>
      </c>
      <c r="I8347" s="1">
        <v>6.1538461538459996</v>
      </c>
      <c r="J8347" s="1">
        <v>6.1538461538459996</v>
      </c>
      <c r="K8347" s="1">
        <v>3.0769230769229998</v>
      </c>
      <c r="L8347" s="1">
        <v>70.769230769231001</v>
      </c>
      <c r="M8347" s="1">
        <v>73.846153846153996</v>
      </c>
      <c r="N8347" s="1">
        <v>60</v>
      </c>
      <c r="O8347" s="1">
        <v>9.2307692307690008</v>
      </c>
      <c r="P8347" s="1">
        <v>16.923076923077002</v>
      </c>
      <c r="Q8347" s="1">
        <v>9.2307692307690008</v>
      </c>
      <c r="R8347" s="1">
        <v>4.6153846153850004</v>
      </c>
      <c r="S8347" s="1">
        <v>32.307692307692001</v>
      </c>
      <c r="T8347" s="1">
        <v>7.6923076923079998</v>
      </c>
      <c r="U8347" s="1">
        <v>10.769230769230999</v>
      </c>
      <c r="V8347" s="1">
        <v>1.538461538462</v>
      </c>
      <c r="W8347" s="1">
        <v>87.692307692308006</v>
      </c>
      <c r="X8347" s="1">
        <v>9.2307692307690008</v>
      </c>
      <c r="Y8347" s="1">
        <v>9.2307692307690008</v>
      </c>
      <c r="Z8347" s="1">
        <v>80</v>
      </c>
      <c r="AA8347" s="1">
        <v>24.615384615385</v>
      </c>
      <c r="AB8347" s="8">
        <v>315.38461538461502</v>
      </c>
    </row>
    <row r="8348" spans="4:28" x14ac:dyDescent="0.2">
      <c r="D8348" s="59"/>
      <c r="E8348" s="5" t="s">
        <v>133</v>
      </c>
      <c r="F8348" s="51" t="s">
        <v>624</v>
      </c>
      <c r="G8348" s="4">
        <v>21</v>
      </c>
      <c r="H8348" s="10">
        <v>4.7619047619049999</v>
      </c>
      <c r="I8348" s="2" t="s">
        <v>160</v>
      </c>
      <c r="J8348" s="1">
        <v>9.5238095238099998</v>
      </c>
      <c r="K8348" s="1">
        <v>4.7619047619049999</v>
      </c>
      <c r="L8348" s="1">
        <v>57.142857142856997</v>
      </c>
      <c r="M8348" s="1">
        <v>76.190476190476005</v>
      </c>
      <c r="N8348" s="1">
        <v>66.666666666666998</v>
      </c>
      <c r="O8348" s="1">
        <v>4.7619047619049999</v>
      </c>
      <c r="P8348" s="1">
        <v>14.285714285714</v>
      </c>
      <c r="Q8348" s="1">
        <v>9.5238095238099998</v>
      </c>
      <c r="R8348" s="1">
        <v>4.7619047619049999</v>
      </c>
      <c r="S8348" s="1">
        <v>33.333333333333002</v>
      </c>
      <c r="T8348" s="1">
        <v>4.7619047619049999</v>
      </c>
      <c r="U8348" s="1">
        <v>9.5238095238099998</v>
      </c>
      <c r="V8348" s="1">
        <v>4.7619047619049999</v>
      </c>
      <c r="W8348" s="1">
        <v>85.714285714286007</v>
      </c>
      <c r="X8348" s="1">
        <v>4.7619047619049999</v>
      </c>
      <c r="Y8348" s="1">
        <v>9.5238095238099998</v>
      </c>
      <c r="Z8348" s="1">
        <v>80.952380952381006</v>
      </c>
      <c r="AA8348" s="1">
        <v>23.809523809523998</v>
      </c>
      <c r="AB8348" s="8">
        <v>304.76190476190499</v>
      </c>
    </row>
    <row r="8349" spans="4:28" x14ac:dyDescent="0.2">
      <c r="D8349" s="59"/>
      <c r="E8349" s="5" t="s">
        <v>23</v>
      </c>
      <c r="F8349" s="51" t="s">
        <v>624</v>
      </c>
      <c r="G8349" s="4">
        <v>2</v>
      </c>
      <c r="H8349" s="17" t="s">
        <v>160</v>
      </c>
      <c r="I8349" s="1">
        <v>50</v>
      </c>
      <c r="J8349" s="2" t="s">
        <v>160</v>
      </c>
      <c r="K8349" s="2" t="s">
        <v>160</v>
      </c>
      <c r="L8349" s="1">
        <v>50</v>
      </c>
      <c r="M8349" s="1">
        <v>50</v>
      </c>
      <c r="N8349" s="2" t="s">
        <v>160</v>
      </c>
      <c r="O8349" s="2" t="s">
        <v>160</v>
      </c>
      <c r="P8349" s="2" t="s">
        <v>160</v>
      </c>
      <c r="Q8349" s="2" t="s">
        <v>160</v>
      </c>
      <c r="R8349" s="2" t="s">
        <v>160</v>
      </c>
      <c r="S8349" s="2" t="s">
        <v>160</v>
      </c>
      <c r="T8349" s="2" t="s">
        <v>160</v>
      </c>
      <c r="U8349" s="2" t="s">
        <v>160</v>
      </c>
      <c r="V8349" s="2" t="s">
        <v>160</v>
      </c>
      <c r="W8349" s="1">
        <v>100</v>
      </c>
      <c r="X8349" s="1">
        <v>50</v>
      </c>
      <c r="Y8349" s="2" t="s">
        <v>160</v>
      </c>
      <c r="Z8349" s="1">
        <v>50</v>
      </c>
      <c r="AA8349" s="2" t="s">
        <v>160</v>
      </c>
      <c r="AB8349" s="8">
        <v>150</v>
      </c>
    </row>
    <row r="8350" spans="4:28" x14ac:dyDescent="0.2">
      <c r="D8350" s="59"/>
      <c r="E8350" s="5" t="s">
        <v>134</v>
      </c>
      <c r="F8350" s="51" t="s">
        <v>623</v>
      </c>
      <c r="G8350" s="4">
        <v>955</v>
      </c>
      <c r="H8350" s="10">
        <v>0.94240837696299995</v>
      </c>
      <c r="I8350" s="1">
        <v>8.5863874345550002</v>
      </c>
      <c r="J8350" s="1">
        <v>6.3874345549739999</v>
      </c>
      <c r="K8350" s="1">
        <v>7.8534031413610004</v>
      </c>
      <c r="L8350" s="1">
        <v>70.785340314135993</v>
      </c>
      <c r="M8350" s="1">
        <v>71.832460732984003</v>
      </c>
      <c r="N8350" s="1">
        <v>55.916230366492002</v>
      </c>
      <c r="O8350" s="1">
        <v>18.848167539266999</v>
      </c>
      <c r="P8350" s="1">
        <v>6.3874345549739999</v>
      </c>
      <c r="Q8350" s="1">
        <v>6.0732984293190002</v>
      </c>
      <c r="R8350" s="1">
        <v>0.83769633507899999</v>
      </c>
      <c r="S8350" s="1">
        <v>43.455497382198999</v>
      </c>
      <c r="T8350" s="1">
        <v>7.7486910994759999</v>
      </c>
      <c r="U8350" s="1">
        <v>11.937172774869</v>
      </c>
      <c r="V8350" s="1">
        <v>0.83769633507899999</v>
      </c>
      <c r="W8350" s="1">
        <v>87.225130890052</v>
      </c>
      <c r="X8350" s="1">
        <v>9.4240837696340005</v>
      </c>
      <c r="Y8350" s="1">
        <v>13.193717277487</v>
      </c>
      <c r="Z8350" s="1">
        <v>77.696335078534005</v>
      </c>
      <c r="AA8350" s="1">
        <v>12.041884816753999</v>
      </c>
      <c r="AB8350" s="8">
        <v>318.42931937172801</v>
      </c>
    </row>
    <row r="8351" spans="4:28" x14ac:dyDescent="0.2">
      <c r="D8351" s="59"/>
      <c r="E8351" s="5" t="s">
        <v>135</v>
      </c>
      <c r="F8351" s="51" t="s">
        <v>623</v>
      </c>
      <c r="G8351" s="4">
        <v>86</v>
      </c>
      <c r="H8351" s="10">
        <v>3.488372093023</v>
      </c>
      <c r="I8351" s="1">
        <v>4.6511627906979998</v>
      </c>
      <c r="J8351" s="1">
        <v>6.9767441860470001</v>
      </c>
      <c r="K8351" s="1">
        <v>3.488372093023</v>
      </c>
      <c r="L8351" s="1">
        <v>67.441860465115994</v>
      </c>
      <c r="M8351" s="1">
        <v>74.418604651162994</v>
      </c>
      <c r="N8351" s="1">
        <v>61.627906976744001</v>
      </c>
      <c r="O8351" s="1">
        <v>8.1395348837209998</v>
      </c>
      <c r="P8351" s="1">
        <v>16.279069767442</v>
      </c>
      <c r="Q8351" s="1">
        <v>9.3023255813949994</v>
      </c>
      <c r="R8351" s="1">
        <v>4.6511627906979998</v>
      </c>
      <c r="S8351" s="1">
        <v>32.558139534883999</v>
      </c>
      <c r="T8351" s="1">
        <v>6.9767441860470001</v>
      </c>
      <c r="U8351" s="1">
        <v>10.465116279069999</v>
      </c>
      <c r="V8351" s="1">
        <v>2.3255813953489999</v>
      </c>
      <c r="W8351" s="1">
        <v>87.209302325581007</v>
      </c>
      <c r="X8351" s="1">
        <v>8.1395348837209998</v>
      </c>
      <c r="Y8351" s="1">
        <v>9.3023255813949994</v>
      </c>
      <c r="Z8351" s="1">
        <v>80.232558139535001</v>
      </c>
      <c r="AA8351" s="1">
        <v>24.418604651163001</v>
      </c>
      <c r="AB8351" s="8">
        <v>312.79069767441899</v>
      </c>
    </row>
    <row r="8352" spans="4:28" x14ac:dyDescent="0.2">
      <c r="D8352" s="58" t="s">
        <v>136</v>
      </c>
      <c r="E8352" s="7" t="s">
        <v>137</v>
      </c>
      <c r="F8352" s="50" t="s">
        <v>623</v>
      </c>
      <c r="G8352" s="6">
        <v>421</v>
      </c>
      <c r="H8352" s="14">
        <v>1.66270783848</v>
      </c>
      <c r="I8352" s="3">
        <v>7.3634204275529997</v>
      </c>
      <c r="J8352" s="3">
        <v>5.7007125890739996</v>
      </c>
      <c r="K8352" s="3">
        <v>5.4631828978619996</v>
      </c>
      <c r="L8352" s="3">
        <v>67.220902612827004</v>
      </c>
      <c r="M8352" s="3">
        <v>70.071258907363003</v>
      </c>
      <c r="N8352" s="3">
        <v>55.106888361045002</v>
      </c>
      <c r="O8352" s="3">
        <v>17.102137767220999</v>
      </c>
      <c r="P8352" s="3">
        <v>9.7387173396669997</v>
      </c>
      <c r="Q8352" s="3">
        <v>9.263657957245</v>
      </c>
      <c r="R8352" s="3">
        <v>2.1377672209030001</v>
      </c>
      <c r="S8352" s="3">
        <v>38.004750593823999</v>
      </c>
      <c r="T8352" s="3">
        <v>6.1757719714960002</v>
      </c>
      <c r="U8352" s="3">
        <v>12.114014251781001</v>
      </c>
      <c r="V8352" s="3">
        <v>1.187648456057</v>
      </c>
      <c r="W8352" s="3">
        <v>86.698337292161995</v>
      </c>
      <c r="X8352" s="3">
        <v>8.7885985748220001</v>
      </c>
      <c r="Y8352" s="3">
        <v>9.9762470308789997</v>
      </c>
      <c r="Z8352" s="3">
        <v>75.296912114014006</v>
      </c>
      <c r="AA8352" s="3">
        <v>18.052256532066998</v>
      </c>
      <c r="AB8352" s="13">
        <v>308.31353919239899</v>
      </c>
    </row>
    <row r="8353" spans="4:28" x14ac:dyDescent="0.2">
      <c r="D8353" s="59"/>
      <c r="E8353" s="5" t="s">
        <v>138</v>
      </c>
      <c r="F8353" s="51" t="s">
        <v>623</v>
      </c>
      <c r="G8353" s="4">
        <v>362</v>
      </c>
      <c r="H8353" s="10">
        <v>0.82872928176799998</v>
      </c>
      <c r="I8353" s="1">
        <v>9.3922651933699992</v>
      </c>
      <c r="J8353" s="1">
        <v>6.0773480662979997</v>
      </c>
      <c r="K8353" s="1">
        <v>8.0110497237570009</v>
      </c>
      <c r="L8353" s="1">
        <v>72.928176795580001</v>
      </c>
      <c r="M8353" s="1">
        <v>72.928176795580001</v>
      </c>
      <c r="N8353" s="1">
        <v>55.248618784530002</v>
      </c>
      <c r="O8353" s="1">
        <v>20.441988950275999</v>
      </c>
      <c r="P8353" s="1">
        <v>4.9723756906079997</v>
      </c>
      <c r="Q8353" s="1">
        <v>4.4198895027620004</v>
      </c>
      <c r="R8353" s="1">
        <v>0.55248618784500003</v>
      </c>
      <c r="S8353" s="1">
        <v>43.370165745855999</v>
      </c>
      <c r="T8353" s="1">
        <v>9.1160220994479992</v>
      </c>
      <c r="U8353" s="1">
        <v>10.497237569060999</v>
      </c>
      <c r="V8353" s="1">
        <v>0.55248618784500003</v>
      </c>
      <c r="W8353" s="1">
        <v>88.950276243093995</v>
      </c>
      <c r="X8353" s="1">
        <v>10.220994475137999</v>
      </c>
      <c r="Y8353" s="1">
        <v>13.259668508287</v>
      </c>
      <c r="Z8353" s="1">
        <v>79.005524861878001</v>
      </c>
      <c r="AA8353" s="1">
        <v>9.6685082872929993</v>
      </c>
      <c r="AB8353" s="8">
        <v>319.33701657458602</v>
      </c>
    </row>
    <row r="8354" spans="4:28" x14ac:dyDescent="0.2">
      <c r="D8354" s="59"/>
      <c r="E8354" s="5" t="s">
        <v>139</v>
      </c>
      <c r="F8354" s="51" t="s">
        <v>623</v>
      </c>
      <c r="G8354" s="4">
        <v>175</v>
      </c>
      <c r="H8354" s="10">
        <v>1.142857142857</v>
      </c>
      <c r="I8354" s="1">
        <v>8.5714285714289993</v>
      </c>
      <c r="J8354" s="1">
        <v>8</v>
      </c>
      <c r="K8354" s="1">
        <v>12</v>
      </c>
      <c r="L8354" s="1">
        <v>77.714285714286007</v>
      </c>
      <c r="M8354" s="1">
        <v>77.714285714286007</v>
      </c>
      <c r="N8354" s="1">
        <v>60.571428571429003</v>
      </c>
      <c r="O8354" s="1">
        <v>17.714285714286</v>
      </c>
      <c r="P8354" s="1">
        <v>8</v>
      </c>
      <c r="Q8354" s="1">
        <v>2.8571428571430002</v>
      </c>
      <c r="R8354" s="1">
        <v>0.57142857142900005</v>
      </c>
      <c r="S8354" s="1">
        <v>53.142857142856997</v>
      </c>
      <c r="T8354" s="1">
        <v>9.7142857142859995</v>
      </c>
      <c r="U8354" s="1">
        <v>10.857142857143</v>
      </c>
      <c r="V8354" s="1">
        <v>0.57142857142900005</v>
      </c>
      <c r="W8354" s="1">
        <v>88.571428571428996</v>
      </c>
      <c r="X8354" s="1">
        <v>9.7142857142859995</v>
      </c>
      <c r="Y8354" s="1">
        <v>19.428571428571001</v>
      </c>
      <c r="Z8354" s="1">
        <v>81.714285714286007</v>
      </c>
      <c r="AA8354" s="1">
        <v>10.285714285714</v>
      </c>
      <c r="AB8354" s="8">
        <v>349.142857142857</v>
      </c>
    </row>
    <row r="8355" spans="4:28" x14ac:dyDescent="0.2">
      <c r="D8355" s="59"/>
      <c r="E8355" s="5" t="s">
        <v>128</v>
      </c>
      <c r="F8355" s="51" t="s">
        <v>623</v>
      </c>
      <c r="G8355" s="4">
        <v>60</v>
      </c>
      <c r="H8355" s="17" t="s">
        <v>160</v>
      </c>
      <c r="I8355" s="1">
        <v>3.333333333333</v>
      </c>
      <c r="J8355" s="1">
        <v>10</v>
      </c>
      <c r="K8355" s="1">
        <v>8.333333333333</v>
      </c>
      <c r="L8355" s="1">
        <v>55</v>
      </c>
      <c r="M8355" s="1">
        <v>60</v>
      </c>
      <c r="N8355" s="1">
        <v>56.666666666666998</v>
      </c>
      <c r="O8355" s="1">
        <v>10</v>
      </c>
      <c r="P8355" s="1">
        <v>1.666666666667</v>
      </c>
      <c r="Q8355" s="1">
        <v>6.666666666667</v>
      </c>
      <c r="R8355" s="2" t="s">
        <v>160</v>
      </c>
      <c r="S8355" s="1">
        <v>33.333333333333002</v>
      </c>
      <c r="T8355" s="1">
        <v>5</v>
      </c>
      <c r="U8355" s="1">
        <v>21.666666666666998</v>
      </c>
      <c r="V8355" s="1">
        <v>3.333333333333</v>
      </c>
      <c r="W8355" s="1">
        <v>75</v>
      </c>
      <c r="X8355" s="1">
        <v>3.333333333333</v>
      </c>
      <c r="Y8355" s="1">
        <v>15</v>
      </c>
      <c r="Z8355" s="1">
        <v>71.666666666666998</v>
      </c>
      <c r="AA8355" s="1">
        <v>8.333333333333</v>
      </c>
      <c r="AB8355" s="8">
        <v>275</v>
      </c>
    </row>
    <row r="8356" spans="4:28" x14ac:dyDescent="0.2">
      <c r="D8356" s="59"/>
      <c r="E8356" s="5" t="s">
        <v>23</v>
      </c>
      <c r="F8356" s="51" t="s">
        <v>624</v>
      </c>
      <c r="G8356" s="4">
        <v>25</v>
      </c>
      <c r="H8356" s="17" t="s">
        <v>160</v>
      </c>
      <c r="I8356" s="1">
        <v>20</v>
      </c>
      <c r="J8356" s="1">
        <v>4</v>
      </c>
      <c r="K8356" s="2" t="s">
        <v>160</v>
      </c>
      <c r="L8356" s="1">
        <v>76</v>
      </c>
      <c r="M8356" s="1">
        <v>80</v>
      </c>
      <c r="N8356" s="1">
        <v>60</v>
      </c>
      <c r="O8356" s="1">
        <v>16</v>
      </c>
      <c r="P8356" s="1">
        <v>4</v>
      </c>
      <c r="Q8356" s="1">
        <v>8</v>
      </c>
      <c r="R8356" s="2" t="s">
        <v>160</v>
      </c>
      <c r="S8356" s="1">
        <v>52</v>
      </c>
      <c r="T8356" s="1">
        <v>4</v>
      </c>
      <c r="U8356" s="1">
        <v>8</v>
      </c>
      <c r="V8356" s="2" t="s">
        <v>160</v>
      </c>
      <c r="W8356" s="1">
        <v>92</v>
      </c>
      <c r="X8356" s="1">
        <v>20</v>
      </c>
      <c r="Y8356" s="1">
        <v>4</v>
      </c>
      <c r="Z8356" s="1">
        <v>92</v>
      </c>
      <c r="AA8356" s="1">
        <v>8</v>
      </c>
      <c r="AB8356" s="8">
        <v>332</v>
      </c>
    </row>
    <row r="8357" spans="4:28" ht="26" x14ac:dyDescent="0.2">
      <c r="D8357" s="58" t="s">
        <v>140</v>
      </c>
      <c r="E8357" s="7" t="s">
        <v>141</v>
      </c>
      <c r="F8357" s="50" t="s">
        <v>624</v>
      </c>
      <c r="G8357" s="6">
        <v>12</v>
      </c>
      <c r="H8357" s="14">
        <v>100</v>
      </c>
      <c r="I8357" s="3">
        <v>8.333333333333</v>
      </c>
      <c r="J8357" s="9" t="s">
        <v>160</v>
      </c>
      <c r="K8357" s="9" t="s">
        <v>160</v>
      </c>
      <c r="L8357" s="3">
        <v>66.666666666666998</v>
      </c>
      <c r="M8357" s="3">
        <v>58.333333333333002</v>
      </c>
      <c r="N8357" s="3">
        <v>33.333333333333002</v>
      </c>
      <c r="O8357" s="3">
        <v>25</v>
      </c>
      <c r="P8357" s="3">
        <v>8.333333333333</v>
      </c>
      <c r="Q8357" s="9" t="s">
        <v>160</v>
      </c>
      <c r="R8357" s="9" t="s">
        <v>160</v>
      </c>
      <c r="S8357" s="3">
        <v>41.666666666666998</v>
      </c>
      <c r="T8357" s="3">
        <v>41.666666666666998</v>
      </c>
      <c r="U8357" s="9" t="s">
        <v>160</v>
      </c>
      <c r="V8357" s="9" t="s">
        <v>160</v>
      </c>
      <c r="W8357" s="3">
        <v>100</v>
      </c>
      <c r="X8357" s="3">
        <v>100</v>
      </c>
      <c r="Y8357" s="9" t="s">
        <v>160</v>
      </c>
      <c r="Z8357" s="3">
        <v>66.666666666666998</v>
      </c>
      <c r="AA8357" s="3">
        <v>8.333333333333</v>
      </c>
      <c r="AB8357" s="13">
        <v>383.33333333333297</v>
      </c>
    </row>
    <row r="8358" spans="4:28" ht="26" x14ac:dyDescent="0.2">
      <c r="D8358" s="59"/>
      <c r="E8358" s="5" t="s">
        <v>142</v>
      </c>
      <c r="F8358" s="51" t="s">
        <v>623</v>
      </c>
      <c r="G8358" s="4">
        <v>87</v>
      </c>
      <c r="H8358" s="10">
        <v>1.149425287356</v>
      </c>
      <c r="I8358" s="1">
        <v>100</v>
      </c>
      <c r="J8358" s="1">
        <v>8.0459770114939992</v>
      </c>
      <c r="K8358" s="1">
        <v>11.494252873562999</v>
      </c>
      <c r="L8358" s="1">
        <v>74.712643678161001</v>
      </c>
      <c r="M8358" s="1">
        <v>83.908045977011</v>
      </c>
      <c r="N8358" s="1">
        <v>59.770114942528998</v>
      </c>
      <c r="O8358" s="1">
        <v>14.942528735631999</v>
      </c>
      <c r="P8358" s="1">
        <v>8.0459770114939992</v>
      </c>
      <c r="Q8358" s="1">
        <v>5.7471264367819996</v>
      </c>
      <c r="R8358" s="1">
        <v>1.149425287356</v>
      </c>
      <c r="S8358" s="1">
        <v>63.218390804598002</v>
      </c>
      <c r="T8358" s="1">
        <v>9.1954022988510005</v>
      </c>
      <c r="U8358" s="2" t="s">
        <v>160</v>
      </c>
      <c r="V8358" s="2" t="s">
        <v>160</v>
      </c>
      <c r="W8358" s="1">
        <v>100</v>
      </c>
      <c r="X8358" s="1">
        <v>100</v>
      </c>
      <c r="Y8358" s="1">
        <v>18.390804597700999</v>
      </c>
      <c r="Z8358" s="1">
        <v>88.505747126437001</v>
      </c>
      <c r="AA8358" s="1">
        <v>13.793103448276</v>
      </c>
      <c r="AB8358" s="8">
        <v>441.37931034482801</v>
      </c>
    </row>
    <row r="8359" spans="4:28" ht="26" x14ac:dyDescent="0.2">
      <c r="D8359" s="59"/>
      <c r="E8359" s="5" t="s">
        <v>143</v>
      </c>
      <c r="F8359" s="51" t="s">
        <v>623</v>
      </c>
      <c r="G8359" s="4">
        <v>67</v>
      </c>
      <c r="H8359" s="17" t="s">
        <v>160</v>
      </c>
      <c r="I8359" s="1">
        <v>10.447761194030001</v>
      </c>
      <c r="J8359" s="1">
        <v>100</v>
      </c>
      <c r="K8359" s="1">
        <v>16.417910447760999</v>
      </c>
      <c r="L8359" s="1">
        <v>83.582089552238997</v>
      </c>
      <c r="M8359" s="1">
        <v>91.044776119402997</v>
      </c>
      <c r="N8359" s="1">
        <v>70.149253731342995</v>
      </c>
      <c r="O8359" s="1">
        <v>16.417910447760999</v>
      </c>
      <c r="P8359" s="1">
        <v>4.477611940299</v>
      </c>
      <c r="Q8359" s="1">
        <v>7.4626865671639999</v>
      </c>
      <c r="R8359" s="1">
        <v>1.492537313433</v>
      </c>
      <c r="S8359" s="1">
        <v>50.746268656715998</v>
      </c>
      <c r="T8359" s="1">
        <v>7.4626865671639999</v>
      </c>
      <c r="U8359" s="2" t="s">
        <v>160</v>
      </c>
      <c r="V8359" s="2" t="s">
        <v>160</v>
      </c>
      <c r="W8359" s="1">
        <v>100</v>
      </c>
      <c r="X8359" s="1">
        <v>10.447761194030001</v>
      </c>
      <c r="Y8359" s="1">
        <v>100</v>
      </c>
      <c r="Z8359" s="1">
        <v>94.029850746269005</v>
      </c>
      <c r="AA8359" s="1">
        <v>10.447761194030001</v>
      </c>
      <c r="AB8359" s="8">
        <v>459.70149253731302</v>
      </c>
    </row>
    <row r="8360" spans="4:28" ht="26" x14ac:dyDescent="0.2">
      <c r="D8360" s="59"/>
      <c r="E8360" s="5" t="s">
        <v>144</v>
      </c>
      <c r="F8360" s="51" t="s">
        <v>623</v>
      </c>
      <c r="G8360" s="4">
        <v>78</v>
      </c>
      <c r="H8360" s="17" t="s">
        <v>160</v>
      </c>
      <c r="I8360" s="1">
        <v>12.820512820513001</v>
      </c>
      <c r="J8360" s="1">
        <v>14.102564102563999</v>
      </c>
      <c r="K8360" s="1">
        <v>100</v>
      </c>
      <c r="L8360" s="1">
        <v>82.051282051282001</v>
      </c>
      <c r="M8360" s="1">
        <v>84.615384615384997</v>
      </c>
      <c r="N8360" s="1">
        <v>64.102564102564003</v>
      </c>
      <c r="O8360" s="1">
        <v>19.230769230768999</v>
      </c>
      <c r="P8360" s="1">
        <v>7.6923076923079998</v>
      </c>
      <c r="Q8360" s="2" t="s">
        <v>160</v>
      </c>
      <c r="R8360" s="1">
        <v>1.2820512820509999</v>
      </c>
      <c r="S8360" s="1">
        <v>62.820512820513002</v>
      </c>
      <c r="T8360" s="1">
        <v>16.666666666666998</v>
      </c>
      <c r="U8360" s="2" t="s">
        <v>160</v>
      </c>
      <c r="V8360" s="2" t="s">
        <v>160</v>
      </c>
      <c r="W8360" s="1">
        <v>100</v>
      </c>
      <c r="X8360" s="1">
        <v>12.820512820513001</v>
      </c>
      <c r="Y8360" s="1">
        <v>100</v>
      </c>
      <c r="Z8360" s="1">
        <v>91.025641025640994</v>
      </c>
      <c r="AA8360" s="1">
        <v>8.9743589743589993</v>
      </c>
      <c r="AB8360" s="8">
        <v>465.38461538461502</v>
      </c>
    </row>
    <row r="8361" spans="4:28" ht="26" x14ac:dyDescent="0.2">
      <c r="D8361" s="59"/>
      <c r="E8361" s="5" t="s">
        <v>145</v>
      </c>
      <c r="F8361" s="51" t="s">
        <v>623</v>
      </c>
      <c r="G8361" s="4">
        <v>735</v>
      </c>
      <c r="H8361" s="10">
        <v>1.0884353741499999</v>
      </c>
      <c r="I8361" s="1">
        <v>8.8435374149660007</v>
      </c>
      <c r="J8361" s="1">
        <v>7.6190476190479997</v>
      </c>
      <c r="K8361" s="1">
        <v>8.7074829931970008</v>
      </c>
      <c r="L8361" s="1">
        <v>100</v>
      </c>
      <c r="M8361" s="1">
        <v>88.843537414965994</v>
      </c>
      <c r="N8361" s="1">
        <v>68.163265306122</v>
      </c>
      <c r="O8361" s="1">
        <v>21.496598639456</v>
      </c>
      <c r="P8361" s="1">
        <v>8.7074829931970008</v>
      </c>
      <c r="Q8361" s="1">
        <v>6.1224489795919999</v>
      </c>
      <c r="R8361" s="1">
        <v>1.0884353741499999</v>
      </c>
      <c r="S8361" s="1">
        <v>52.108843537414998</v>
      </c>
      <c r="T8361" s="1">
        <v>8.9795918367350005</v>
      </c>
      <c r="U8361" s="2" t="s">
        <v>160</v>
      </c>
      <c r="V8361" s="2" t="s">
        <v>160</v>
      </c>
      <c r="W8361" s="1">
        <v>100</v>
      </c>
      <c r="X8361" s="1">
        <v>9.7959183673469994</v>
      </c>
      <c r="Y8361" s="1">
        <v>15.102040816326999</v>
      </c>
      <c r="Z8361" s="1">
        <v>93.741496598639003</v>
      </c>
      <c r="AA8361" s="1">
        <v>14.421768707483</v>
      </c>
      <c r="AB8361" s="8">
        <v>381.76870748299302</v>
      </c>
    </row>
    <row r="8362" spans="4:28" ht="26" x14ac:dyDescent="0.2">
      <c r="D8362" s="59"/>
      <c r="E8362" s="5" t="s">
        <v>146</v>
      </c>
      <c r="F8362" s="51" t="s">
        <v>623</v>
      </c>
      <c r="G8362" s="4">
        <v>751</v>
      </c>
      <c r="H8362" s="10">
        <v>0.93209054593899998</v>
      </c>
      <c r="I8362" s="1">
        <v>9.7203728362180009</v>
      </c>
      <c r="J8362" s="1">
        <v>8.1225033288950002</v>
      </c>
      <c r="K8362" s="1">
        <v>8.7882822902799997</v>
      </c>
      <c r="L8362" s="1">
        <v>86.950732356857998</v>
      </c>
      <c r="M8362" s="1">
        <v>100</v>
      </c>
      <c r="N8362" s="1">
        <v>70.039946737682996</v>
      </c>
      <c r="O8362" s="1">
        <v>20.372836218374999</v>
      </c>
      <c r="P8362" s="1">
        <v>8.7882822902799997</v>
      </c>
      <c r="Q8362" s="1">
        <v>6.6577896138480002</v>
      </c>
      <c r="R8362" s="1">
        <v>1.1984021304929999</v>
      </c>
      <c r="S8362" s="1">
        <v>52.862849533955</v>
      </c>
      <c r="T8362" s="1">
        <v>9.1877496671109995</v>
      </c>
      <c r="U8362" s="2" t="s">
        <v>160</v>
      </c>
      <c r="V8362" s="2" t="s">
        <v>160</v>
      </c>
      <c r="W8362" s="1">
        <v>100</v>
      </c>
      <c r="X8362" s="1">
        <v>10.51930758988</v>
      </c>
      <c r="Y8362" s="1">
        <v>15.446071904128001</v>
      </c>
      <c r="Z8362" s="1">
        <v>100</v>
      </c>
      <c r="AA8362" s="1">
        <v>14.647137150466</v>
      </c>
      <c r="AB8362" s="8">
        <v>383.62183754993299</v>
      </c>
    </row>
    <row r="8363" spans="4:28" ht="26" x14ac:dyDescent="0.2">
      <c r="D8363" s="59"/>
      <c r="E8363" s="5" t="s">
        <v>147</v>
      </c>
      <c r="F8363" s="51" t="s">
        <v>623</v>
      </c>
      <c r="G8363" s="4">
        <v>587</v>
      </c>
      <c r="H8363" s="10">
        <v>0.68143100511099997</v>
      </c>
      <c r="I8363" s="1">
        <v>8.8586030664400006</v>
      </c>
      <c r="J8363" s="1">
        <v>8.0068143100510003</v>
      </c>
      <c r="K8363" s="1">
        <v>8.5178875638840008</v>
      </c>
      <c r="L8363" s="1">
        <v>85.349233390118997</v>
      </c>
      <c r="M8363" s="1">
        <v>89.608177172061005</v>
      </c>
      <c r="N8363" s="1">
        <v>100</v>
      </c>
      <c r="O8363" s="1">
        <v>17.546848381600999</v>
      </c>
      <c r="P8363" s="1">
        <v>10.051107325383001</v>
      </c>
      <c r="Q8363" s="1">
        <v>8.347529812606</v>
      </c>
      <c r="R8363" s="1">
        <v>1.3628620102210001</v>
      </c>
      <c r="S8363" s="1">
        <v>52.640545144804001</v>
      </c>
      <c r="T8363" s="1">
        <v>9.1993185689950003</v>
      </c>
      <c r="U8363" s="2" t="s">
        <v>160</v>
      </c>
      <c r="V8363" s="2" t="s">
        <v>160</v>
      </c>
      <c r="W8363" s="1">
        <v>100</v>
      </c>
      <c r="X8363" s="1">
        <v>9.3696763202729993</v>
      </c>
      <c r="Y8363" s="1">
        <v>15.332197614990999</v>
      </c>
      <c r="Z8363" s="1">
        <v>100</v>
      </c>
      <c r="AA8363" s="1">
        <v>17.717206132878999</v>
      </c>
      <c r="AB8363" s="8">
        <v>400.170357751278</v>
      </c>
    </row>
    <row r="8364" spans="4:28" x14ac:dyDescent="0.2">
      <c r="D8364" s="59"/>
      <c r="E8364" s="5" t="s">
        <v>148</v>
      </c>
      <c r="F8364" s="51" t="s">
        <v>623</v>
      </c>
      <c r="G8364" s="4">
        <v>187</v>
      </c>
      <c r="H8364" s="10">
        <v>1.6042780748659999</v>
      </c>
      <c r="I8364" s="1">
        <v>6.9518716577540003</v>
      </c>
      <c r="J8364" s="1">
        <v>5.8823529411760003</v>
      </c>
      <c r="K8364" s="1">
        <v>8.0213903743320003</v>
      </c>
      <c r="L8364" s="1">
        <v>84.491978609626003</v>
      </c>
      <c r="M8364" s="1">
        <v>81.818181818181998</v>
      </c>
      <c r="N8364" s="1">
        <v>55.080213903743001</v>
      </c>
      <c r="O8364" s="1">
        <v>100</v>
      </c>
      <c r="P8364" s="1">
        <v>5.8823529411760003</v>
      </c>
      <c r="Q8364" s="1">
        <v>6.9518716577540003</v>
      </c>
      <c r="R8364" s="1">
        <v>0.53475935828900001</v>
      </c>
      <c r="S8364" s="1">
        <v>53.475935828876999</v>
      </c>
      <c r="T8364" s="1">
        <v>8.5561497326199998</v>
      </c>
      <c r="U8364" s="2" t="s">
        <v>160</v>
      </c>
      <c r="V8364" s="2" t="s">
        <v>160</v>
      </c>
      <c r="W8364" s="1">
        <v>100</v>
      </c>
      <c r="X8364" s="1">
        <v>8.5561497326199998</v>
      </c>
      <c r="Y8364" s="1">
        <v>12.299465240642</v>
      </c>
      <c r="Z8364" s="1">
        <v>86.096256684492005</v>
      </c>
      <c r="AA8364" s="1">
        <v>11.764705882353001</v>
      </c>
      <c r="AB8364" s="8">
        <v>419.251336898396</v>
      </c>
    </row>
    <row r="8365" spans="4:28" ht="26" x14ac:dyDescent="0.2">
      <c r="D8365" s="59"/>
      <c r="E8365" s="5" t="s">
        <v>149</v>
      </c>
      <c r="F8365" s="51" t="s">
        <v>623</v>
      </c>
      <c r="G8365" s="4">
        <v>75</v>
      </c>
      <c r="H8365" s="10">
        <v>1.333333333333</v>
      </c>
      <c r="I8365" s="1">
        <v>9.333333333333</v>
      </c>
      <c r="J8365" s="1">
        <v>4</v>
      </c>
      <c r="K8365" s="1">
        <v>8</v>
      </c>
      <c r="L8365" s="1">
        <v>85.333333333333002</v>
      </c>
      <c r="M8365" s="1">
        <v>88</v>
      </c>
      <c r="N8365" s="1">
        <v>78.666666666666998</v>
      </c>
      <c r="O8365" s="1">
        <v>14.666666666667</v>
      </c>
      <c r="P8365" s="1">
        <v>100</v>
      </c>
      <c r="Q8365" s="1">
        <v>13.333333333333</v>
      </c>
      <c r="R8365" s="1">
        <v>5.333333333333</v>
      </c>
      <c r="S8365" s="1">
        <v>57.333333333333002</v>
      </c>
      <c r="T8365" s="1">
        <v>13.333333333333</v>
      </c>
      <c r="U8365" s="2" t="s">
        <v>160</v>
      </c>
      <c r="V8365" s="2" t="s">
        <v>160</v>
      </c>
      <c r="W8365" s="1">
        <v>100</v>
      </c>
      <c r="X8365" s="1">
        <v>10.666666666667</v>
      </c>
      <c r="Y8365" s="1">
        <v>12</v>
      </c>
      <c r="Z8365" s="1">
        <v>93.333333333333002</v>
      </c>
      <c r="AA8365" s="1">
        <v>100</v>
      </c>
      <c r="AB8365" s="8">
        <v>478.66666666666703</v>
      </c>
    </row>
    <row r="8366" spans="4:28" ht="26" x14ac:dyDescent="0.2">
      <c r="D8366" s="59"/>
      <c r="E8366" s="5" t="s">
        <v>150</v>
      </c>
      <c r="F8366" s="51" t="s">
        <v>623</v>
      </c>
      <c r="G8366" s="4">
        <v>66</v>
      </c>
      <c r="H8366" s="17" t="s">
        <v>160</v>
      </c>
      <c r="I8366" s="1">
        <v>7.5757575757579998</v>
      </c>
      <c r="J8366" s="1">
        <v>7.5757575757579998</v>
      </c>
      <c r="K8366" s="2" t="s">
        <v>160</v>
      </c>
      <c r="L8366" s="1">
        <v>68.181818181818002</v>
      </c>
      <c r="M8366" s="1">
        <v>75.757575757576006</v>
      </c>
      <c r="N8366" s="1">
        <v>74.242424242423994</v>
      </c>
      <c r="O8366" s="1">
        <v>19.696969696970001</v>
      </c>
      <c r="P8366" s="1">
        <v>15.151515151515</v>
      </c>
      <c r="Q8366" s="1">
        <v>100</v>
      </c>
      <c r="R8366" s="1">
        <v>4.5454545454549997</v>
      </c>
      <c r="S8366" s="1">
        <v>43.939393939394002</v>
      </c>
      <c r="T8366" s="1">
        <v>6.0606060606060002</v>
      </c>
      <c r="U8366" s="2" t="s">
        <v>160</v>
      </c>
      <c r="V8366" s="2" t="s">
        <v>160</v>
      </c>
      <c r="W8366" s="1">
        <v>100</v>
      </c>
      <c r="X8366" s="1">
        <v>7.5757575757579998</v>
      </c>
      <c r="Y8366" s="1">
        <v>7.5757575757579998</v>
      </c>
      <c r="Z8366" s="1">
        <v>84.848484848485</v>
      </c>
      <c r="AA8366" s="1">
        <v>100</v>
      </c>
      <c r="AB8366" s="8">
        <v>422.72727272727298</v>
      </c>
    </row>
    <row r="8367" spans="4:28" ht="26" x14ac:dyDescent="0.2">
      <c r="D8367" s="59"/>
      <c r="E8367" s="5" t="s">
        <v>151</v>
      </c>
      <c r="F8367" s="51" t="s">
        <v>624</v>
      </c>
      <c r="G8367" s="4">
        <v>12</v>
      </c>
      <c r="H8367" s="17" t="s">
        <v>160</v>
      </c>
      <c r="I8367" s="1">
        <v>8.333333333333</v>
      </c>
      <c r="J8367" s="1">
        <v>8.333333333333</v>
      </c>
      <c r="K8367" s="1">
        <v>8.333333333333</v>
      </c>
      <c r="L8367" s="1">
        <v>66.666666666666998</v>
      </c>
      <c r="M8367" s="1">
        <v>75</v>
      </c>
      <c r="N8367" s="1">
        <v>66.666666666666998</v>
      </c>
      <c r="O8367" s="1">
        <v>8.333333333333</v>
      </c>
      <c r="P8367" s="1">
        <v>33.333333333333002</v>
      </c>
      <c r="Q8367" s="1">
        <v>25</v>
      </c>
      <c r="R8367" s="1">
        <v>100</v>
      </c>
      <c r="S8367" s="1">
        <v>25</v>
      </c>
      <c r="T8367" s="1">
        <v>8.333333333333</v>
      </c>
      <c r="U8367" s="2" t="s">
        <v>160</v>
      </c>
      <c r="V8367" s="2" t="s">
        <v>160</v>
      </c>
      <c r="W8367" s="1">
        <v>100</v>
      </c>
      <c r="X8367" s="1">
        <v>8.333333333333</v>
      </c>
      <c r="Y8367" s="1">
        <v>16.666666666666998</v>
      </c>
      <c r="Z8367" s="1">
        <v>75</v>
      </c>
      <c r="AA8367" s="1">
        <v>100</v>
      </c>
      <c r="AB8367" s="8">
        <v>433.33333333333297</v>
      </c>
    </row>
    <row r="8368" spans="4:28" ht="26" x14ac:dyDescent="0.2">
      <c r="D8368" s="59"/>
      <c r="E8368" s="5" t="s">
        <v>152</v>
      </c>
      <c r="F8368" s="51" t="s">
        <v>623</v>
      </c>
      <c r="G8368" s="4">
        <v>443</v>
      </c>
      <c r="H8368" s="10">
        <v>1.128668171558</v>
      </c>
      <c r="I8368" s="1">
        <v>12.415349887133001</v>
      </c>
      <c r="J8368" s="1">
        <v>7.6749435665909997</v>
      </c>
      <c r="K8368" s="1">
        <v>11.060948081264</v>
      </c>
      <c r="L8368" s="1">
        <v>86.455981941309005</v>
      </c>
      <c r="M8368" s="1">
        <v>89.616252821670003</v>
      </c>
      <c r="N8368" s="1">
        <v>69.751693002256999</v>
      </c>
      <c r="O8368" s="1">
        <v>22.573363431151002</v>
      </c>
      <c r="P8368" s="1">
        <v>9.7065462753950005</v>
      </c>
      <c r="Q8368" s="1">
        <v>6.5462753950339998</v>
      </c>
      <c r="R8368" s="1">
        <v>0.67720090293500002</v>
      </c>
      <c r="S8368" s="1">
        <v>100</v>
      </c>
      <c r="T8368" s="1">
        <v>12.866817155755999</v>
      </c>
      <c r="U8368" s="2" t="s">
        <v>160</v>
      </c>
      <c r="V8368" s="2" t="s">
        <v>160</v>
      </c>
      <c r="W8368" s="1">
        <v>100</v>
      </c>
      <c r="X8368" s="1">
        <v>13.318284424379</v>
      </c>
      <c r="Y8368" s="1">
        <v>16.704288939051999</v>
      </c>
      <c r="Z8368" s="1">
        <v>93.905191873589004</v>
      </c>
      <c r="AA8368" s="1">
        <v>15.349887133183</v>
      </c>
      <c r="AB8368" s="8">
        <v>430.47404063205403</v>
      </c>
    </row>
    <row r="8369" spans="2:28" x14ac:dyDescent="0.2">
      <c r="D8369" s="59"/>
      <c r="E8369" s="5" t="s">
        <v>153</v>
      </c>
      <c r="F8369" s="51" t="s">
        <v>623</v>
      </c>
      <c r="G8369" s="4">
        <v>80</v>
      </c>
      <c r="H8369" s="10">
        <v>6.25</v>
      </c>
      <c r="I8369" s="1">
        <v>10</v>
      </c>
      <c r="J8369" s="1">
        <v>6.25</v>
      </c>
      <c r="K8369" s="1">
        <v>16.25</v>
      </c>
      <c r="L8369" s="1">
        <v>82.5</v>
      </c>
      <c r="M8369" s="1">
        <v>86.25</v>
      </c>
      <c r="N8369" s="1">
        <v>67.5</v>
      </c>
      <c r="O8369" s="1">
        <v>20</v>
      </c>
      <c r="P8369" s="1">
        <v>12.5</v>
      </c>
      <c r="Q8369" s="1">
        <v>5</v>
      </c>
      <c r="R8369" s="1">
        <v>1.25</v>
      </c>
      <c r="S8369" s="1">
        <v>71.25</v>
      </c>
      <c r="T8369" s="1">
        <v>100</v>
      </c>
      <c r="U8369" s="2" t="s">
        <v>160</v>
      </c>
      <c r="V8369" s="2" t="s">
        <v>160</v>
      </c>
      <c r="W8369" s="1">
        <v>100</v>
      </c>
      <c r="X8369" s="1">
        <v>16.25</v>
      </c>
      <c r="Y8369" s="1">
        <v>22.5</v>
      </c>
      <c r="Z8369" s="1">
        <v>90</v>
      </c>
      <c r="AA8369" s="1">
        <v>17.5</v>
      </c>
      <c r="AB8369" s="8">
        <v>485</v>
      </c>
    </row>
    <row r="8370" spans="2:28" ht="26" x14ac:dyDescent="0.2">
      <c r="D8370" s="59"/>
      <c r="E8370" s="5" t="s">
        <v>154</v>
      </c>
      <c r="F8370" s="51" t="s">
        <v>623</v>
      </c>
      <c r="G8370" s="4">
        <v>123</v>
      </c>
      <c r="H8370" s="17" t="s">
        <v>160</v>
      </c>
      <c r="I8370" s="2" t="s">
        <v>160</v>
      </c>
      <c r="J8370" s="2" t="s">
        <v>160</v>
      </c>
      <c r="K8370" s="2" t="s">
        <v>160</v>
      </c>
      <c r="L8370" s="2" t="s">
        <v>160</v>
      </c>
      <c r="M8370" s="2" t="s">
        <v>160</v>
      </c>
      <c r="N8370" s="2" t="s">
        <v>160</v>
      </c>
      <c r="O8370" s="2" t="s">
        <v>160</v>
      </c>
      <c r="P8370" s="2" t="s">
        <v>160</v>
      </c>
      <c r="Q8370" s="2" t="s">
        <v>160</v>
      </c>
      <c r="R8370" s="2" t="s">
        <v>160</v>
      </c>
      <c r="S8370" s="2" t="s">
        <v>160</v>
      </c>
      <c r="T8370" s="2" t="s">
        <v>160</v>
      </c>
      <c r="U8370" s="1">
        <v>100</v>
      </c>
      <c r="V8370" s="2" t="s">
        <v>160</v>
      </c>
      <c r="W8370" s="2" t="s">
        <v>160</v>
      </c>
      <c r="X8370" s="2" t="s">
        <v>160</v>
      </c>
      <c r="Y8370" s="2" t="s">
        <v>160</v>
      </c>
      <c r="Z8370" s="2" t="s">
        <v>160</v>
      </c>
      <c r="AA8370" s="2" t="s">
        <v>160</v>
      </c>
      <c r="AB8370" s="8">
        <v>100</v>
      </c>
    </row>
    <row r="8371" spans="2:28" x14ac:dyDescent="0.2">
      <c r="D8371" s="59"/>
      <c r="E8371" s="5" t="s">
        <v>23</v>
      </c>
      <c r="F8371" s="51" t="s">
        <v>624</v>
      </c>
      <c r="G8371" s="4">
        <v>10</v>
      </c>
      <c r="H8371" s="17" t="s">
        <v>160</v>
      </c>
      <c r="I8371" s="2" t="s">
        <v>160</v>
      </c>
      <c r="J8371" s="2" t="s">
        <v>160</v>
      </c>
      <c r="K8371" s="2" t="s">
        <v>160</v>
      </c>
      <c r="L8371" s="2" t="s">
        <v>160</v>
      </c>
      <c r="M8371" s="2" t="s">
        <v>160</v>
      </c>
      <c r="N8371" s="2" t="s">
        <v>160</v>
      </c>
      <c r="O8371" s="2" t="s">
        <v>160</v>
      </c>
      <c r="P8371" s="2" t="s">
        <v>160</v>
      </c>
      <c r="Q8371" s="2" t="s">
        <v>160</v>
      </c>
      <c r="R8371" s="2" t="s">
        <v>160</v>
      </c>
      <c r="S8371" s="2" t="s">
        <v>160</v>
      </c>
      <c r="T8371" s="2" t="s">
        <v>160</v>
      </c>
      <c r="U8371" s="2" t="s">
        <v>160</v>
      </c>
      <c r="V8371" s="1">
        <v>100</v>
      </c>
      <c r="W8371" s="2" t="s">
        <v>160</v>
      </c>
      <c r="X8371" s="2" t="s">
        <v>160</v>
      </c>
      <c r="Y8371" s="2" t="s">
        <v>160</v>
      </c>
      <c r="Z8371" s="2" t="s">
        <v>160</v>
      </c>
      <c r="AA8371" s="2" t="s">
        <v>160</v>
      </c>
      <c r="AB8371" s="8">
        <v>100</v>
      </c>
    </row>
    <row r="8372" spans="2:28" ht="26" x14ac:dyDescent="0.2">
      <c r="D8372" s="59"/>
      <c r="E8372" s="5" t="s">
        <v>155</v>
      </c>
      <c r="F8372" s="51" t="s">
        <v>623</v>
      </c>
      <c r="G8372" s="4">
        <v>910</v>
      </c>
      <c r="H8372" s="10">
        <v>1.318681318681</v>
      </c>
      <c r="I8372" s="1">
        <v>9.5604395604400008</v>
      </c>
      <c r="J8372" s="1">
        <v>7.3626373626369999</v>
      </c>
      <c r="K8372" s="1">
        <v>8.5714285714289993</v>
      </c>
      <c r="L8372" s="1">
        <v>80.769230769231001</v>
      </c>
      <c r="M8372" s="1">
        <v>82.527472527472995</v>
      </c>
      <c r="N8372" s="1">
        <v>64.505494505494994</v>
      </c>
      <c r="O8372" s="1">
        <v>20.549450549450999</v>
      </c>
      <c r="P8372" s="1">
        <v>8.2417582417579993</v>
      </c>
      <c r="Q8372" s="1">
        <v>7.2527472527469996</v>
      </c>
      <c r="R8372" s="1">
        <v>1.318681318681</v>
      </c>
      <c r="S8372" s="1">
        <v>48.681318681318999</v>
      </c>
      <c r="T8372" s="1">
        <v>8.7912087912089998</v>
      </c>
      <c r="U8372" s="2" t="s">
        <v>160</v>
      </c>
      <c r="V8372" s="2" t="s">
        <v>160</v>
      </c>
      <c r="W8372" s="1">
        <v>100</v>
      </c>
      <c r="X8372" s="1">
        <v>10.769230769230999</v>
      </c>
      <c r="Y8372" s="1">
        <v>14.725274725275</v>
      </c>
      <c r="Z8372" s="1">
        <v>89.230769230768999</v>
      </c>
      <c r="AA8372" s="1">
        <v>14.945054945055</v>
      </c>
      <c r="AB8372" s="8">
        <v>349.45054945054898</v>
      </c>
    </row>
    <row r="8373" spans="2:28" ht="26" x14ac:dyDescent="0.2">
      <c r="D8373" s="59"/>
      <c r="E8373" s="5" t="s">
        <v>156</v>
      </c>
      <c r="F8373" s="51" t="s">
        <v>623</v>
      </c>
      <c r="G8373" s="4">
        <v>98</v>
      </c>
      <c r="H8373" s="10">
        <v>12.244897959184</v>
      </c>
      <c r="I8373" s="1">
        <v>88.775510204081996</v>
      </c>
      <c r="J8373" s="1">
        <v>7.1428571428570002</v>
      </c>
      <c r="K8373" s="1">
        <v>10.204081632653001</v>
      </c>
      <c r="L8373" s="1">
        <v>73.469387755102005</v>
      </c>
      <c r="M8373" s="1">
        <v>80.612244897959002</v>
      </c>
      <c r="N8373" s="1">
        <v>56.122448979592001</v>
      </c>
      <c r="O8373" s="1">
        <v>16.326530612245001</v>
      </c>
      <c r="P8373" s="1">
        <v>8.1632653061219997</v>
      </c>
      <c r="Q8373" s="1">
        <v>5.1020408163270003</v>
      </c>
      <c r="R8373" s="1">
        <v>1.0204081632649999</v>
      </c>
      <c r="S8373" s="1">
        <v>60.204081632653001</v>
      </c>
      <c r="T8373" s="1">
        <v>13.265306122448999</v>
      </c>
      <c r="U8373" s="2" t="s">
        <v>160</v>
      </c>
      <c r="V8373" s="2" t="s">
        <v>160</v>
      </c>
      <c r="W8373" s="1">
        <v>100</v>
      </c>
      <c r="X8373" s="1">
        <v>100</v>
      </c>
      <c r="Y8373" s="1">
        <v>16.326530612245001</v>
      </c>
      <c r="Z8373" s="1">
        <v>85.714285714286007</v>
      </c>
      <c r="AA8373" s="1">
        <v>13.265306122448999</v>
      </c>
      <c r="AB8373" s="8">
        <v>432.65306122448999</v>
      </c>
    </row>
    <row r="8374" spans="2:28" ht="26" x14ac:dyDescent="0.2">
      <c r="D8374" s="59"/>
      <c r="E8374" s="5" t="s">
        <v>157</v>
      </c>
      <c r="F8374" s="51" t="s">
        <v>623</v>
      </c>
      <c r="G8374" s="4">
        <v>134</v>
      </c>
      <c r="H8374" s="17" t="s">
        <v>160</v>
      </c>
      <c r="I8374" s="1">
        <v>11.940298507463</v>
      </c>
      <c r="J8374" s="1">
        <v>50</v>
      </c>
      <c r="K8374" s="1">
        <v>58.208955223880999</v>
      </c>
      <c r="L8374" s="1">
        <v>82.835820895522005</v>
      </c>
      <c r="M8374" s="1">
        <v>86.567164179103997</v>
      </c>
      <c r="N8374" s="1">
        <v>67.164179104477995</v>
      </c>
      <c r="O8374" s="1">
        <v>17.164179104477999</v>
      </c>
      <c r="P8374" s="1">
        <v>6.7164179104480004</v>
      </c>
      <c r="Q8374" s="1">
        <v>3.731343283582</v>
      </c>
      <c r="R8374" s="1">
        <v>1.492537313433</v>
      </c>
      <c r="S8374" s="1">
        <v>55.223880597014997</v>
      </c>
      <c r="T8374" s="1">
        <v>13.432835820896001</v>
      </c>
      <c r="U8374" s="2" t="s">
        <v>160</v>
      </c>
      <c r="V8374" s="2" t="s">
        <v>160</v>
      </c>
      <c r="W8374" s="1">
        <v>100</v>
      </c>
      <c r="X8374" s="1">
        <v>11.940298507463</v>
      </c>
      <c r="Y8374" s="1">
        <v>100</v>
      </c>
      <c r="Z8374" s="1">
        <v>91.791044776118994</v>
      </c>
      <c r="AA8374" s="1">
        <v>10.447761194030001</v>
      </c>
      <c r="AB8374" s="8">
        <v>454.47761194029903</v>
      </c>
    </row>
    <row r="8375" spans="2:28" ht="26" x14ac:dyDescent="0.2">
      <c r="D8375" s="59"/>
      <c r="E8375" s="5" t="s">
        <v>158</v>
      </c>
      <c r="F8375" s="51" t="s">
        <v>623</v>
      </c>
      <c r="G8375" s="4">
        <v>812</v>
      </c>
      <c r="H8375" s="10">
        <v>0.98522167487699996</v>
      </c>
      <c r="I8375" s="1">
        <v>9.4827586206899994</v>
      </c>
      <c r="J8375" s="1">
        <v>7.7586206896550003</v>
      </c>
      <c r="K8375" s="1">
        <v>8.743842364532</v>
      </c>
      <c r="L8375" s="1">
        <v>84.852216748768001</v>
      </c>
      <c r="M8375" s="1">
        <v>92.487684729064</v>
      </c>
      <c r="N8375" s="1">
        <v>72.290640394088996</v>
      </c>
      <c r="O8375" s="1">
        <v>19.827586206896999</v>
      </c>
      <c r="P8375" s="1">
        <v>8.6206896551720007</v>
      </c>
      <c r="Q8375" s="1">
        <v>6.8965517241379999</v>
      </c>
      <c r="R8375" s="1">
        <v>1.1083743842360001</v>
      </c>
      <c r="S8375" s="1">
        <v>51.231527093596</v>
      </c>
      <c r="T8375" s="1">
        <v>8.8669950738919994</v>
      </c>
      <c r="U8375" s="2" t="s">
        <v>160</v>
      </c>
      <c r="V8375" s="2" t="s">
        <v>160</v>
      </c>
      <c r="W8375" s="1">
        <v>100</v>
      </c>
      <c r="X8375" s="1">
        <v>10.344827586207</v>
      </c>
      <c r="Y8375" s="1">
        <v>15.147783251231999</v>
      </c>
      <c r="Z8375" s="1">
        <v>100</v>
      </c>
      <c r="AA8375" s="1">
        <v>14.778325123153</v>
      </c>
      <c r="AB8375" s="8">
        <v>373.15270935960598</v>
      </c>
    </row>
    <row r="8376" spans="2:28" ht="26" x14ac:dyDescent="0.2">
      <c r="D8376" s="60"/>
      <c r="E8376" s="30" t="s">
        <v>159</v>
      </c>
      <c r="F8376" s="52" t="s">
        <v>623</v>
      </c>
      <c r="G8376" s="21">
        <v>136</v>
      </c>
      <c r="H8376" s="36">
        <v>0.73529411764700003</v>
      </c>
      <c r="I8376" s="18">
        <v>8.8235294117649996</v>
      </c>
      <c r="J8376" s="18">
        <v>5.147058823529</v>
      </c>
      <c r="K8376" s="18">
        <v>5.147058823529</v>
      </c>
      <c r="L8376" s="18">
        <v>77.941176470588005</v>
      </c>
      <c r="M8376" s="18">
        <v>80.882352941175995</v>
      </c>
      <c r="N8376" s="18">
        <v>76.470588235294002</v>
      </c>
      <c r="O8376" s="18">
        <v>16.176470588234999</v>
      </c>
      <c r="P8376" s="18">
        <v>55.147058823529001</v>
      </c>
      <c r="Q8376" s="18">
        <v>48.529411764705998</v>
      </c>
      <c r="R8376" s="18">
        <v>8.8235294117649996</v>
      </c>
      <c r="S8376" s="18">
        <v>50</v>
      </c>
      <c r="T8376" s="18">
        <v>10.294117647059</v>
      </c>
      <c r="U8376" s="37" t="s">
        <v>160</v>
      </c>
      <c r="V8376" s="37" t="s">
        <v>160</v>
      </c>
      <c r="W8376" s="18">
        <v>100</v>
      </c>
      <c r="X8376" s="18">
        <v>9.5588235294120008</v>
      </c>
      <c r="Y8376" s="18">
        <v>10.294117647059</v>
      </c>
      <c r="Z8376" s="18">
        <v>88.235294117647001</v>
      </c>
      <c r="AA8376" s="18">
        <v>100</v>
      </c>
      <c r="AB8376" s="35">
        <v>444.11764705882399</v>
      </c>
    </row>
    <row r="8377" spans="2:28" x14ac:dyDescent="0.2">
      <c r="D8377" s="45" t="s">
        <v>625</v>
      </c>
    </row>
    <row r="8378" spans="2:28" x14ac:dyDescent="0.2">
      <c r="B8378" s="24" t="str">
        <f xml:space="preserve"> HYPERLINK("#'目次'!B60", "[54]")</f>
        <v>[54]</v>
      </c>
      <c r="C8378" s="61" t="s">
        <v>602</v>
      </c>
      <c r="D8378" s="62"/>
      <c r="E8378" s="62"/>
      <c r="F8378" s="62"/>
      <c r="G8378" s="62"/>
      <c r="H8378" s="62"/>
      <c r="I8378" s="62"/>
      <c r="J8378" s="62"/>
      <c r="K8378" s="62"/>
      <c r="L8378" s="62"/>
      <c r="M8378" s="62"/>
      <c r="N8378" s="62"/>
      <c r="O8378" s="62"/>
      <c r="P8378" s="62"/>
      <c r="Q8378" s="62"/>
      <c r="R8378" s="62"/>
      <c r="S8378" s="62"/>
      <c r="T8378" s="62"/>
      <c r="U8378" s="62"/>
      <c r="V8378" s="62"/>
    </row>
    <row r="8379" spans="2:28" x14ac:dyDescent="0.2">
      <c r="C8379" s="45" t="s">
        <v>603</v>
      </c>
    </row>
    <row r="8381" spans="2:28" x14ac:dyDescent="0.2">
      <c r="C8381" s="61" t="s">
        <v>13</v>
      </c>
      <c r="D8381" s="62"/>
      <c r="E8381" s="62"/>
      <c r="F8381" s="62"/>
      <c r="G8381" s="62"/>
      <c r="H8381" s="62"/>
      <c r="I8381" s="62"/>
      <c r="J8381" s="62"/>
      <c r="K8381" s="62"/>
      <c r="L8381" s="62"/>
      <c r="M8381" s="62"/>
      <c r="N8381" s="62"/>
      <c r="O8381" s="62"/>
      <c r="P8381" s="62"/>
      <c r="Q8381" s="62"/>
      <c r="R8381" s="62"/>
      <c r="S8381" s="62"/>
      <c r="T8381" s="62"/>
      <c r="U8381" s="62"/>
      <c r="V8381" s="62"/>
    </row>
    <row r="8382" spans="2:28" x14ac:dyDescent="0.2">
      <c r="D8382" s="63"/>
      <c r="E8382" s="64"/>
      <c r="F8382" s="64"/>
      <c r="G8382" s="27" t="s">
        <v>14</v>
      </c>
      <c r="H8382" s="26" t="s">
        <v>604</v>
      </c>
      <c r="I8382" s="11" t="s">
        <v>605</v>
      </c>
      <c r="J8382" s="11" t="s">
        <v>606</v>
      </c>
      <c r="K8382" s="20" t="s">
        <v>607</v>
      </c>
    </row>
    <row r="8383" spans="2:28" x14ac:dyDescent="0.2">
      <c r="D8383" s="65"/>
      <c r="E8383" s="66"/>
      <c r="F8383" s="66"/>
      <c r="G8383" s="22"/>
      <c r="H8383" s="31"/>
      <c r="I8383" s="12"/>
      <c r="J8383" s="12"/>
      <c r="K8383" s="29"/>
    </row>
    <row r="8384" spans="2:28" x14ac:dyDescent="0.2">
      <c r="D8384" s="23"/>
      <c r="E8384" s="28" t="s">
        <v>14</v>
      </c>
      <c r="F8384" s="49" t="s">
        <v>623</v>
      </c>
      <c r="G8384" s="25">
        <v>1043</v>
      </c>
      <c r="H8384" s="16">
        <v>19.654841802492999</v>
      </c>
      <c r="I8384" s="16">
        <v>19.654841802492999</v>
      </c>
      <c r="J8384" s="16">
        <v>34.803451581974997</v>
      </c>
      <c r="K8384" s="34">
        <v>25.886864813039001</v>
      </c>
    </row>
    <row r="8385" spans="4:11" x14ac:dyDescent="0.2">
      <c r="D8385" s="58" t="s">
        <v>18</v>
      </c>
      <c r="E8385" s="7" t="s">
        <v>19</v>
      </c>
      <c r="F8385" s="50" t="s">
        <v>623</v>
      </c>
      <c r="G8385" s="6">
        <v>342</v>
      </c>
      <c r="H8385" s="14">
        <v>19.883040935673002</v>
      </c>
      <c r="I8385" s="3">
        <v>16.374269005847999</v>
      </c>
      <c r="J8385" s="3">
        <v>37.134502923977003</v>
      </c>
      <c r="K8385" s="13">
        <v>26.608187134503002</v>
      </c>
    </row>
    <row r="8386" spans="4:11" ht="26" x14ac:dyDescent="0.2">
      <c r="D8386" s="59"/>
      <c r="E8386" s="5" t="s">
        <v>20</v>
      </c>
      <c r="F8386" s="51" t="s">
        <v>623</v>
      </c>
      <c r="G8386" s="4">
        <v>620</v>
      </c>
      <c r="H8386" s="10">
        <v>20.806451612903</v>
      </c>
      <c r="I8386" s="1">
        <v>20.483870967742</v>
      </c>
      <c r="J8386" s="1">
        <v>33.225806451613003</v>
      </c>
      <c r="K8386" s="8">
        <v>25.483870967742</v>
      </c>
    </row>
    <row r="8387" spans="4:11" ht="26" x14ac:dyDescent="0.2">
      <c r="D8387" s="59"/>
      <c r="E8387" s="5" t="s">
        <v>21</v>
      </c>
      <c r="F8387" s="51" t="s">
        <v>623</v>
      </c>
      <c r="G8387" s="4">
        <v>76</v>
      </c>
      <c r="H8387" s="10">
        <v>10.526315789473999</v>
      </c>
      <c r="I8387" s="1">
        <v>25</v>
      </c>
      <c r="J8387" s="1">
        <v>38.157894736842003</v>
      </c>
      <c r="K8387" s="8">
        <v>26.315789473683999</v>
      </c>
    </row>
    <row r="8388" spans="4:11" x14ac:dyDescent="0.2">
      <c r="D8388" s="59"/>
      <c r="E8388" s="5" t="s">
        <v>22</v>
      </c>
      <c r="F8388" s="51" t="s">
        <v>624</v>
      </c>
      <c r="G8388" s="4">
        <v>2</v>
      </c>
      <c r="H8388" s="17" t="s">
        <v>160</v>
      </c>
      <c r="I8388" s="1">
        <v>50</v>
      </c>
      <c r="J8388" s="2" t="s">
        <v>160</v>
      </c>
      <c r="K8388" s="8">
        <v>50</v>
      </c>
    </row>
    <row r="8389" spans="4:11" x14ac:dyDescent="0.2">
      <c r="D8389" s="59"/>
      <c r="E8389" s="5" t="s">
        <v>23</v>
      </c>
      <c r="F8389" s="51" t="s">
        <v>624</v>
      </c>
      <c r="G8389" s="4">
        <v>3</v>
      </c>
      <c r="H8389" s="17" t="s">
        <v>160</v>
      </c>
      <c r="I8389" s="1">
        <v>66.666666666666998</v>
      </c>
      <c r="J8389" s="1">
        <v>33.333333333333002</v>
      </c>
      <c r="K8389" s="15" t="s">
        <v>160</v>
      </c>
    </row>
    <row r="8390" spans="4:11" x14ac:dyDescent="0.2">
      <c r="D8390" s="58" t="s">
        <v>24</v>
      </c>
      <c r="E8390" s="7" t="s">
        <v>25</v>
      </c>
      <c r="F8390" s="50" t="s">
        <v>623</v>
      </c>
      <c r="G8390" s="6">
        <v>765</v>
      </c>
      <c r="H8390" s="14">
        <v>16.862745098038999</v>
      </c>
      <c r="I8390" s="3">
        <v>18.823529411765001</v>
      </c>
      <c r="J8390" s="3">
        <v>36.993464052287997</v>
      </c>
      <c r="K8390" s="13">
        <v>27.320261437908002</v>
      </c>
    </row>
    <row r="8391" spans="4:11" x14ac:dyDescent="0.2">
      <c r="D8391" s="59"/>
      <c r="E8391" s="5" t="s">
        <v>26</v>
      </c>
      <c r="F8391" s="51" t="s">
        <v>623</v>
      </c>
      <c r="G8391" s="4">
        <v>796</v>
      </c>
      <c r="H8391" s="10">
        <v>17.839195979898999</v>
      </c>
      <c r="I8391" s="1">
        <v>19.974874371858999</v>
      </c>
      <c r="J8391" s="1">
        <v>35.678391959799001</v>
      </c>
      <c r="K8391" s="8">
        <v>26.507537688442</v>
      </c>
    </row>
    <row r="8392" spans="4:11" ht="26" x14ac:dyDescent="0.2">
      <c r="D8392" s="59"/>
      <c r="E8392" s="5" t="s">
        <v>27</v>
      </c>
      <c r="F8392" s="51" t="s">
        <v>623</v>
      </c>
      <c r="G8392" s="4">
        <v>683</v>
      </c>
      <c r="H8392" s="10">
        <v>16.544655929722001</v>
      </c>
      <c r="I8392" s="1">
        <v>20.058565153734001</v>
      </c>
      <c r="J8392" s="1">
        <v>36.017569546120001</v>
      </c>
      <c r="K8392" s="8">
        <v>27.379209370424999</v>
      </c>
    </row>
    <row r="8393" spans="4:11" x14ac:dyDescent="0.2">
      <c r="D8393" s="59"/>
      <c r="E8393" s="5" t="s">
        <v>28</v>
      </c>
      <c r="F8393" s="51" t="s">
        <v>623</v>
      </c>
      <c r="G8393" s="4">
        <v>438</v>
      </c>
      <c r="H8393" s="10">
        <v>14.611872146119</v>
      </c>
      <c r="I8393" s="1">
        <v>18.949771689498</v>
      </c>
      <c r="J8393" s="1">
        <v>36.301369863014003</v>
      </c>
      <c r="K8393" s="8">
        <v>30.136986301370001</v>
      </c>
    </row>
    <row r="8394" spans="4:11" ht="26" x14ac:dyDescent="0.2">
      <c r="D8394" s="59"/>
      <c r="E8394" s="5" t="s">
        <v>29</v>
      </c>
      <c r="F8394" s="51" t="s">
        <v>623</v>
      </c>
      <c r="G8394" s="4">
        <v>680</v>
      </c>
      <c r="H8394" s="10">
        <v>16.764705882352999</v>
      </c>
      <c r="I8394" s="1">
        <v>20.882352941175998</v>
      </c>
      <c r="J8394" s="1">
        <v>37.058823529412003</v>
      </c>
      <c r="K8394" s="8">
        <v>25.294117647059</v>
      </c>
    </row>
    <row r="8395" spans="4:11" x14ac:dyDescent="0.2">
      <c r="D8395" s="59"/>
      <c r="E8395" s="5" t="s">
        <v>30</v>
      </c>
      <c r="F8395" s="51" t="s">
        <v>623</v>
      </c>
      <c r="G8395" s="4">
        <v>242</v>
      </c>
      <c r="H8395" s="10">
        <v>12.809917355372001</v>
      </c>
      <c r="I8395" s="1">
        <v>20.661157024792999</v>
      </c>
      <c r="J8395" s="1">
        <v>41.322314049587</v>
      </c>
      <c r="K8395" s="8">
        <v>25.206611570248</v>
      </c>
    </row>
    <row r="8396" spans="4:11" x14ac:dyDescent="0.2">
      <c r="D8396" s="59"/>
      <c r="E8396" s="5" t="s">
        <v>31</v>
      </c>
      <c r="F8396" s="51" t="s">
        <v>623</v>
      </c>
      <c r="G8396" s="4">
        <v>609</v>
      </c>
      <c r="H8396" s="10">
        <v>15.270935960591</v>
      </c>
      <c r="I8396" s="1">
        <v>18.390804597700999</v>
      </c>
      <c r="J8396" s="1">
        <v>37.766830870279001</v>
      </c>
      <c r="K8396" s="8">
        <v>28.571428571428999</v>
      </c>
    </row>
    <row r="8397" spans="4:11" x14ac:dyDescent="0.2">
      <c r="D8397" s="59"/>
      <c r="E8397" s="5" t="s">
        <v>32</v>
      </c>
      <c r="F8397" s="51" t="s">
        <v>623</v>
      </c>
      <c r="G8397" s="4">
        <v>343</v>
      </c>
      <c r="H8397" s="10">
        <v>15.160349854227</v>
      </c>
      <c r="I8397" s="1">
        <v>16.909620991253998</v>
      </c>
      <c r="J8397" s="1">
        <v>38.775510204082003</v>
      </c>
      <c r="K8397" s="8">
        <v>29.154518950437001</v>
      </c>
    </row>
    <row r="8398" spans="4:11" x14ac:dyDescent="0.2">
      <c r="D8398" s="59"/>
      <c r="E8398" s="5" t="s">
        <v>33</v>
      </c>
      <c r="F8398" s="51" t="s">
        <v>623</v>
      </c>
      <c r="G8398" s="4">
        <v>754</v>
      </c>
      <c r="H8398" s="10">
        <v>15.782493368700001</v>
      </c>
      <c r="I8398" s="1">
        <v>19.496021220159001</v>
      </c>
      <c r="J8398" s="1">
        <v>36.604774535809</v>
      </c>
      <c r="K8398" s="8">
        <v>28.116710875332</v>
      </c>
    </row>
    <row r="8399" spans="4:11" x14ac:dyDescent="0.2">
      <c r="D8399" s="59"/>
      <c r="E8399" s="5" t="s">
        <v>34</v>
      </c>
      <c r="F8399" s="51" t="s">
        <v>623</v>
      </c>
      <c r="G8399" s="4">
        <v>525</v>
      </c>
      <c r="H8399" s="10">
        <v>16.761904761905001</v>
      </c>
      <c r="I8399" s="1">
        <v>17.904761904762001</v>
      </c>
      <c r="J8399" s="1">
        <v>37.523809523810002</v>
      </c>
      <c r="K8399" s="8">
        <v>27.809523809523998</v>
      </c>
    </row>
    <row r="8400" spans="4:11" x14ac:dyDescent="0.2">
      <c r="D8400" s="59"/>
      <c r="E8400" s="5" t="s">
        <v>35</v>
      </c>
      <c r="F8400" s="51" t="s">
        <v>623</v>
      </c>
      <c r="G8400" s="4">
        <v>142</v>
      </c>
      <c r="H8400" s="10">
        <v>11.971830985915</v>
      </c>
      <c r="I8400" s="1">
        <v>16.197183098591999</v>
      </c>
      <c r="J8400" s="1">
        <v>42.253521126761001</v>
      </c>
      <c r="K8400" s="8">
        <v>29.577464788732001</v>
      </c>
    </row>
    <row r="8401" spans="4:11" x14ac:dyDescent="0.2">
      <c r="D8401" s="59"/>
      <c r="E8401" s="5" t="s">
        <v>36</v>
      </c>
      <c r="F8401" s="51" t="s">
        <v>624</v>
      </c>
      <c r="G8401" s="4">
        <v>18</v>
      </c>
      <c r="H8401" s="10">
        <v>22.222222222222001</v>
      </c>
      <c r="I8401" s="1">
        <v>11.111111111111001</v>
      </c>
      <c r="J8401" s="1">
        <v>38.888888888888999</v>
      </c>
      <c r="K8401" s="8">
        <v>27.777777777777999</v>
      </c>
    </row>
    <row r="8402" spans="4:11" x14ac:dyDescent="0.2">
      <c r="D8402" s="59"/>
      <c r="E8402" s="5" t="s">
        <v>37</v>
      </c>
      <c r="F8402" s="51" t="s">
        <v>624</v>
      </c>
      <c r="G8402" s="4">
        <v>39</v>
      </c>
      <c r="H8402" s="10">
        <v>41.025641025641001</v>
      </c>
      <c r="I8402" s="1">
        <v>20.512820512821001</v>
      </c>
      <c r="J8402" s="1">
        <v>20.512820512821001</v>
      </c>
      <c r="K8402" s="8">
        <v>17.948717948717999</v>
      </c>
    </row>
    <row r="8403" spans="4:11" x14ac:dyDescent="0.2">
      <c r="D8403" s="59"/>
      <c r="E8403" s="5" t="s">
        <v>23</v>
      </c>
      <c r="F8403" s="51" t="s">
        <v>624</v>
      </c>
      <c r="G8403" s="4">
        <v>4</v>
      </c>
      <c r="H8403" s="10">
        <v>25</v>
      </c>
      <c r="I8403" s="2" t="s">
        <v>160</v>
      </c>
      <c r="J8403" s="2" t="s">
        <v>160</v>
      </c>
      <c r="K8403" s="8">
        <v>75</v>
      </c>
    </row>
    <row r="8404" spans="4:11" ht="26" x14ac:dyDescent="0.2">
      <c r="D8404" s="59"/>
      <c r="E8404" s="5" t="s">
        <v>38</v>
      </c>
      <c r="F8404" s="51" t="s">
        <v>623</v>
      </c>
      <c r="G8404" s="4">
        <v>1000</v>
      </c>
      <c r="H8404" s="10">
        <v>18.8</v>
      </c>
      <c r="I8404" s="1">
        <v>19.7</v>
      </c>
      <c r="J8404" s="1">
        <v>35.5</v>
      </c>
      <c r="K8404" s="8">
        <v>26</v>
      </c>
    </row>
    <row r="8405" spans="4:11" ht="26" x14ac:dyDescent="0.2">
      <c r="D8405" s="58" t="s">
        <v>39</v>
      </c>
      <c r="E8405" s="7" t="s">
        <v>40</v>
      </c>
      <c r="F8405" s="50" t="s">
        <v>624</v>
      </c>
      <c r="G8405" s="6">
        <v>4</v>
      </c>
      <c r="H8405" s="32" t="s">
        <v>160</v>
      </c>
      <c r="I8405" s="9" t="s">
        <v>160</v>
      </c>
      <c r="J8405" s="3">
        <v>75</v>
      </c>
      <c r="K8405" s="13">
        <v>25</v>
      </c>
    </row>
    <row r="8406" spans="4:11" ht="26" x14ac:dyDescent="0.2">
      <c r="D8406" s="59"/>
      <c r="E8406" s="5" t="s">
        <v>41</v>
      </c>
      <c r="F8406" s="51" t="s">
        <v>624</v>
      </c>
      <c r="G8406" s="4">
        <v>45</v>
      </c>
      <c r="H8406" s="10">
        <v>28.888888888888999</v>
      </c>
      <c r="I8406" s="1">
        <v>22.222222222222001</v>
      </c>
      <c r="J8406" s="1">
        <v>28.888888888888999</v>
      </c>
      <c r="K8406" s="8">
        <v>20</v>
      </c>
    </row>
    <row r="8407" spans="4:11" ht="26" x14ac:dyDescent="0.2">
      <c r="D8407" s="59"/>
      <c r="E8407" s="5" t="s">
        <v>42</v>
      </c>
      <c r="F8407" s="51" t="s">
        <v>623</v>
      </c>
      <c r="G8407" s="4">
        <v>275</v>
      </c>
      <c r="H8407" s="10">
        <v>21.454545454544999</v>
      </c>
      <c r="I8407" s="1">
        <v>28.727272727273</v>
      </c>
      <c r="J8407" s="1">
        <v>27.272727272727</v>
      </c>
      <c r="K8407" s="8">
        <v>22.545454545455001</v>
      </c>
    </row>
    <row r="8408" spans="4:11" ht="26" x14ac:dyDescent="0.2">
      <c r="D8408" s="59"/>
      <c r="E8408" s="5" t="s">
        <v>43</v>
      </c>
      <c r="F8408" s="51" t="s">
        <v>623</v>
      </c>
      <c r="G8408" s="4">
        <v>245</v>
      </c>
      <c r="H8408" s="10">
        <v>16.734693877550999</v>
      </c>
      <c r="I8408" s="1">
        <v>19.183673469388001</v>
      </c>
      <c r="J8408" s="1">
        <v>37.959183673468999</v>
      </c>
      <c r="K8408" s="8">
        <v>26.122448979592001</v>
      </c>
    </row>
    <row r="8409" spans="4:11" ht="26" x14ac:dyDescent="0.2">
      <c r="D8409" s="59"/>
      <c r="E8409" s="5" t="s">
        <v>44</v>
      </c>
      <c r="F8409" s="51" t="s">
        <v>623</v>
      </c>
      <c r="G8409" s="4">
        <v>167</v>
      </c>
      <c r="H8409" s="10">
        <v>25.149700598801999</v>
      </c>
      <c r="I8409" s="1">
        <v>19.161676646707001</v>
      </c>
      <c r="J8409" s="1">
        <v>34.131736526946</v>
      </c>
      <c r="K8409" s="8">
        <v>21.556886227545</v>
      </c>
    </row>
    <row r="8410" spans="4:11" ht="26" x14ac:dyDescent="0.2">
      <c r="D8410" s="59"/>
      <c r="E8410" s="5" t="s">
        <v>45</v>
      </c>
      <c r="F8410" s="51" t="s">
        <v>623</v>
      </c>
      <c r="G8410" s="4">
        <v>90</v>
      </c>
      <c r="H8410" s="10">
        <v>16.666666666666998</v>
      </c>
      <c r="I8410" s="1">
        <v>14.444444444444001</v>
      </c>
      <c r="J8410" s="1">
        <v>32.222222222222001</v>
      </c>
      <c r="K8410" s="8">
        <v>36.666666666666998</v>
      </c>
    </row>
    <row r="8411" spans="4:11" ht="26" x14ac:dyDescent="0.2">
      <c r="D8411" s="59"/>
      <c r="E8411" s="5" t="s">
        <v>46</v>
      </c>
      <c r="F8411" s="51" t="s">
        <v>624</v>
      </c>
      <c r="G8411" s="4">
        <v>46</v>
      </c>
      <c r="H8411" s="10">
        <v>15.217391304348</v>
      </c>
      <c r="I8411" s="1">
        <v>10.869565217390999</v>
      </c>
      <c r="J8411" s="1">
        <v>43.478260869564998</v>
      </c>
      <c r="K8411" s="8">
        <v>30.434782608696</v>
      </c>
    </row>
    <row r="8412" spans="4:11" ht="26" x14ac:dyDescent="0.2">
      <c r="D8412" s="59"/>
      <c r="E8412" s="5" t="s">
        <v>47</v>
      </c>
      <c r="F8412" s="51" t="s">
        <v>623</v>
      </c>
      <c r="G8412" s="4">
        <v>68</v>
      </c>
      <c r="H8412" s="10">
        <v>11.764705882353001</v>
      </c>
      <c r="I8412" s="1">
        <v>7.352941176471</v>
      </c>
      <c r="J8412" s="1">
        <v>42.647058823529001</v>
      </c>
      <c r="K8412" s="8">
        <v>38.235294117647001</v>
      </c>
    </row>
    <row r="8413" spans="4:11" x14ac:dyDescent="0.2">
      <c r="D8413" s="59"/>
      <c r="E8413" s="5" t="s">
        <v>48</v>
      </c>
      <c r="F8413" s="51" t="s">
        <v>624</v>
      </c>
      <c r="G8413" s="4">
        <v>4</v>
      </c>
      <c r="H8413" s="17" t="s">
        <v>160</v>
      </c>
      <c r="I8413" s="2" t="s">
        <v>160</v>
      </c>
      <c r="J8413" s="1">
        <v>75</v>
      </c>
      <c r="K8413" s="8">
        <v>25</v>
      </c>
    </row>
    <row r="8414" spans="4:11" x14ac:dyDescent="0.2">
      <c r="D8414" s="59"/>
      <c r="E8414" s="5" t="s">
        <v>23</v>
      </c>
      <c r="F8414" s="51" t="s">
        <v>623</v>
      </c>
      <c r="G8414" s="4">
        <v>99</v>
      </c>
      <c r="H8414" s="10">
        <v>20.202020202020002</v>
      </c>
      <c r="I8414" s="1">
        <v>14.141414141414</v>
      </c>
      <c r="J8414" s="1">
        <v>41.414141414141</v>
      </c>
      <c r="K8414" s="8">
        <v>24.242424242424001</v>
      </c>
    </row>
    <row r="8415" spans="4:11" x14ac:dyDescent="0.2">
      <c r="D8415" s="58" t="s">
        <v>49</v>
      </c>
      <c r="E8415" s="7" t="s">
        <v>50</v>
      </c>
      <c r="F8415" s="50" t="s">
        <v>624</v>
      </c>
      <c r="G8415" s="6">
        <v>39</v>
      </c>
      <c r="H8415" s="14">
        <v>20.512820512821001</v>
      </c>
      <c r="I8415" s="3">
        <v>20.512820512821001</v>
      </c>
      <c r="J8415" s="3">
        <v>23.076923076922998</v>
      </c>
      <c r="K8415" s="13">
        <v>35.897435897435997</v>
      </c>
    </row>
    <row r="8416" spans="4:11" x14ac:dyDescent="0.2">
      <c r="D8416" s="59"/>
      <c r="E8416" s="5" t="s">
        <v>51</v>
      </c>
      <c r="F8416" s="51" t="s">
        <v>623</v>
      </c>
      <c r="G8416" s="4">
        <v>185</v>
      </c>
      <c r="H8416" s="10">
        <v>17.297297297297</v>
      </c>
      <c r="I8416" s="1">
        <v>28.648648648649001</v>
      </c>
      <c r="J8416" s="1">
        <v>30.27027027027</v>
      </c>
      <c r="K8416" s="8">
        <v>23.783783783783999</v>
      </c>
    </row>
    <row r="8417" spans="4:11" x14ac:dyDescent="0.2">
      <c r="D8417" s="59"/>
      <c r="E8417" s="5" t="s">
        <v>52</v>
      </c>
      <c r="F8417" s="51" t="s">
        <v>623</v>
      </c>
      <c r="G8417" s="4">
        <v>324</v>
      </c>
      <c r="H8417" s="10">
        <v>21.913580246914002</v>
      </c>
      <c r="I8417" s="1">
        <v>24.074074074074002</v>
      </c>
      <c r="J8417" s="1">
        <v>31.172839506172998</v>
      </c>
      <c r="K8417" s="8">
        <v>22.83950617284</v>
      </c>
    </row>
    <row r="8418" spans="4:11" x14ac:dyDescent="0.2">
      <c r="D8418" s="59"/>
      <c r="E8418" s="5" t="s">
        <v>53</v>
      </c>
      <c r="F8418" s="51" t="s">
        <v>623</v>
      </c>
      <c r="G8418" s="4">
        <v>491</v>
      </c>
      <c r="H8418" s="10">
        <v>19.144602851323999</v>
      </c>
      <c r="I8418" s="1">
        <v>13.034623217923</v>
      </c>
      <c r="J8418" s="1">
        <v>39.714867617107998</v>
      </c>
      <c r="K8418" s="8">
        <v>28.105906313645999</v>
      </c>
    </row>
    <row r="8419" spans="4:11" x14ac:dyDescent="0.2">
      <c r="D8419" s="59"/>
      <c r="E8419" s="5" t="s">
        <v>23</v>
      </c>
      <c r="F8419" s="51" t="s">
        <v>624</v>
      </c>
      <c r="G8419" s="4">
        <v>4</v>
      </c>
      <c r="H8419" s="17" t="s">
        <v>160</v>
      </c>
      <c r="I8419" s="1">
        <v>50</v>
      </c>
      <c r="J8419" s="1">
        <v>50</v>
      </c>
      <c r="K8419" s="15" t="s">
        <v>160</v>
      </c>
    </row>
    <row r="8420" spans="4:11" x14ac:dyDescent="0.2">
      <c r="D8420" s="59"/>
      <c r="E8420" s="5" t="s">
        <v>54</v>
      </c>
      <c r="F8420" s="51" t="s">
        <v>623</v>
      </c>
      <c r="G8420" s="4">
        <v>224</v>
      </c>
      <c r="H8420" s="10">
        <v>17.857142857143</v>
      </c>
      <c r="I8420" s="1">
        <v>27.232142857143</v>
      </c>
      <c r="J8420" s="1">
        <v>29.017857142857</v>
      </c>
      <c r="K8420" s="8">
        <v>25.892857142857</v>
      </c>
    </row>
    <row r="8421" spans="4:11" x14ac:dyDescent="0.2">
      <c r="D8421" s="59"/>
      <c r="E8421" s="5" t="s">
        <v>55</v>
      </c>
      <c r="F8421" s="51" t="s">
        <v>623</v>
      </c>
      <c r="G8421" s="4">
        <v>815</v>
      </c>
      <c r="H8421" s="10">
        <v>20.245398773005999</v>
      </c>
      <c r="I8421" s="1">
        <v>17.423312883436001</v>
      </c>
      <c r="J8421" s="1">
        <v>36.319018404908</v>
      </c>
      <c r="K8421" s="8">
        <v>26.01226993865</v>
      </c>
    </row>
    <row r="8422" spans="4:11" ht="26" x14ac:dyDescent="0.2">
      <c r="D8422" s="58" t="s">
        <v>56</v>
      </c>
      <c r="E8422" s="7" t="s">
        <v>57</v>
      </c>
      <c r="F8422" s="50" t="s">
        <v>624</v>
      </c>
      <c r="G8422" s="6">
        <v>8</v>
      </c>
      <c r="H8422" s="14">
        <v>25</v>
      </c>
      <c r="I8422" s="3">
        <v>12.5</v>
      </c>
      <c r="J8422" s="3">
        <v>12.5</v>
      </c>
      <c r="K8422" s="13">
        <v>50</v>
      </c>
    </row>
    <row r="8423" spans="4:11" ht="26" x14ac:dyDescent="0.2">
      <c r="D8423" s="59"/>
      <c r="E8423" s="5" t="s">
        <v>58</v>
      </c>
      <c r="F8423" s="51" t="s">
        <v>623</v>
      </c>
      <c r="G8423" s="4">
        <v>61</v>
      </c>
      <c r="H8423" s="10">
        <v>24.590163934425998</v>
      </c>
      <c r="I8423" s="1">
        <v>11.475409836066</v>
      </c>
      <c r="J8423" s="1">
        <v>27.868852459016001</v>
      </c>
      <c r="K8423" s="8">
        <v>36.065573770492001</v>
      </c>
    </row>
    <row r="8424" spans="4:11" x14ac:dyDescent="0.2">
      <c r="D8424" s="59"/>
      <c r="E8424" s="5" t="s">
        <v>59</v>
      </c>
      <c r="F8424" s="51" t="s">
        <v>624</v>
      </c>
      <c r="G8424" s="4">
        <v>18</v>
      </c>
      <c r="H8424" s="10">
        <v>33.333333333333002</v>
      </c>
      <c r="I8424" s="1">
        <v>11.111111111111001</v>
      </c>
      <c r="J8424" s="1">
        <v>44.444444444444002</v>
      </c>
      <c r="K8424" s="8">
        <v>11.111111111111001</v>
      </c>
    </row>
    <row r="8425" spans="4:11" x14ac:dyDescent="0.2">
      <c r="D8425" s="59"/>
      <c r="E8425" s="5" t="s">
        <v>60</v>
      </c>
      <c r="F8425" s="51" t="s">
        <v>623</v>
      </c>
      <c r="G8425" s="4">
        <v>147</v>
      </c>
      <c r="H8425" s="10">
        <v>29.931972789115999</v>
      </c>
      <c r="I8425" s="1">
        <v>19.047619047619001</v>
      </c>
      <c r="J8425" s="1">
        <v>34.013605442177003</v>
      </c>
      <c r="K8425" s="8">
        <v>17.006802721088</v>
      </c>
    </row>
    <row r="8426" spans="4:11" ht="26" x14ac:dyDescent="0.2">
      <c r="D8426" s="59"/>
      <c r="E8426" s="5" t="s">
        <v>61</v>
      </c>
      <c r="F8426" s="51" t="s">
        <v>623</v>
      </c>
      <c r="G8426" s="4">
        <v>85</v>
      </c>
      <c r="H8426" s="10">
        <v>25.882352941175998</v>
      </c>
      <c r="I8426" s="1">
        <v>16.470588235293999</v>
      </c>
      <c r="J8426" s="1">
        <v>29.411764705882</v>
      </c>
      <c r="K8426" s="8">
        <v>28.235294117647001</v>
      </c>
    </row>
    <row r="8427" spans="4:11" x14ac:dyDescent="0.2">
      <c r="D8427" s="59"/>
      <c r="E8427" s="5" t="s">
        <v>62</v>
      </c>
      <c r="F8427" s="51" t="s">
        <v>623</v>
      </c>
      <c r="G8427" s="4">
        <v>722</v>
      </c>
      <c r="H8427" s="10">
        <v>15.927977839335</v>
      </c>
      <c r="I8427" s="1">
        <v>21.191135734071999</v>
      </c>
      <c r="J8427" s="1">
        <v>36.149584487535002</v>
      </c>
      <c r="K8427" s="8">
        <v>26.731301939058</v>
      </c>
    </row>
    <row r="8428" spans="4:11" x14ac:dyDescent="0.2">
      <c r="D8428" s="59"/>
      <c r="E8428" s="5" t="s">
        <v>23</v>
      </c>
      <c r="F8428" s="51" t="s">
        <v>624</v>
      </c>
      <c r="G8428" s="4">
        <v>2</v>
      </c>
      <c r="H8428" s="10">
        <v>50</v>
      </c>
      <c r="I8428" s="2" t="s">
        <v>160</v>
      </c>
      <c r="J8428" s="1">
        <v>50</v>
      </c>
      <c r="K8428" s="15" t="s">
        <v>160</v>
      </c>
    </row>
    <row r="8429" spans="4:11" ht="26" x14ac:dyDescent="0.2">
      <c r="D8429" s="59"/>
      <c r="E8429" s="5" t="s">
        <v>63</v>
      </c>
      <c r="F8429" s="51" t="s">
        <v>623</v>
      </c>
      <c r="G8429" s="4">
        <v>319</v>
      </c>
      <c r="H8429" s="10">
        <v>27.899686520376001</v>
      </c>
      <c r="I8429" s="1">
        <v>16.300940438870999</v>
      </c>
      <c r="J8429" s="1">
        <v>31.661442006270001</v>
      </c>
      <c r="K8429" s="8">
        <v>24.137931034483</v>
      </c>
    </row>
    <row r="8430" spans="4:11" ht="26" x14ac:dyDescent="0.2">
      <c r="D8430" s="58" t="s">
        <v>64</v>
      </c>
      <c r="E8430" s="7" t="s">
        <v>57</v>
      </c>
      <c r="F8430" s="50" t="s">
        <v>624</v>
      </c>
      <c r="G8430" s="6">
        <v>21</v>
      </c>
      <c r="H8430" s="14">
        <v>42.857142857143003</v>
      </c>
      <c r="I8430" s="3">
        <v>9.5238095238099998</v>
      </c>
      <c r="J8430" s="3">
        <v>23.809523809523998</v>
      </c>
      <c r="K8430" s="13">
        <v>23.809523809523998</v>
      </c>
    </row>
    <row r="8431" spans="4:11" ht="26" x14ac:dyDescent="0.2">
      <c r="D8431" s="59"/>
      <c r="E8431" s="5" t="s">
        <v>58</v>
      </c>
      <c r="F8431" s="51" t="s">
        <v>623</v>
      </c>
      <c r="G8431" s="4">
        <v>103</v>
      </c>
      <c r="H8431" s="10">
        <v>20.388349514563</v>
      </c>
      <c r="I8431" s="1">
        <v>13.592233009709</v>
      </c>
      <c r="J8431" s="1">
        <v>32.038834951456003</v>
      </c>
      <c r="K8431" s="8">
        <v>33.980582524272002</v>
      </c>
    </row>
    <row r="8432" spans="4:11" x14ac:dyDescent="0.2">
      <c r="D8432" s="59"/>
      <c r="E8432" s="5" t="s">
        <v>59</v>
      </c>
      <c r="F8432" s="51" t="s">
        <v>624</v>
      </c>
      <c r="G8432" s="4">
        <v>43</v>
      </c>
      <c r="H8432" s="10">
        <v>13.953488372093</v>
      </c>
      <c r="I8432" s="1">
        <v>25.581395348836999</v>
      </c>
      <c r="J8432" s="1">
        <v>37.209302325581</v>
      </c>
      <c r="K8432" s="8">
        <v>23.255813953488001</v>
      </c>
    </row>
    <row r="8433" spans="4:11" x14ac:dyDescent="0.2">
      <c r="D8433" s="59"/>
      <c r="E8433" s="5" t="s">
        <v>60</v>
      </c>
      <c r="F8433" s="51" t="s">
        <v>623</v>
      </c>
      <c r="G8433" s="4">
        <v>697</v>
      </c>
      <c r="H8433" s="10">
        <v>17.93400286944</v>
      </c>
      <c r="I8433" s="1">
        <v>23.529411764706001</v>
      </c>
      <c r="J8433" s="1">
        <v>35.007173601147997</v>
      </c>
      <c r="K8433" s="8">
        <v>23.529411764706001</v>
      </c>
    </row>
    <row r="8434" spans="4:11" ht="26" x14ac:dyDescent="0.2">
      <c r="D8434" s="59"/>
      <c r="E8434" s="5" t="s">
        <v>61</v>
      </c>
      <c r="F8434" s="51" t="s">
        <v>623</v>
      </c>
      <c r="G8434" s="4">
        <v>160</v>
      </c>
      <c r="H8434" s="10">
        <v>24.375</v>
      </c>
      <c r="I8434" s="1">
        <v>8.75</v>
      </c>
      <c r="J8434" s="1">
        <v>33.75</v>
      </c>
      <c r="K8434" s="8">
        <v>33.125</v>
      </c>
    </row>
    <row r="8435" spans="4:11" ht="26" x14ac:dyDescent="0.2">
      <c r="D8435" s="59"/>
      <c r="E8435" s="5" t="s">
        <v>65</v>
      </c>
      <c r="F8435" s="51" t="s">
        <v>624</v>
      </c>
      <c r="G8435" s="4">
        <v>16</v>
      </c>
      <c r="H8435" s="10">
        <v>25</v>
      </c>
      <c r="I8435" s="2" t="s">
        <v>160</v>
      </c>
      <c r="J8435" s="1">
        <v>62.5</v>
      </c>
      <c r="K8435" s="8">
        <v>12.5</v>
      </c>
    </row>
    <row r="8436" spans="4:11" x14ac:dyDescent="0.2">
      <c r="D8436" s="59"/>
      <c r="E8436" s="5" t="s">
        <v>23</v>
      </c>
      <c r="F8436" s="51" t="s">
        <v>624</v>
      </c>
      <c r="G8436" s="4">
        <v>3</v>
      </c>
      <c r="H8436" s="10">
        <v>33.333333333333002</v>
      </c>
      <c r="I8436" s="2" t="s">
        <v>160</v>
      </c>
      <c r="J8436" s="1">
        <v>33.333333333333002</v>
      </c>
      <c r="K8436" s="8">
        <v>33.333333333333002</v>
      </c>
    </row>
    <row r="8437" spans="4:11" ht="26" x14ac:dyDescent="0.2">
      <c r="D8437" s="59"/>
      <c r="E8437" s="5" t="s">
        <v>66</v>
      </c>
      <c r="F8437" s="51" t="s">
        <v>623</v>
      </c>
      <c r="G8437" s="4">
        <v>1024</v>
      </c>
      <c r="H8437" s="10">
        <v>19.53125</v>
      </c>
      <c r="I8437" s="1">
        <v>20.01953125</v>
      </c>
      <c r="J8437" s="1">
        <v>34.375</v>
      </c>
      <c r="K8437" s="8">
        <v>26.07421875</v>
      </c>
    </row>
    <row r="8438" spans="4:11" x14ac:dyDescent="0.2">
      <c r="D8438" s="58" t="s">
        <v>67</v>
      </c>
      <c r="E8438" s="7" t="s">
        <v>68</v>
      </c>
      <c r="F8438" s="50" t="s">
        <v>623</v>
      </c>
      <c r="G8438" s="6">
        <v>483</v>
      </c>
      <c r="H8438" s="14">
        <v>21.11801242236</v>
      </c>
      <c r="I8438" s="3">
        <v>17.184265010352</v>
      </c>
      <c r="J8438" s="3">
        <v>36.853002070393003</v>
      </c>
      <c r="K8438" s="13">
        <v>24.844720496893999</v>
      </c>
    </row>
    <row r="8439" spans="4:11" x14ac:dyDescent="0.2">
      <c r="D8439" s="59"/>
      <c r="E8439" s="5" t="s">
        <v>69</v>
      </c>
      <c r="F8439" s="51" t="s">
        <v>623</v>
      </c>
      <c r="G8439" s="4">
        <v>168</v>
      </c>
      <c r="H8439" s="10">
        <v>17.857142857143</v>
      </c>
      <c r="I8439" s="1">
        <v>20.238095238094999</v>
      </c>
      <c r="J8439" s="1">
        <v>32.738095238094999</v>
      </c>
      <c r="K8439" s="8">
        <v>29.166666666666998</v>
      </c>
    </row>
    <row r="8440" spans="4:11" ht="26" x14ac:dyDescent="0.2">
      <c r="D8440" s="59"/>
      <c r="E8440" s="5" t="s">
        <v>70</v>
      </c>
      <c r="F8440" s="51" t="s">
        <v>623</v>
      </c>
      <c r="G8440" s="4">
        <v>470</v>
      </c>
      <c r="H8440" s="10">
        <v>17.446808510638</v>
      </c>
      <c r="I8440" s="1">
        <v>20.425531914894002</v>
      </c>
      <c r="J8440" s="1">
        <v>37.021276595745</v>
      </c>
      <c r="K8440" s="8">
        <v>25.106382978723001</v>
      </c>
    </row>
    <row r="8441" spans="4:11" ht="26" x14ac:dyDescent="0.2">
      <c r="D8441" s="59"/>
      <c r="E8441" s="5" t="s">
        <v>71</v>
      </c>
      <c r="F8441" s="51" t="s">
        <v>623</v>
      </c>
      <c r="G8441" s="4">
        <v>67</v>
      </c>
      <c r="H8441" s="10">
        <v>17.910447761194</v>
      </c>
      <c r="I8441" s="1">
        <v>29.850746268657002</v>
      </c>
      <c r="J8441" s="1">
        <v>23.880597014925002</v>
      </c>
      <c r="K8441" s="8">
        <v>28.358208955224001</v>
      </c>
    </row>
    <row r="8442" spans="4:11" x14ac:dyDescent="0.2">
      <c r="D8442" s="59"/>
      <c r="E8442" s="5" t="s">
        <v>72</v>
      </c>
      <c r="F8442" s="51" t="s">
        <v>623</v>
      </c>
      <c r="G8442" s="4">
        <v>314</v>
      </c>
      <c r="H8442" s="10">
        <v>17.515923566879</v>
      </c>
      <c r="I8442" s="1">
        <v>16.242038216560999</v>
      </c>
      <c r="J8442" s="1">
        <v>39.808917197451997</v>
      </c>
      <c r="K8442" s="8">
        <v>26.433121019108</v>
      </c>
    </row>
    <row r="8443" spans="4:11" x14ac:dyDescent="0.2">
      <c r="D8443" s="59"/>
      <c r="E8443" s="5" t="s">
        <v>73</v>
      </c>
      <c r="F8443" s="51" t="s">
        <v>623</v>
      </c>
      <c r="G8443" s="4">
        <v>187</v>
      </c>
      <c r="H8443" s="10">
        <v>13.368983957218999</v>
      </c>
      <c r="I8443" s="1">
        <v>21.925133689839999</v>
      </c>
      <c r="J8443" s="1">
        <v>34.759358288770002</v>
      </c>
      <c r="K8443" s="8">
        <v>29.946524064171001</v>
      </c>
    </row>
    <row r="8444" spans="4:11" ht="26" x14ac:dyDescent="0.2">
      <c r="D8444" s="59"/>
      <c r="E8444" s="5" t="s">
        <v>74</v>
      </c>
      <c r="F8444" s="51" t="s">
        <v>623</v>
      </c>
      <c r="G8444" s="4">
        <v>472</v>
      </c>
      <c r="H8444" s="10">
        <v>19.703389830508002</v>
      </c>
      <c r="I8444" s="1">
        <v>20.127118644067998</v>
      </c>
      <c r="J8444" s="1">
        <v>33.474576271186002</v>
      </c>
      <c r="K8444" s="8">
        <v>26.694915254236999</v>
      </c>
    </row>
    <row r="8445" spans="4:11" x14ac:dyDescent="0.2">
      <c r="D8445" s="59"/>
      <c r="E8445" s="5" t="s">
        <v>36</v>
      </c>
      <c r="F8445" s="51" t="s">
        <v>624</v>
      </c>
      <c r="G8445" s="4">
        <v>28</v>
      </c>
      <c r="H8445" s="10">
        <v>14.285714285714</v>
      </c>
      <c r="I8445" s="1">
        <v>32.142857142856997</v>
      </c>
      <c r="J8445" s="1">
        <v>35.714285714286</v>
      </c>
      <c r="K8445" s="8">
        <v>17.857142857143</v>
      </c>
    </row>
    <row r="8446" spans="4:11" x14ac:dyDescent="0.2">
      <c r="D8446" s="59"/>
      <c r="E8446" s="5" t="s">
        <v>23</v>
      </c>
      <c r="F8446" s="51" t="s">
        <v>624</v>
      </c>
      <c r="G8446" s="4">
        <v>6</v>
      </c>
      <c r="H8446" s="10">
        <v>16.666666666666998</v>
      </c>
      <c r="I8446" s="1">
        <v>16.666666666666998</v>
      </c>
      <c r="J8446" s="1">
        <v>33.333333333333002</v>
      </c>
      <c r="K8446" s="8">
        <v>33.333333333333002</v>
      </c>
    </row>
    <row r="8447" spans="4:11" ht="26" x14ac:dyDescent="0.2">
      <c r="D8447" s="58" t="s">
        <v>75</v>
      </c>
      <c r="E8447" s="7" t="s">
        <v>76</v>
      </c>
      <c r="F8447" s="50" t="s">
        <v>624</v>
      </c>
      <c r="G8447" s="6">
        <v>32</v>
      </c>
      <c r="H8447" s="14">
        <v>18.75</v>
      </c>
      <c r="I8447" s="3">
        <v>21.875</v>
      </c>
      <c r="J8447" s="3">
        <v>43.75</v>
      </c>
      <c r="K8447" s="13">
        <v>15.625</v>
      </c>
    </row>
    <row r="8448" spans="4:11" x14ac:dyDescent="0.2">
      <c r="D8448" s="59"/>
      <c r="E8448" s="5" t="s">
        <v>77</v>
      </c>
      <c r="F8448" s="51" t="s">
        <v>623</v>
      </c>
      <c r="G8448" s="4">
        <v>60</v>
      </c>
      <c r="H8448" s="10">
        <v>20</v>
      </c>
      <c r="I8448" s="1">
        <v>20</v>
      </c>
      <c r="J8448" s="1">
        <v>21.666666666666998</v>
      </c>
      <c r="K8448" s="8">
        <v>38.333333333333002</v>
      </c>
    </row>
    <row r="8449" spans="4:11" x14ac:dyDescent="0.2">
      <c r="D8449" s="59"/>
      <c r="E8449" s="5" t="s">
        <v>78</v>
      </c>
      <c r="F8449" s="51" t="s">
        <v>623</v>
      </c>
      <c r="G8449" s="4">
        <v>82</v>
      </c>
      <c r="H8449" s="10">
        <v>15.853658536585</v>
      </c>
      <c r="I8449" s="1">
        <v>23.170731707317</v>
      </c>
      <c r="J8449" s="1">
        <v>40.243902439023998</v>
      </c>
      <c r="K8449" s="8">
        <v>20.731707317072999</v>
      </c>
    </row>
    <row r="8450" spans="4:11" ht="26" x14ac:dyDescent="0.2">
      <c r="D8450" s="59"/>
      <c r="E8450" s="5" t="s">
        <v>79</v>
      </c>
      <c r="F8450" s="51" t="s">
        <v>624</v>
      </c>
      <c r="G8450" s="4">
        <v>11</v>
      </c>
      <c r="H8450" s="10">
        <v>27.272727272727</v>
      </c>
      <c r="I8450" s="1">
        <v>27.272727272727</v>
      </c>
      <c r="J8450" s="1">
        <v>27.272727272727</v>
      </c>
      <c r="K8450" s="8">
        <v>18.181818181817999</v>
      </c>
    </row>
    <row r="8451" spans="4:11" ht="26" x14ac:dyDescent="0.2">
      <c r="D8451" s="59"/>
      <c r="E8451" s="5" t="s">
        <v>80</v>
      </c>
      <c r="F8451" s="51" t="s">
        <v>624</v>
      </c>
      <c r="G8451" s="4">
        <v>35</v>
      </c>
      <c r="H8451" s="10">
        <v>25.714285714286</v>
      </c>
      <c r="I8451" s="1">
        <v>14.285714285714</v>
      </c>
      <c r="J8451" s="1">
        <v>37.142857142856997</v>
      </c>
      <c r="K8451" s="8">
        <v>22.857142857143</v>
      </c>
    </row>
    <row r="8452" spans="4:11" ht="26" x14ac:dyDescent="0.2">
      <c r="D8452" s="59"/>
      <c r="E8452" s="5" t="s">
        <v>81</v>
      </c>
      <c r="F8452" s="51" t="s">
        <v>624</v>
      </c>
      <c r="G8452" s="4">
        <v>48</v>
      </c>
      <c r="H8452" s="10">
        <v>16.666666666666998</v>
      </c>
      <c r="I8452" s="1">
        <v>18.75</v>
      </c>
      <c r="J8452" s="1">
        <v>33.333333333333002</v>
      </c>
      <c r="K8452" s="8">
        <v>31.25</v>
      </c>
    </row>
    <row r="8453" spans="4:11" ht="26" x14ac:dyDescent="0.2">
      <c r="D8453" s="59"/>
      <c r="E8453" s="5" t="s">
        <v>82</v>
      </c>
      <c r="F8453" s="51" t="s">
        <v>624</v>
      </c>
      <c r="G8453" s="4">
        <v>39</v>
      </c>
      <c r="H8453" s="10">
        <v>25.641025641026001</v>
      </c>
      <c r="I8453" s="1">
        <v>7.6923076923079998</v>
      </c>
      <c r="J8453" s="1">
        <v>23.076923076922998</v>
      </c>
      <c r="K8453" s="8">
        <v>43.589743589744003</v>
      </c>
    </row>
    <row r="8454" spans="4:11" ht="26" x14ac:dyDescent="0.2">
      <c r="D8454" s="59"/>
      <c r="E8454" s="5" t="s">
        <v>83</v>
      </c>
      <c r="F8454" s="51" t="s">
        <v>624</v>
      </c>
      <c r="G8454" s="4">
        <v>12</v>
      </c>
      <c r="H8454" s="10">
        <v>8.333333333333</v>
      </c>
      <c r="I8454" s="2" t="s">
        <v>160</v>
      </c>
      <c r="J8454" s="1">
        <v>33.333333333333002</v>
      </c>
      <c r="K8454" s="8">
        <v>58.333333333333002</v>
      </c>
    </row>
    <row r="8455" spans="4:11" x14ac:dyDescent="0.2">
      <c r="D8455" s="59"/>
      <c r="E8455" s="5" t="s">
        <v>84</v>
      </c>
      <c r="F8455" s="51" t="s">
        <v>624</v>
      </c>
      <c r="G8455" s="4">
        <v>15</v>
      </c>
      <c r="H8455" s="10">
        <v>6.666666666667</v>
      </c>
      <c r="I8455" s="1">
        <v>13.333333333333</v>
      </c>
      <c r="J8455" s="1">
        <v>46.666666666666998</v>
      </c>
      <c r="K8455" s="8">
        <v>33.333333333333002</v>
      </c>
    </row>
    <row r="8456" spans="4:11" x14ac:dyDescent="0.2">
      <c r="D8456" s="59"/>
      <c r="E8456" s="5" t="s">
        <v>85</v>
      </c>
      <c r="F8456" s="51" t="s">
        <v>624</v>
      </c>
      <c r="G8456" s="4">
        <v>5</v>
      </c>
      <c r="H8456" s="10">
        <v>40</v>
      </c>
      <c r="I8456" s="1">
        <v>20</v>
      </c>
      <c r="J8456" s="1">
        <v>40</v>
      </c>
      <c r="K8456" s="15" t="s">
        <v>160</v>
      </c>
    </row>
    <row r="8457" spans="4:11" x14ac:dyDescent="0.2">
      <c r="D8457" s="59"/>
      <c r="E8457" s="5" t="s">
        <v>86</v>
      </c>
      <c r="F8457" s="51" t="s">
        <v>623</v>
      </c>
      <c r="G8457" s="4">
        <v>87</v>
      </c>
      <c r="H8457" s="10">
        <v>16.091954022989</v>
      </c>
      <c r="I8457" s="1">
        <v>13.793103448276</v>
      </c>
      <c r="J8457" s="1">
        <v>29.885057471263998</v>
      </c>
      <c r="K8457" s="8">
        <v>40.229885057471002</v>
      </c>
    </row>
    <row r="8458" spans="4:11" ht="26" x14ac:dyDescent="0.2">
      <c r="D8458" s="59"/>
      <c r="E8458" s="5" t="s">
        <v>87</v>
      </c>
      <c r="F8458" s="51" t="s">
        <v>623</v>
      </c>
      <c r="G8458" s="4">
        <v>118</v>
      </c>
      <c r="H8458" s="10">
        <v>14.406779661017</v>
      </c>
      <c r="I8458" s="1">
        <v>18.644067796609999</v>
      </c>
      <c r="J8458" s="1">
        <v>37.288135593219998</v>
      </c>
      <c r="K8458" s="8">
        <v>29.661016949153002</v>
      </c>
    </row>
    <row r="8459" spans="4:11" x14ac:dyDescent="0.2">
      <c r="D8459" s="59"/>
      <c r="E8459" s="5" t="s">
        <v>36</v>
      </c>
      <c r="F8459" s="51" t="s">
        <v>624</v>
      </c>
      <c r="G8459" s="4">
        <v>47</v>
      </c>
      <c r="H8459" s="10">
        <v>17.021276595745</v>
      </c>
      <c r="I8459" s="1">
        <v>25.531914893617</v>
      </c>
      <c r="J8459" s="1">
        <v>40.425531914894002</v>
      </c>
      <c r="K8459" s="8">
        <v>17.021276595745</v>
      </c>
    </row>
    <row r="8460" spans="4:11" ht="26" x14ac:dyDescent="0.2">
      <c r="D8460" s="59"/>
      <c r="E8460" s="5" t="s">
        <v>88</v>
      </c>
      <c r="F8460" s="51" t="s">
        <v>623</v>
      </c>
      <c r="G8460" s="4">
        <v>255</v>
      </c>
      <c r="H8460" s="10">
        <v>17.254901960784</v>
      </c>
      <c r="I8460" s="1">
        <v>20.392156862745001</v>
      </c>
      <c r="J8460" s="1">
        <v>37.647058823529001</v>
      </c>
      <c r="K8460" s="8">
        <v>24.705882352941</v>
      </c>
    </row>
    <row r="8461" spans="4:11" x14ac:dyDescent="0.2">
      <c r="D8461" s="59"/>
      <c r="E8461" s="5" t="s">
        <v>89</v>
      </c>
      <c r="F8461" s="51" t="s">
        <v>623</v>
      </c>
      <c r="G8461" s="4">
        <v>434</v>
      </c>
      <c r="H8461" s="10">
        <v>20.73732718894</v>
      </c>
      <c r="I8461" s="1">
        <v>20.73732718894</v>
      </c>
      <c r="J8461" s="1">
        <v>34.331797235022997</v>
      </c>
      <c r="K8461" s="8">
        <v>24.193548387097</v>
      </c>
    </row>
    <row r="8462" spans="4:11" x14ac:dyDescent="0.2">
      <c r="D8462" s="59"/>
      <c r="E8462" s="5" t="s">
        <v>23</v>
      </c>
      <c r="F8462" s="51" t="s">
        <v>624</v>
      </c>
      <c r="G8462" s="4">
        <v>9</v>
      </c>
      <c r="H8462" s="10">
        <v>33.333333333333002</v>
      </c>
      <c r="I8462" s="1">
        <v>33.333333333333002</v>
      </c>
      <c r="J8462" s="1">
        <v>22.222222222222001</v>
      </c>
      <c r="K8462" s="8">
        <v>11.111111111111001</v>
      </c>
    </row>
    <row r="8463" spans="4:11" ht="26" x14ac:dyDescent="0.2">
      <c r="D8463" s="59"/>
      <c r="E8463" s="5" t="s">
        <v>90</v>
      </c>
      <c r="F8463" s="51" t="s">
        <v>623</v>
      </c>
      <c r="G8463" s="4">
        <v>345</v>
      </c>
      <c r="H8463" s="10">
        <v>19.710144927536</v>
      </c>
      <c r="I8463" s="1">
        <v>17.391304347826001</v>
      </c>
      <c r="J8463" s="1">
        <v>33.623188405797002</v>
      </c>
      <c r="K8463" s="8">
        <v>29.275362318841001</v>
      </c>
    </row>
    <row r="8464" spans="4:11" ht="26" x14ac:dyDescent="0.2">
      <c r="D8464" s="58" t="s">
        <v>91</v>
      </c>
      <c r="E8464" s="7" t="s">
        <v>92</v>
      </c>
      <c r="F8464" s="50" t="s">
        <v>623</v>
      </c>
      <c r="G8464" s="6">
        <v>70</v>
      </c>
      <c r="H8464" s="14">
        <v>24.285714285714</v>
      </c>
      <c r="I8464" s="3">
        <v>27.142857142857</v>
      </c>
      <c r="J8464" s="3">
        <v>20</v>
      </c>
      <c r="K8464" s="13">
        <v>28.571428571428999</v>
      </c>
    </row>
    <row r="8465" spans="4:11" ht="39" x14ac:dyDescent="0.2">
      <c r="D8465" s="59"/>
      <c r="E8465" s="5" t="s">
        <v>93</v>
      </c>
      <c r="F8465" s="51" t="s">
        <v>623</v>
      </c>
      <c r="G8465" s="4">
        <v>430</v>
      </c>
      <c r="H8465" s="10">
        <v>15.581395348837001</v>
      </c>
      <c r="I8465" s="1">
        <v>14.418604651162999</v>
      </c>
      <c r="J8465" s="1">
        <v>38.837209302326002</v>
      </c>
      <c r="K8465" s="8">
        <v>31.162790697674001</v>
      </c>
    </row>
    <row r="8466" spans="4:11" ht="39" x14ac:dyDescent="0.2">
      <c r="D8466" s="59"/>
      <c r="E8466" s="5" t="s">
        <v>94</v>
      </c>
      <c r="F8466" s="51" t="s">
        <v>623</v>
      </c>
      <c r="G8466" s="4">
        <v>824</v>
      </c>
      <c r="H8466" s="10">
        <v>16.990291262136001</v>
      </c>
      <c r="I8466" s="1">
        <v>19.053398058252</v>
      </c>
      <c r="J8466" s="1">
        <v>37.257281553398002</v>
      </c>
      <c r="K8466" s="8">
        <v>26.699029126214</v>
      </c>
    </row>
    <row r="8467" spans="4:11" ht="39" x14ac:dyDescent="0.2">
      <c r="D8467" s="59"/>
      <c r="E8467" s="5" t="s">
        <v>95</v>
      </c>
      <c r="F8467" s="51" t="s">
        <v>623</v>
      </c>
      <c r="G8467" s="4">
        <v>593</v>
      </c>
      <c r="H8467" s="10">
        <v>16.357504215852</v>
      </c>
      <c r="I8467" s="1">
        <v>16.863406408094001</v>
      </c>
      <c r="J8467" s="1">
        <v>38.617200674536001</v>
      </c>
      <c r="K8467" s="8">
        <v>28.161888701517999</v>
      </c>
    </row>
    <row r="8468" spans="4:11" ht="39" x14ac:dyDescent="0.2">
      <c r="D8468" s="59"/>
      <c r="E8468" s="5" t="s">
        <v>96</v>
      </c>
      <c r="F8468" s="51" t="s">
        <v>623</v>
      </c>
      <c r="G8468" s="4">
        <v>261</v>
      </c>
      <c r="H8468" s="10">
        <v>17.241379310345</v>
      </c>
      <c r="I8468" s="1">
        <v>14.559386973180001</v>
      </c>
      <c r="J8468" s="1">
        <v>40.229885057471002</v>
      </c>
      <c r="K8468" s="8">
        <v>27.969348659004002</v>
      </c>
    </row>
    <row r="8469" spans="4:11" ht="39" x14ac:dyDescent="0.2">
      <c r="D8469" s="59"/>
      <c r="E8469" s="5" t="s">
        <v>97</v>
      </c>
      <c r="F8469" s="51" t="s">
        <v>623</v>
      </c>
      <c r="G8469" s="4">
        <v>63</v>
      </c>
      <c r="H8469" s="10">
        <v>17.460317460317</v>
      </c>
      <c r="I8469" s="1">
        <v>11.111111111111001</v>
      </c>
      <c r="J8469" s="1">
        <v>34.920634920635003</v>
      </c>
      <c r="K8469" s="8">
        <v>36.507936507937004</v>
      </c>
    </row>
    <row r="8470" spans="4:11" ht="39" x14ac:dyDescent="0.2">
      <c r="D8470" s="59"/>
      <c r="E8470" s="5" t="s">
        <v>98</v>
      </c>
      <c r="F8470" s="51" t="s">
        <v>623</v>
      </c>
      <c r="G8470" s="4">
        <v>345</v>
      </c>
      <c r="H8470" s="10">
        <v>15.652173913043001</v>
      </c>
      <c r="I8470" s="1">
        <v>16.811594202898998</v>
      </c>
      <c r="J8470" s="1">
        <v>39.130434782609001</v>
      </c>
      <c r="K8470" s="8">
        <v>28.405797101449</v>
      </c>
    </row>
    <row r="8471" spans="4:11" ht="39" x14ac:dyDescent="0.2">
      <c r="D8471" s="59"/>
      <c r="E8471" s="5" t="s">
        <v>99</v>
      </c>
      <c r="F8471" s="51" t="s">
        <v>623</v>
      </c>
      <c r="G8471" s="4">
        <v>202</v>
      </c>
      <c r="H8471" s="10">
        <v>15.346534653465</v>
      </c>
      <c r="I8471" s="1">
        <v>17.821782178218001</v>
      </c>
      <c r="J8471" s="1">
        <v>39.108910891089003</v>
      </c>
      <c r="K8471" s="8">
        <v>27.722772277228</v>
      </c>
    </row>
    <row r="8472" spans="4:11" x14ac:dyDescent="0.2">
      <c r="D8472" s="59"/>
      <c r="E8472" s="5" t="s">
        <v>100</v>
      </c>
      <c r="F8472" s="51" t="s">
        <v>623</v>
      </c>
      <c r="G8472" s="4">
        <v>143</v>
      </c>
      <c r="H8472" s="10">
        <v>32.167832167832003</v>
      </c>
      <c r="I8472" s="1">
        <v>20.979020979021001</v>
      </c>
      <c r="J8472" s="1">
        <v>22.377622377622</v>
      </c>
      <c r="K8472" s="8">
        <v>24.475524475524001</v>
      </c>
    </row>
    <row r="8473" spans="4:11" x14ac:dyDescent="0.2">
      <c r="D8473" s="59"/>
      <c r="E8473" s="5" t="s">
        <v>23</v>
      </c>
      <c r="F8473" s="51" t="s">
        <v>624</v>
      </c>
      <c r="G8473" s="4">
        <v>5</v>
      </c>
      <c r="H8473" s="10">
        <v>20</v>
      </c>
      <c r="I8473" s="2" t="s">
        <v>160</v>
      </c>
      <c r="J8473" s="1">
        <v>20</v>
      </c>
      <c r="K8473" s="8">
        <v>60</v>
      </c>
    </row>
    <row r="8474" spans="4:11" ht="26" x14ac:dyDescent="0.2">
      <c r="D8474" s="59"/>
      <c r="E8474" s="5" t="s">
        <v>101</v>
      </c>
      <c r="F8474" s="51" t="s">
        <v>623</v>
      </c>
      <c r="G8474" s="4">
        <v>883</v>
      </c>
      <c r="H8474" s="10">
        <v>17.440543601359</v>
      </c>
      <c r="I8474" s="1">
        <v>19.139297848245</v>
      </c>
      <c r="J8474" s="1">
        <v>37.259343148357999</v>
      </c>
      <c r="K8474" s="8">
        <v>26.160815402038999</v>
      </c>
    </row>
    <row r="8475" spans="4:11" ht="26" x14ac:dyDescent="0.2">
      <c r="D8475" s="59"/>
      <c r="E8475" s="5" t="s">
        <v>102</v>
      </c>
      <c r="F8475" s="51" t="s">
        <v>623</v>
      </c>
      <c r="G8475" s="4">
        <v>453</v>
      </c>
      <c r="H8475" s="10">
        <v>17.218543046358</v>
      </c>
      <c r="I8475" s="1">
        <v>16.556291390727999</v>
      </c>
      <c r="J8475" s="1">
        <v>37.527593818984997</v>
      </c>
      <c r="K8475" s="8">
        <v>28.697571743929</v>
      </c>
    </row>
    <row r="8476" spans="4:11" x14ac:dyDescent="0.2">
      <c r="D8476" s="58" t="s">
        <v>103</v>
      </c>
      <c r="E8476" s="7" t="s">
        <v>104</v>
      </c>
      <c r="F8476" s="50" t="s">
        <v>623</v>
      </c>
      <c r="G8476" s="6">
        <v>265</v>
      </c>
      <c r="H8476" s="14">
        <v>18.867924528302002</v>
      </c>
      <c r="I8476" s="3">
        <v>13.584905660377</v>
      </c>
      <c r="J8476" s="3">
        <v>40.377358490566003</v>
      </c>
      <c r="K8476" s="13">
        <v>27.169811320754999</v>
      </c>
    </row>
    <row r="8477" spans="4:11" x14ac:dyDescent="0.2">
      <c r="D8477" s="59"/>
      <c r="E8477" s="5" t="s">
        <v>105</v>
      </c>
      <c r="F8477" s="51" t="s">
        <v>623</v>
      </c>
      <c r="G8477" s="4">
        <v>314</v>
      </c>
      <c r="H8477" s="10">
        <v>15.286624203822001</v>
      </c>
      <c r="I8477" s="1">
        <v>19.745222929935998</v>
      </c>
      <c r="J8477" s="1">
        <v>36.624203821656003</v>
      </c>
      <c r="K8477" s="8">
        <v>28.343949044586001</v>
      </c>
    </row>
    <row r="8478" spans="4:11" x14ac:dyDescent="0.2">
      <c r="D8478" s="59"/>
      <c r="E8478" s="5" t="s">
        <v>106</v>
      </c>
      <c r="F8478" s="51" t="s">
        <v>623</v>
      </c>
      <c r="G8478" s="4">
        <v>333</v>
      </c>
      <c r="H8478" s="10">
        <v>23.123123123123001</v>
      </c>
      <c r="I8478" s="1">
        <v>24.324324324323999</v>
      </c>
      <c r="J8478" s="1">
        <v>29.429429429429</v>
      </c>
      <c r="K8478" s="8">
        <v>23.123123123123001</v>
      </c>
    </row>
    <row r="8479" spans="4:11" x14ac:dyDescent="0.2">
      <c r="D8479" s="59"/>
      <c r="E8479" s="5" t="s">
        <v>107</v>
      </c>
      <c r="F8479" s="51" t="s">
        <v>623</v>
      </c>
      <c r="G8479" s="4">
        <v>108</v>
      </c>
      <c r="H8479" s="10">
        <v>23.148148148148</v>
      </c>
      <c r="I8479" s="1">
        <v>20.370370370370001</v>
      </c>
      <c r="J8479" s="1">
        <v>34.259259259258997</v>
      </c>
      <c r="K8479" s="8">
        <v>22.222222222222001</v>
      </c>
    </row>
    <row r="8480" spans="4:11" x14ac:dyDescent="0.2">
      <c r="D8480" s="59"/>
      <c r="E8480" s="5" t="s">
        <v>108</v>
      </c>
      <c r="F8480" s="51" t="s">
        <v>624</v>
      </c>
      <c r="G8480" s="4">
        <v>21</v>
      </c>
      <c r="H8480" s="10">
        <v>23.809523809523998</v>
      </c>
      <c r="I8480" s="1">
        <v>19.047619047619001</v>
      </c>
      <c r="J8480" s="1">
        <v>19.047619047619001</v>
      </c>
      <c r="K8480" s="8">
        <v>38.095238095238003</v>
      </c>
    </row>
    <row r="8481" spans="4:11" x14ac:dyDescent="0.2">
      <c r="D8481" s="59"/>
      <c r="E8481" s="5" t="s">
        <v>23</v>
      </c>
      <c r="F8481" s="51" t="s">
        <v>624</v>
      </c>
      <c r="G8481" s="4">
        <v>2</v>
      </c>
      <c r="H8481" s="17" t="s">
        <v>160</v>
      </c>
      <c r="I8481" s="2" t="s">
        <v>160</v>
      </c>
      <c r="J8481" s="1">
        <v>100</v>
      </c>
      <c r="K8481" s="15" t="s">
        <v>160</v>
      </c>
    </row>
    <row r="8482" spans="4:11" x14ac:dyDescent="0.2">
      <c r="D8482" s="59"/>
      <c r="E8482" s="5" t="s">
        <v>109</v>
      </c>
      <c r="F8482" s="51" t="s">
        <v>623</v>
      </c>
      <c r="G8482" s="4">
        <v>579</v>
      </c>
      <c r="H8482" s="10">
        <v>16.925734024179999</v>
      </c>
      <c r="I8482" s="1">
        <v>16.925734024179999</v>
      </c>
      <c r="J8482" s="1">
        <v>38.341968911917</v>
      </c>
      <c r="K8482" s="8">
        <v>27.806563039724001</v>
      </c>
    </row>
    <row r="8483" spans="4:11" x14ac:dyDescent="0.2">
      <c r="D8483" s="59"/>
      <c r="E8483" s="5" t="s">
        <v>110</v>
      </c>
      <c r="F8483" s="51" t="s">
        <v>623</v>
      </c>
      <c r="G8483" s="4">
        <v>129</v>
      </c>
      <c r="H8483" s="10">
        <v>23.255813953488001</v>
      </c>
      <c r="I8483" s="1">
        <v>20.155038759690001</v>
      </c>
      <c r="J8483" s="1">
        <v>31.782945736434002</v>
      </c>
      <c r="K8483" s="8">
        <v>24.806201550388</v>
      </c>
    </row>
    <row r="8484" spans="4:11" x14ac:dyDescent="0.2">
      <c r="D8484" s="58" t="s">
        <v>111</v>
      </c>
      <c r="E8484" s="7" t="s">
        <v>112</v>
      </c>
      <c r="F8484" s="50" t="s">
        <v>623</v>
      </c>
      <c r="G8484" s="6">
        <v>192</v>
      </c>
      <c r="H8484" s="14">
        <v>20.833333333333002</v>
      </c>
      <c r="I8484" s="3">
        <v>17.708333333333002</v>
      </c>
      <c r="J8484" s="3">
        <v>32.8125</v>
      </c>
      <c r="K8484" s="13">
        <v>28.645833333333002</v>
      </c>
    </row>
    <row r="8485" spans="4:11" ht="26" x14ac:dyDescent="0.2">
      <c r="D8485" s="59"/>
      <c r="E8485" s="5" t="s">
        <v>113</v>
      </c>
      <c r="F8485" s="51" t="s">
        <v>623</v>
      </c>
      <c r="G8485" s="4">
        <v>149</v>
      </c>
      <c r="H8485" s="10">
        <v>18.120805369128</v>
      </c>
      <c r="I8485" s="1">
        <v>14.093959731544</v>
      </c>
      <c r="J8485" s="1">
        <v>35.570469798658003</v>
      </c>
      <c r="K8485" s="8">
        <v>32.214765100671002</v>
      </c>
    </row>
    <row r="8486" spans="4:11" x14ac:dyDescent="0.2">
      <c r="D8486" s="59"/>
      <c r="E8486" s="5" t="s">
        <v>114</v>
      </c>
      <c r="F8486" s="51" t="s">
        <v>623</v>
      </c>
      <c r="G8486" s="4">
        <v>530</v>
      </c>
      <c r="H8486" s="10">
        <v>17.735849056604</v>
      </c>
      <c r="I8486" s="1">
        <v>19.811320754716998</v>
      </c>
      <c r="J8486" s="1">
        <v>37.358490566038</v>
      </c>
      <c r="K8486" s="8">
        <v>25.094339622642</v>
      </c>
    </row>
    <row r="8487" spans="4:11" x14ac:dyDescent="0.2">
      <c r="D8487" s="59"/>
      <c r="E8487" s="5" t="s">
        <v>115</v>
      </c>
      <c r="F8487" s="51" t="s">
        <v>623</v>
      </c>
      <c r="G8487" s="4">
        <v>225</v>
      </c>
      <c r="H8487" s="10">
        <v>16.888888888888999</v>
      </c>
      <c r="I8487" s="1">
        <v>14.666666666667</v>
      </c>
      <c r="J8487" s="1">
        <v>41.333333333333002</v>
      </c>
      <c r="K8487" s="8">
        <v>27.111111111111001</v>
      </c>
    </row>
    <row r="8488" spans="4:11" x14ac:dyDescent="0.2">
      <c r="D8488" s="59"/>
      <c r="E8488" s="5" t="s">
        <v>116</v>
      </c>
      <c r="F8488" s="51" t="s">
        <v>623</v>
      </c>
      <c r="G8488" s="4">
        <v>467</v>
      </c>
      <c r="H8488" s="10">
        <v>17.987152034261001</v>
      </c>
      <c r="I8488" s="1">
        <v>18.415417558887</v>
      </c>
      <c r="J8488" s="1">
        <v>35.546038543896998</v>
      </c>
      <c r="K8488" s="8">
        <v>28.051391862955001</v>
      </c>
    </row>
    <row r="8489" spans="4:11" ht="26" x14ac:dyDescent="0.2">
      <c r="D8489" s="59"/>
      <c r="E8489" s="5" t="s">
        <v>117</v>
      </c>
      <c r="F8489" s="51" t="s">
        <v>623</v>
      </c>
      <c r="G8489" s="4">
        <v>732</v>
      </c>
      <c r="H8489" s="10">
        <v>17.486338797814</v>
      </c>
      <c r="I8489" s="1">
        <v>20.355191256830999</v>
      </c>
      <c r="J8489" s="1">
        <v>35.109289617485999</v>
      </c>
      <c r="K8489" s="8">
        <v>27.049180327868999</v>
      </c>
    </row>
    <row r="8490" spans="4:11" ht="26" x14ac:dyDescent="0.2">
      <c r="D8490" s="59"/>
      <c r="E8490" s="5" t="s">
        <v>118</v>
      </c>
      <c r="F8490" s="51" t="s">
        <v>623</v>
      </c>
      <c r="G8490" s="4">
        <v>662</v>
      </c>
      <c r="H8490" s="10">
        <v>15.861027190332001</v>
      </c>
      <c r="I8490" s="1">
        <v>17.220543806647001</v>
      </c>
      <c r="J8490" s="1">
        <v>38.217522658610001</v>
      </c>
      <c r="K8490" s="8">
        <v>28.700906344410999</v>
      </c>
    </row>
    <row r="8491" spans="4:11" ht="26" x14ac:dyDescent="0.2">
      <c r="D8491" s="59"/>
      <c r="E8491" s="5" t="s">
        <v>119</v>
      </c>
      <c r="F8491" s="51" t="s">
        <v>623</v>
      </c>
      <c r="G8491" s="4">
        <v>471</v>
      </c>
      <c r="H8491" s="10">
        <v>14.012738853503</v>
      </c>
      <c r="I8491" s="1">
        <v>21.019108280255001</v>
      </c>
      <c r="J8491" s="1">
        <v>35.244161358810999</v>
      </c>
      <c r="K8491" s="8">
        <v>29.723991507430998</v>
      </c>
    </row>
    <row r="8492" spans="4:11" ht="26" x14ac:dyDescent="0.2">
      <c r="D8492" s="59"/>
      <c r="E8492" s="5" t="s">
        <v>120</v>
      </c>
      <c r="F8492" s="51" t="s">
        <v>623</v>
      </c>
      <c r="G8492" s="4">
        <v>165</v>
      </c>
      <c r="H8492" s="10">
        <v>16.363636363636001</v>
      </c>
      <c r="I8492" s="1">
        <v>15.151515151515</v>
      </c>
      <c r="J8492" s="1">
        <v>35.151515151515</v>
      </c>
      <c r="K8492" s="8">
        <v>33.333333333333002</v>
      </c>
    </row>
    <row r="8493" spans="4:11" x14ac:dyDescent="0.2">
      <c r="D8493" s="59"/>
      <c r="E8493" s="5" t="s">
        <v>121</v>
      </c>
      <c r="F8493" s="51" t="s">
        <v>623</v>
      </c>
      <c r="G8493" s="4">
        <v>553</v>
      </c>
      <c r="H8493" s="10">
        <v>15.189873417722</v>
      </c>
      <c r="I8493" s="1">
        <v>19.529837251356</v>
      </c>
      <c r="J8493" s="1">
        <v>39.421338155515002</v>
      </c>
      <c r="K8493" s="8">
        <v>25.858951175407</v>
      </c>
    </row>
    <row r="8494" spans="4:11" x14ac:dyDescent="0.2">
      <c r="D8494" s="59"/>
      <c r="E8494" s="5" t="s">
        <v>122</v>
      </c>
      <c r="F8494" s="51" t="s">
        <v>623</v>
      </c>
      <c r="G8494" s="4">
        <v>471</v>
      </c>
      <c r="H8494" s="10">
        <v>17.834394904459</v>
      </c>
      <c r="I8494" s="1">
        <v>16.772823779193001</v>
      </c>
      <c r="J8494" s="1">
        <v>36.093418259022997</v>
      </c>
      <c r="K8494" s="8">
        <v>29.299363057324999</v>
      </c>
    </row>
    <row r="8495" spans="4:11" x14ac:dyDescent="0.2">
      <c r="D8495" s="59"/>
      <c r="E8495" s="5" t="s">
        <v>123</v>
      </c>
      <c r="F8495" s="51" t="s">
        <v>623</v>
      </c>
      <c r="G8495" s="4">
        <v>275</v>
      </c>
      <c r="H8495" s="10">
        <v>18.545454545455001</v>
      </c>
      <c r="I8495" s="1">
        <v>17.818181818182001</v>
      </c>
      <c r="J8495" s="1">
        <v>32.727272727272997</v>
      </c>
      <c r="K8495" s="8">
        <v>30.909090909090999</v>
      </c>
    </row>
    <row r="8496" spans="4:11" x14ac:dyDescent="0.2">
      <c r="D8496" s="59"/>
      <c r="E8496" s="5" t="s">
        <v>124</v>
      </c>
      <c r="F8496" s="51" t="s">
        <v>623</v>
      </c>
      <c r="G8496" s="4">
        <v>647</v>
      </c>
      <c r="H8496" s="10">
        <v>15.919629057187</v>
      </c>
      <c r="I8496" s="1">
        <v>17.774343122102</v>
      </c>
      <c r="J8496" s="1">
        <v>37.094281298299997</v>
      </c>
      <c r="K8496" s="8">
        <v>29.211746522411001</v>
      </c>
    </row>
    <row r="8497" spans="4:11" x14ac:dyDescent="0.2">
      <c r="D8497" s="59"/>
      <c r="E8497" s="5" t="s">
        <v>125</v>
      </c>
      <c r="F8497" s="51" t="s">
        <v>623</v>
      </c>
      <c r="G8497" s="4">
        <v>249</v>
      </c>
      <c r="H8497" s="10">
        <v>16.465863453815</v>
      </c>
      <c r="I8497" s="1">
        <v>18.875502008032001</v>
      </c>
      <c r="J8497" s="1">
        <v>34.136546184738997</v>
      </c>
      <c r="K8497" s="8">
        <v>30.522088353413999</v>
      </c>
    </row>
    <row r="8498" spans="4:11" x14ac:dyDescent="0.2">
      <c r="D8498" s="59"/>
      <c r="E8498" s="5" t="s">
        <v>126</v>
      </c>
      <c r="F8498" s="51" t="s">
        <v>623</v>
      </c>
      <c r="G8498" s="4">
        <v>279</v>
      </c>
      <c r="H8498" s="10">
        <v>19.713261648745998</v>
      </c>
      <c r="I8498" s="1">
        <v>22.580645161290001</v>
      </c>
      <c r="J8498" s="1">
        <v>30.107526881719998</v>
      </c>
      <c r="K8498" s="8">
        <v>27.598566308243999</v>
      </c>
    </row>
    <row r="8499" spans="4:11" ht="26" x14ac:dyDescent="0.2">
      <c r="D8499" s="59"/>
      <c r="E8499" s="5" t="s">
        <v>127</v>
      </c>
      <c r="F8499" s="51" t="s">
        <v>623</v>
      </c>
      <c r="G8499" s="4">
        <v>195</v>
      </c>
      <c r="H8499" s="10">
        <v>16.410256410256</v>
      </c>
      <c r="I8499" s="1">
        <v>22.564102564102999</v>
      </c>
      <c r="J8499" s="1">
        <v>30.25641025641</v>
      </c>
      <c r="K8499" s="8">
        <v>30.769230769231001</v>
      </c>
    </row>
    <row r="8500" spans="4:11" x14ac:dyDescent="0.2">
      <c r="D8500" s="59"/>
      <c r="E8500" s="5" t="s">
        <v>36</v>
      </c>
      <c r="F8500" s="51" t="s">
        <v>624</v>
      </c>
      <c r="G8500" s="4">
        <v>24</v>
      </c>
      <c r="H8500" s="10">
        <v>41.666666666666998</v>
      </c>
      <c r="I8500" s="1">
        <v>8.333333333333</v>
      </c>
      <c r="J8500" s="1">
        <v>33.333333333333002</v>
      </c>
      <c r="K8500" s="8">
        <v>16.666666666666998</v>
      </c>
    </row>
    <row r="8501" spans="4:11" x14ac:dyDescent="0.2">
      <c r="D8501" s="59"/>
      <c r="E8501" s="5" t="s">
        <v>128</v>
      </c>
      <c r="F8501" s="51" t="s">
        <v>624</v>
      </c>
      <c r="G8501" s="4">
        <v>14</v>
      </c>
      <c r="H8501" s="10">
        <v>42.857142857143003</v>
      </c>
      <c r="I8501" s="1">
        <v>28.571428571428999</v>
      </c>
      <c r="J8501" s="1">
        <v>14.285714285714</v>
      </c>
      <c r="K8501" s="8">
        <v>14.285714285714</v>
      </c>
    </row>
    <row r="8502" spans="4:11" x14ac:dyDescent="0.2">
      <c r="D8502" s="59"/>
      <c r="E8502" s="5" t="s">
        <v>23</v>
      </c>
      <c r="F8502" s="51" t="s">
        <v>624</v>
      </c>
      <c r="G8502" s="4">
        <v>4</v>
      </c>
      <c r="H8502" s="10">
        <v>25</v>
      </c>
      <c r="I8502" s="2" t="s">
        <v>160</v>
      </c>
      <c r="J8502" s="1">
        <v>50</v>
      </c>
      <c r="K8502" s="8">
        <v>25</v>
      </c>
    </row>
    <row r="8503" spans="4:11" x14ac:dyDescent="0.2">
      <c r="D8503" s="58" t="s">
        <v>129</v>
      </c>
      <c r="E8503" s="7" t="s">
        <v>130</v>
      </c>
      <c r="F8503" s="50" t="s">
        <v>623</v>
      </c>
      <c r="G8503" s="6">
        <v>544</v>
      </c>
      <c r="H8503" s="14">
        <v>21.139705882352999</v>
      </c>
      <c r="I8503" s="3">
        <v>13.786764705882</v>
      </c>
      <c r="J8503" s="3">
        <v>38.235294117647001</v>
      </c>
      <c r="K8503" s="13">
        <v>26.838235294118</v>
      </c>
    </row>
    <row r="8504" spans="4:11" x14ac:dyDescent="0.2">
      <c r="D8504" s="59"/>
      <c r="E8504" s="5" t="s">
        <v>131</v>
      </c>
      <c r="F8504" s="51" t="s">
        <v>623</v>
      </c>
      <c r="G8504" s="4">
        <v>411</v>
      </c>
      <c r="H8504" s="10">
        <v>18.004866180049</v>
      </c>
      <c r="I8504" s="1">
        <v>26.034063260341</v>
      </c>
      <c r="J8504" s="1">
        <v>30.900243309002001</v>
      </c>
      <c r="K8504" s="8">
        <v>25.060827250608</v>
      </c>
    </row>
    <row r="8505" spans="4:11" x14ac:dyDescent="0.2">
      <c r="D8505" s="59"/>
      <c r="E8505" s="5" t="s">
        <v>132</v>
      </c>
      <c r="F8505" s="51" t="s">
        <v>623</v>
      </c>
      <c r="G8505" s="4">
        <v>65</v>
      </c>
      <c r="H8505" s="10">
        <v>20</v>
      </c>
      <c r="I8505" s="1">
        <v>24.615384615385</v>
      </c>
      <c r="J8505" s="1">
        <v>30.769230769231001</v>
      </c>
      <c r="K8505" s="8">
        <v>24.615384615385</v>
      </c>
    </row>
    <row r="8506" spans="4:11" x14ac:dyDescent="0.2">
      <c r="D8506" s="59"/>
      <c r="E8506" s="5" t="s">
        <v>133</v>
      </c>
      <c r="F8506" s="51" t="s">
        <v>624</v>
      </c>
      <c r="G8506" s="4">
        <v>21</v>
      </c>
      <c r="H8506" s="10">
        <v>9.5238095238099998</v>
      </c>
      <c r="I8506" s="1">
        <v>28.571428571428999</v>
      </c>
      <c r="J8506" s="1">
        <v>38.095238095238003</v>
      </c>
      <c r="K8506" s="8">
        <v>23.809523809523998</v>
      </c>
    </row>
    <row r="8507" spans="4:11" x14ac:dyDescent="0.2">
      <c r="D8507" s="59"/>
      <c r="E8507" s="5" t="s">
        <v>23</v>
      </c>
      <c r="F8507" s="51" t="s">
        <v>624</v>
      </c>
      <c r="G8507" s="4">
        <v>2</v>
      </c>
      <c r="H8507" s="10">
        <v>50</v>
      </c>
      <c r="I8507" s="1">
        <v>50</v>
      </c>
      <c r="J8507" s="2" t="s">
        <v>160</v>
      </c>
      <c r="K8507" s="15" t="s">
        <v>160</v>
      </c>
    </row>
    <row r="8508" spans="4:11" x14ac:dyDescent="0.2">
      <c r="D8508" s="59"/>
      <c r="E8508" s="5" t="s">
        <v>134</v>
      </c>
      <c r="F8508" s="51" t="s">
        <v>623</v>
      </c>
      <c r="G8508" s="4">
        <v>955</v>
      </c>
      <c r="H8508" s="10">
        <v>19.790575916230001</v>
      </c>
      <c r="I8508" s="1">
        <v>19.057591623036998</v>
      </c>
      <c r="J8508" s="1">
        <v>35.078534031414002</v>
      </c>
      <c r="K8508" s="8">
        <v>26.073298429318999</v>
      </c>
    </row>
    <row r="8509" spans="4:11" x14ac:dyDescent="0.2">
      <c r="D8509" s="59"/>
      <c r="E8509" s="5" t="s">
        <v>135</v>
      </c>
      <c r="F8509" s="51" t="s">
        <v>623</v>
      </c>
      <c r="G8509" s="4">
        <v>86</v>
      </c>
      <c r="H8509" s="10">
        <v>17.441860465116001</v>
      </c>
      <c r="I8509" s="1">
        <v>25.581395348836999</v>
      </c>
      <c r="J8509" s="1">
        <v>32.558139534883999</v>
      </c>
      <c r="K8509" s="8">
        <v>24.418604651163001</v>
      </c>
    </row>
    <row r="8510" spans="4:11" x14ac:dyDescent="0.2">
      <c r="D8510" s="58" t="s">
        <v>136</v>
      </c>
      <c r="E8510" s="7" t="s">
        <v>137</v>
      </c>
      <c r="F8510" s="50" t="s">
        <v>623</v>
      </c>
      <c r="G8510" s="6">
        <v>421</v>
      </c>
      <c r="H8510" s="14">
        <v>22.090261282659998</v>
      </c>
      <c r="I8510" s="3">
        <v>26.365795724466</v>
      </c>
      <c r="J8510" s="3">
        <v>27.315914489311002</v>
      </c>
      <c r="K8510" s="13">
        <v>24.228028503562999</v>
      </c>
    </row>
    <row r="8511" spans="4:11" x14ac:dyDescent="0.2">
      <c r="D8511" s="59"/>
      <c r="E8511" s="5" t="s">
        <v>138</v>
      </c>
      <c r="F8511" s="51" t="s">
        <v>623</v>
      </c>
      <c r="G8511" s="4">
        <v>362</v>
      </c>
      <c r="H8511" s="10">
        <v>17.955801104972</v>
      </c>
      <c r="I8511" s="1">
        <v>16.022099447514002</v>
      </c>
      <c r="J8511" s="1">
        <v>37.569060773480999</v>
      </c>
      <c r="K8511" s="8">
        <v>28.453038674032999</v>
      </c>
    </row>
    <row r="8512" spans="4:11" x14ac:dyDescent="0.2">
      <c r="D8512" s="59"/>
      <c r="E8512" s="5" t="s">
        <v>139</v>
      </c>
      <c r="F8512" s="51" t="s">
        <v>623</v>
      </c>
      <c r="G8512" s="4">
        <v>175</v>
      </c>
      <c r="H8512" s="10">
        <v>14.285714285714</v>
      </c>
      <c r="I8512" s="1">
        <v>16</v>
      </c>
      <c r="J8512" s="1">
        <v>45.142857142856997</v>
      </c>
      <c r="K8512" s="8">
        <v>24.571428571428999</v>
      </c>
    </row>
    <row r="8513" spans="4:11" x14ac:dyDescent="0.2">
      <c r="D8513" s="59"/>
      <c r="E8513" s="5" t="s">
        <v>128</v>
      </c>
      <c r="F8513" s="51" t="s">
        <v>623</v>
      </c>
      <c r="G8513" s="4">
        <v>60</v>
      </c>
      <c r="H8513" s="10">
        <v>28.333333333333002</v>
      </c>
      <c r="I8513" s="1">
        <v>11.666666666667</v>
      </c>
      <c r="J8513" s="1">
        <v>41.666666666666998</v>
      </c>
      <c r="K8513" s="8">
        <v>18.333333333333002</v>
      </c>
    </row>
    <row r="8514" spans="4:11" x14ac:dyDescent="0.2">
      <c r="D8514" s="59"/>
      <c r="E8514" s="5" t="s">
        <v>23</v>
      </c>
      <c r="F8514" s="51" t="s">
        <v>624</v>
      </c>
      <c r="G8514" s="4">
        <v>25</v>
      </c>
      <c r="H8514" s="10">
        <v>20</v>
      </c>
      <c r="I8514" s="1">
        <v>4</v>
      </c>
      <c r="J8514" s="1">
        <v>32</v>
      </c>
      <c r="K8514" s="8">
        <v>44</v>
      </c>
    </row>
    <row r="8515" spans="4:11" ht="26" x14ac:dyDescent="0.2">
      <c r="D8515" s="58" t="s">
        <v>140</v>
      </c>
      <c r="E8515" s="7" t="s">
        <v>141</v>
      </c>
      <c r="F8515" s="50" t="s">
        <v>624</v>
      </c>
      <c r="G8515" s="6">
        <v>12</v>
      </c>
      <c r="H8515" s="14">
        <v>16.666666666666998</v>
      </c>
      <c r="I8515" s="3">
        <v>8.333333333333</v>
      </c>
      <c r="J8515" s="3">
        <v>33.333333333333002</v>
      </c>
      <c r="K8515" s="13">
        <v>41.666666666666998</v>
      </c>
    </row>
    <row r="8516" spans="4:11" ht="26" x14ac:dyDescent="0.2">
      <c r="D8516" s="59"/>
      <c r="E8516" s="5" t="s">
        <v>142</v>
      </c>
      <c r="F8516" s="51" t="s">
        <v>623</v>
      </c>
      <c r="G8516" s="4">
        <v>87</v>
      </c>
      <c r="H8516" s="10">
        <v>24.137931034483</v>
      </c>
      <c r="I8516" s="1">
        <v>8.0459770114939992</v>
      </c>
      <c r="J8516" s="1">
        <v>39.080459770114999</v>
      </c>
      <c r="K8516" s="8">
        <v>28.735632183907999</v>
      </c>
    </row>
    <row r="8517" spans="4:11" ht="26" x14ac:dyDescent="0.2">
      <c r="D8517" s="59"/>
      <c r="E8517" s="5" t="s">
        <v>143</v>
      </c>
      <c r="F8517" s="51" t="s">
        <v>623</v>
      </c>
      <c r="G8517" s="4">
        <v>67</v>
      </c>
      <c r="H8517" s="10">
        <v>29.850746268657002</v>
      </c>
      <c r="I8517" s="1">
        <v>8.9552238805969999</v>
      </c>
      <c r="J8517" s="1">
        <v>41.791044776119001</v>
      </c>
      <c r="K8517" s="8">
        <v>19.402985074627001</v>
      </c>
    </row>
    <row r="8518" spans="4:11" ht="26" x14ac:dyDescent="0.2">
      <c r="D8518" s="59"/>
      <c r="E8518" s="5" t="s">
        <v>144</v>
      </c>
      <c r="F8518" s="51" t="s">
        <v>623</v>
      </c>
      <c r="G8518" s="4">
        <v>78</v>
      </c>
      <c r="H8518" s="10">
        <v>11.538461538462</v>
      </c>
      <c r="I8518" s="1">
        <v>10.25641025641</v>
      </c>
      <c r="J8518" s="1">
        <v>35.897435897435997</v>
      </c>
      <c r="K8518" s="8">
        <v>42.307692307692001</v>
      </c>
    </row>
    <row r="8519" spans="4:11" ht="26" x14ac:dyDescent="0.2">
      <c r="D8519" s="59"/>
      <c r="E8519" s="5" t="s">
        <v>145</v>
      </c>
      <c r="F8519" s="51" t="s">
        <v>623</v>
      </c>
      <c r="G8519" s="4">
        <v>735</v>
      </c>
      <c r="H8519" s="10">
        <v>17.551020408163001</v>
      </c>
      <c r="I8519" s="1">
        <v>18.095238095237999</v>
      </c>
      <c r="J8519" s="1">
        <v>36.462585034013998</v>
      </c>
      <c r="K8519" s="8">
        <v>27.891156462584998</v>
      </c>
    </row>
    <row r="8520" spans="4:11" ht="26" x14ac:dyDescent="0.2">
      <c r="D8520" s="59"/>
      <c r="E8520" s="5" t="s">
        <v>146</v>
      </c>
      <c r="F8520" s="51" t="s">
        <v>623</v>
      </c>
      <c r="G8520" s="4">
        <v>751</v>
      </c>
      <c r="H8520" s="10">
        <v>17.842876165113001</v>
      </c>
      <c r="I8520" s="1">
        <v>18.641810918775001</v>
      </c>
      <c r="J8520" s="1">
        <v>37.283621837550001</v>
      </c>
      <c r="K8520" s="8">
        <v>26.231691078562001</v>
      </c>
    </row>
    <row r="8521" spans="4:11" ht="26" x14ac:dyDescent="0.2">
      <c r="D8521" s="59"/>
      <c r="E8521" s="5" t="s">
        <v>147</v>
      </c>
      <c r="F8521" s="51" t="s">
        <v>623</v>
      </c>
      <c r="G8521" s="4">
        <v>587</v>
      </c>
      <c r="H8521" s="10">
        <v>16.695059625212998</v>
      </c>
      <c r="I8521" s="1">
        <v>20.783645655876999</v>
      </c>
      <c r="J8521" s="1">
        <v>37.989778534922998</v>
      </c>
      <c r="K8521" s="8">
        <v>24.531516183986</v>
      </c>
    </row>
    <row r="8522" spans="4:11" x14ac:dyDescent="0.2">
      <c r="D8522" s="59"/>
      <c r="E8522" s="5" t="s">
        <v>148</v>
      </c>
      <c r="F8522" s="51" t="s">
        <v>623</v>
      </c>
      <c r="G8522" s="4">
        <v>187</v>
      </c>
      <c r="H8522" s="10">
        <v>19.251336898396001</v>
      </c>
      <c r="I8522" s="1">
        <v>14.438502673797</v>
      </c>
      <c r="J8522" s="1">
        <v>35.828877005347998</v>
      </c>
      <c r="K8522" s="8">
        <v>30.481283422459999</v>
      </c>
    </row>
    <row r="8523" spans="4:11" ht="26" x14ac:dyDescent="0.2">
      <c r="D8523" s="59"/>
      <c r="E8523" s="5" t="s">
        <v>149</v>
      </c>
      <c r="F8523" s="51" t="s">
        <v>623</v>
      </c>
      <c r="G8523" s="4">
        <v>75</v>
      </c>
      <c r="H8523" s="10">
        <v>21.333333333333002</v>
      </c>
      <c r="I8523" s="1">
        <v>32</v>
      </c>
      <c r="J8523" s="1">
        <v>26.666666666666998</v>
      </c>
      <c r="K8523" s="8">
        <v>20</v>
      </c>
    </row>
    <row r="8524" spans="4:11" ht="26" x14ac:dyDescent="0.2">
      <c r="D8524" s="59"/>
      <c r="E8524" s="5" t="s">
        <v>150</v>
      </c>
      <c r="F8524" s="51" t="s">
        <v>623</v>
      </c>
      <c r="G8524" s="4">
        <v>66</v>
      </c>
      <c r="H8524" s="10">
        <v>21.212121212121001</v>
      </c>
      <c r="I8524" s="1">
        <v>37.878787878788003</v>
      </c>
      <c r="J8524" s="1">
        <v>19.696969696970001</v>
      </c>
      <c r="K8524" s="8">
        <v>21.212121212121001</v>
      </c>
    </row>
    <row r="8525" spans="4:11" ht="26" x14ac:dyDescent="0.2">
      <c r="D8525" s="59"/>
      <c r="E8525" s="5" t="s">
        <v>151</v>
      </c>
      <c r="F8525" s="51" t="s">
        <v>624</v>
      </c>
      <c r="G8525" s="4">
        <v>12</v>
      </c>
      <c r="H8525" s="10">
        <v>33.333333333333002</v>
      </c>
      <c r="I8525" s="1">
        <v>33.333333333333002</v>
      </c>
      <c r="J8525" s="2" t="s">
        <v>160</v>
      </c>
      <c r="K8525" s="8">
        <v>33.333333333333002</v>
      </c>
    </row>
    <row r="8526" spans="4:11" ht="26" x14ac:dyDescent="0.2">
      <c r="D8526" s="59"/>
      <c r="E8526" s="5" t="s">
        <v>152</v>
      </c>
      <c r="F8526" s="51" t="s">
        <v>623</v>
      </c>
      <c r="G8526" s="4">
        <v>443</v>
      </c>
      <c r="H8526" s="10">
        <v>14.672686230248001</v>
      </c>
      <c r="I8526" s="1">
        <v>15.801354401806</v>
      </c>
      <c r="J8526" s="1">
        <v>43.340857787810002</v>
      </c>
      <c r="K8526" s="8">
        <v>26.185101580135001</v>
      </c>
    </row>
    <row r="8527" spans="4:11" x14ac:dyDescent="0.2">
      <c r="D8527" s="59"/>
      <c r="E8527" s="5" t="s">
        <v>153</v>
      </c>
      <c r="F8527" s="51" t="s">
        <v>623</v>
      </c>
      <c r="G8527" s="4">
        <v>80</v>
      </c>
      <c r="H8527" s="10">
        <v>15</v>
      </c>
      <c r="I8527" s="1">
        <v>13.75</v>
      </c>
      <c r="J8527" s="1">
        <v>42.5</v>
      </c>
      <c r="K8527" s="8">
        <v>28.75</v>
      </c>
    </row>
    <row r="8528" spans="4:11" ht="26" x14ac:dyDescent="0.2">
      <c r="D8528" s="59"/>
      <c r="E8528" s="5" t="s">
        <v>154</v>
      </c>
      <c r="F8528" s="51" t="s">
        <v>623</v>
      </c>
      <c r="G8528" s="4">
        <v>123</v>
      </c>
      <c r="H8528" s="10">
        <v>34.146341463414998</v>
      </c>
      <c r="I8528" s="1">
        <v>17.073170731706998</v>
      </c>
      <c r="J8528" s="1">
        <v>24.390243902439</v>
      </c>
      <c r="K8528" s="8">
        <v>24.390243902439</v>
      </c>
    </row>
    <row r="8529" spans="2:22" x14ac:dyDescent="0.2">
      <c r="D8529" s="59"/>
      <c r="E8529" s="5" t="s">
        <v>23</v>
      </c>
      <c r="F8529" s="51" t="s">
        <v>624</v>
      </c>
      <c r="G8529" s="4">
        <v>10</v>
      </c>
      <c r="H8529" s="10">
        <v>10</v>
      </c>
      <c r="I8529" s="1">
        <v>30</v>
      </c>
      <c r="J8529" s="1">
        <v>40</v>
      </c>
      <c r="K8529" s="8">
        <v>20</v>
      </c>
    </row>
    <row r="8530" spans="2:22" ht="26" x14ac:dyDescent="0.2">
      <c r="D8530" s="59"/>
      <c r="E8530" s="5" t="s">
        <v>155</v>
      </c>
      <c r="F8530" s="51" t="s">
        <v>623</v>
      </c>
      <c r="G8530" s="4">
        <v>910</v>
      </c>
      <c r="H8530" s="10">
        <v>17.802197802197998</v>
      </c>
      <c r="I8530" s="1">
        <v>19.890109890110001</v>
      </c>
      <c r="J8530" s="1">
        <v>36.153846153845997</v>
      </c>
      <c r="K8530" s="8">
        <v>26.153846153846001</v>
      </c>
    </row>
    <row r="8531" spans="2:22" ht="26" x14ac:dyDescent="0.2">
      <c r="D8531" s="59"/>
      <c r="E8531" s="5" t="s">
        <v>156</v>
      </c>
      <c r="F8531" s="51" t="s">
        <v>623</v>
      </c>
      <c r="G8531" s="4">
        <v>98</v>
      </c>
      <c r="H8531" s="10">
        <v>23.469387755102002</v>
      </c>
      <c r="I8531" s="1">
        <v>8.1632653061219997</v>
      </c>
      <c r="J8531" s="1">
        <v>37.755102040815999</v>
      </c>
      <c r="K8531" s="8">
        <v>30.612244897958998</v>
      </c>
    </row>
    <row r="8532" spans="2:22" ht="26" x14ac:dyDescent="0.2">
      <c r="D8532" s="59"/>
      <c r="E8532" s="5" t="s">
        <v>157</v>
      </c>
      <c r="F8532" s="51" t="s">
        <v>623</v>
      </c>
      <c r="G8532" s="4">
        <v>134</v>
      </c>
      <c r="H8532" s="10">
        <v>20.149253731342998</v>
      </c>
      <c r="I8532" s="1">
        <v>9.7014925373129994</v>
      </c>
      <c r="J8532" s="1">
        <v>38.805970149254001</v>
      </c>
      <c r="K8532" s="8">
        <v>31.343283582089999</v>
      </c>
    </row>
    <row r="8533" spans="2:22" ht="26" x14ac:dyDescent="0.2">
      <c r="D8533" s="59"/>
      <c r="E8533" s="5" t="s">
        <v>158</v>
      </c>
      <c r="F8533" s="51" t="s">
        <v>623</v>
      </c>
      <c r="G8533" s="4">
        <v>812</v>
      </c>
      <c r="H8533" s="10">
        <v>17.241379310345</v>
      </c>
      <c r="I8533" s="1">
        <v>18.965517241379001</v>
      </c>
      <c r="J8533" s="1">
        <v>37.56157635468</v>
      </c>
      <c r="K8533" s="8">
        <v>26.231527093596</v>
      </c>
    </row>
    <row r="8534" spans="2:22" ht="26" x14ac:dyDescent="0.2">
      <c r="D8534" s="60"/>
      <c r="E8534" s="30" t="s">
        <v>159</v>
      </c>
      <c r="F8534" s="52" t="s">
        <v>623</v>
      </c>
      <c r="G8534" s="21">
        <v>136</v>
      </c>
      <c r="H8534" s="36">
        <v>23.529411764706001</v>
      </c>
      <c r="I8534" s="18">
        <v>34.558823529412003</v>
      </c>
      <c r="J8534" s="18">
        <v>22.058823529411999</v>
      </c>
      <c r="K8534" s="35">
        <v>19.852941176470999</v>
      </c>
    </row>
    <row r="8535" spans="2:22" x14ac:dyDescent="0.2">
      <c r="D8535" s="45" t="s">
        <v>625</v>
      </c>
    </row>
    <row r="8536" spans="2:22" x14ac:dyDescent="0.2">
      <c r="B8536" s="24" t="str">
        <f xml:space="preserve"> HYPERLINK("#'目次'!B61", "[55]")</f>
        <v>[55]</v>
      </c>
      <c r="C8536" s="61" t="s">
        <v>611</v>
      </c>
      <c r="D8536" s="62"/>
      <c r="E8536" s="62"/>
      <c r="F8536" s="62"/>
      <c r="G8536" s="62"/>
      <c r="H8536" s="62"/>
      <c r="I8536" s="62"/>
      <c r="J8536" s="62"/>
      <c r="K8536" s="62"/>
      <c r="L8536" s="62"/>
      <c r="M8536" s="62"/>
      <c r="N8536" s="62"/>
      <c r="O8536" s="62"/>
      <c r="P8536" s="62"/>
      <c r="Q8536" s="62"/>
      <c r="R8536" s="62"/>
      <c r="S8536" s="62"/>
      <c r="T8536" s="62"/>
      <c r="U8536" s="62"/>
      <c r="V8536" s="62"/>
    </row>
    <row r="8537" spans="2:22" x14ac:dyDescent="0.2">
      <c r="C8537" s="45" t="s">
        <v>603</v>
      </c>
    </row>
    <row r="8539" spans="2:22" x14ac:dyDescent="0.2">
      <c r="C8539" s="61" t="s">
        <v>13</v>
      </c>
      <c r="D8539" s="62"/>
      <c r="E8539" s="62"/>
      <c r="F8539" s="62"/>
      <c r="G8539" s="62"/>
      <c r="H8539" s="62"/>
      <c r="I8539" s="62"/>
      <c r="J8539" s="62"/>
      <c r="K8539" s="62"/>
      <c r="L8539" s="62"/>
      <c r="M8539" s="62"/>
      <c r="N8539" s="62"/>
      <c r="O8539" s="62"/>
      <c r="P8539" s="62"/>
      <c r="Q8539" s="62"/>
      <c r="R8539" s="62"/>
      <c r="S8539" s="62"/>
      <c r="T8539" s="62"/>
      <c r="U8539" s="62"/>
      <c r="V8539" s="62"/>
    </row>
    <row r="8540" spans="2:22" ht="39" x14ac:dyDescent="0.2">
      <c r="D8540" s="63"/>
      <c r="E8540" s="64"/>
      <c r="F8540" s="64"/>
      <c r="G8540" s="27" t="s">
        <v>14</v>
      </c>
      <c r="H8540" s="26" t="s">
        <v>612</v>
      </c>
      <c r="I8540" s="11" t="s">
        <v>613</v>
      </c>
      <c r="J8540" s="11" t="s">
        <v>614</v>
      </c>
      <c r="K8540" s="20" t="s">
        <v>615</v>
      </c>
    </row>
    <row r="8541" spans="2:22" x14ac:dyDescent="0.2">
      <c r="D8541" s="65"/>
      <c r="E8541" s="66"/>
      <c r="F8541" s="66"/>
      <c r="G8541" s="22"/>
      <c r="H8541" s="31"/>
      <c r="I8541" s="12"/>
      <c r="J8541" s="12"/>
      <c r="K8541" s="29"/>
    </row>
    <row r="8542" spans="2:22" x14ac:dyDescent="0.2">
      <c r="D8542" s="23"/>
      <c r="E8542" s="28" t="s">
        <v>14</v>
      </c>
      <c r="F8542" s="49" t="s">
        <v>623</v>
      </c>
      <c r="G8542" s="25">
        <v>1043</v>
      </c>
      <c r="H8542" s="16">
        <v>30.680728667305999</v>
      </c>
      <c r="I8542" s="16">
        <v>31.735378715244</v>
      </c>
      <c r="J8542" s="16">
        <v>13.806327900288</v>
      </c>
      <c r="K8542" s="34">
        <v>23.777564717162001</v>
      </c>
    </row>
    <row r="8543" spans="2:22" x14ac:dyDescent="0.2">
      <c r="D8543" s="58" t="s">
        <v>18</v>
      </c>
      <c r="E8543" s="7" t="s">
        <v>19</v>
      </c>
      <c r="F8543" s="50" t="s">
        <v>623</v>
      </c>
      <c r="G8543" s="6">
        <v>342</v>
      </c>
      <c r="H8543" s="14">
        <v>33.918128654970999</v>
      </c>
      <c r="I8543" s="3">
        <v>28.947368421053</v>
      </c>
      <c r="J8543" s="3">
        <v>14.912280701754</v>
      </c>
      <c r="K8543" s="13">
        <v>22.222222222222001</v>
      </c>
    </row>
    <row r="8544" spans="2:22" ht="26" x14ac:dyDescent="0.2">
      <c r="D8544" s="59"/>
      <c r="E8544" s="5" t="s">
        <v>20</v>
      </c>
      <c r="F8544" s="51" t="s">
        <v>623</v>
      </c>
      <c r="G8544" s="4">
        <v>620</v>
      </c>
      <c r="H8544" s="10">
        <v>28.064516129032</v>
      </c>
      <c r="I8544" s="1">
        <v>33.387096774193999</v>
      </c>
      <c r="J8544" s="1">
        <v>13.870967741935001</v>
      </c>
      <c r="K8544" s="8">
        <v>24.677419354839</v>
      </c>
    </row>
    <row r="8545" spans="4:11" ht="26" x14ac:dyDescent="0.2">
      <c r="D8545" s="59"/>
      <c r="E8545" s="5" t="s">
        <v>21</v>
      </c>
      <c r="F8545" s="51" t="s">
        <v>623</v>
      </c>
      <c r="G8545" s="4">
        <v>76</v>
      </c>
      <c r="H8545" s="10">
        <v>36.842105263157997</v>
      </c>
      <c r="I8545" s="1">
        <v>31.578947368421002</v>
      </c>
      <c r="J8545" s="1">
        <v>9.2105263157890001</v>
      </c>
      <c r="K8545" s="8">
        <v>22.368421052632002</v>
      </c>
    </row>
    <row r="8546" spans="4:11" x14ac:dyDescent="0.2">
      <c r="D8546" s="59"/>
      <c r="E8546" s="5" t="s">
        <v>22</v>
      </c>
      <c r="F8546" s="51" t="s">
        <v>624</v>
      </c>
      <c r="G8546" s="4">
        <v>2</v>
      </c>
      <c r="H8546" s="17" t="s">
        <v>160</v>
      </c>
      <c r="I8546" s="2" t="s">
        <v>160</v>
      </c>
      <c r="J8546" s="2" t="s">
        <v>160</v>
      </c>
      <c r="K8546" s="8">
        <v>100</v>
      </c>
    </row>
    <row r="8547" spans="4:11" x14ac:dyDescent="0.2">
      <c r="D8547" s="59"/>
      <c r="E8547" s="5" t="s">
        <v>23</v>
      </c>
      <c r="F8547" s="51" t="s">
        <v>624</v>
      </c>
      <c r="G8547" s="4">
        <v>3</v>
      </c>
      <c r="H8547" s="10">
        <v>66.666666666666998</v>
      </c>
      <c r="I8547" s="1">
        <v>33.333333333333002</v>
      </c>
      <c r="J8547" s="2" t="s">
        <v>160</v>
      </c>
      <c r="K8547" s="15" t="s">
        <v>160</v>
      </c>
    </row>
    <row r="8548" spans="4:11" x14ac:dyDescent="0.2">
      <c r="D8548" s="58" t="s">
        <v>24</v>
      </c>
      <c r="E8548" s="7" t="s">
        <v>25</v>
      </c>
      <c r="F8548" s="50" t="s">
        <v>623</v>
      </c>
      <c r="G8548" s="6">
        <v>765</v>
      </c>
      <c r="H8548" s="14">
        <v>31.633986928104999</v>
      </c>
      <c r="I8548" s="3">
        <v>31.111111111111001</v>
      </c>
      <c r="J8548" s="3">
        <v>12.941176470587999</v>
      </c>
      <c r="K8548" s="13">
        <v>24.313725490195999</v>
      </c>
    </row>
    <row r="8549" spans="4:11" x14ac:dyDescent="0.2">
      <c r="D8549" s="59"/>
      <c r="E8549" s="5" t="s">
        <v>26</v>
      </c>
      <c r="F8549" s="51" t="s">
        <v>623</v>
      </c>
      <c r="G8549" s="4">
        <v>796</v>
      </c>
      <c r="H8549" s="10">
        <v>32.286432160803997</v>
      </c>
      <c r="I8549" s="1">
        <v>31.281407035175999</v>
      </c>
      <c r="J8549" s="1">
        <v>12.939698492462</v>
      </c>
      <c r="K8549" s="8">
        <v>23.492462311558</v>
      </c>
    </row>
    <row r="8550" spans="4:11" ht="26" x14ac:dyDescent="0.2">
      <c r="D8550" s="59"/>
      <c r="E8550" s="5" t="s">
        <v>27</v>
      </c>
      <c r="F8550" s="51" t="s">
        <v>623</v>
      </c>
      <c r="G8550" s="4">
        <v>683</v>
      </c>
      <c r="H8550" s="10">
        <v>31.771595900438999</v>
      </c>
      <c r="I8550" s="1">
        <v>31.039531478770002</v>
      </c>
      <c r="J8550" s="1">
        <v>13.469985358712</v>
      </c>
      <c r="K8550" s="8">
        <v>23.718887262079001</v>
      </c>
    </row>
    <row r="8551" spans="4:11" x14ac:dyDescent="0.2">
      <c r="D8551" s="59"/>
      <c r="E8551" s="5" t="s">
        <v>28</v>
      </c>
      <c r="F8551" s="51" t="s">
        <v>623</v>
      </c>
      <c r="G8551" s="4">
        <v>438</v>
      </c>
      <c r="H8551" s="10">
        <v>30.593607305936001</v>
      </c>
      <c r="I8551" s="1">
        <v>33.561643835616003</v>
      </c>
      <c r="J8551" s="1">
        <v>13.013698630137</v>
      </c>
      <c r="K8551" s="8">
        <v>22.831050228311</v>
      </c>
    </row>
    <row r="8552" spans="4:11" ht="26" x14ac:dyDescent="0.2">
      <c r="D8552" s="59"/>
      <c r="E8552" s="5" t="s">
        <v>29</v>
      </c>
      <c r="F8552" s="51" t="s">
        <v>623</v>
      </c>
      <c r="G8552" s="4">
        <v>680</v>
      </c>
      <c r="H8552" s="10">
        <v>32.5</v>
      </c>
      <c r="I8552" s="1">
        <v>31.764705882352999</v>
      </c>
      <c r="J8552" s="1">
        <v>13.529411764705999</v>
      </c>
      <c r="K8552" s="8">
        <v>22.205882352941</v>
      </c>
    </row>
    <row r="8553" spans="4:11" x14ac:dyDescent="0.2">
      <c r="D8553" s="59"/>
      <c r="E8553" s="5" t="s">
        <v>30</v>
      </c>
      <c r="F8553" s="51" t="s">
        <v>623</v>
      </c>
      <c r="G8553" s="4">
        <v>242</v>
      </c>
      <c r="H8553" s="10">
        <v>35.950413223140004</v>
      </c>
      <c r="I8553" s="1">
        <v>30.991735537189999</v>
      </c>
      <c r="J8553" s="1">
        <v>11.983471074380001</v>
      </c>
      <c r="K8553" s="8">
        <v>21.074380165289</v>
      </c>
    </row>
    <row r="8554" spans="4:11" x14ac:dyDescent="0.2">
      <c r="D8554" s="59"/>
      <c r="E8554" s="5" t="s">
        <v>31</v>
      </c>
      <c r="F8554" s="51" t="s">
        <v>623</v>
      </c>
      <c r="G8554" s="4">
        <v>609</v>
      </c>
      <c r="H8554" s="10">
        <v>33.661740558292003</v>
      </c>
      <c r="I8554" s="1">
        <v>31.362889983580001</v>
      </c>
      <c r="J8554" s="1">
        <v>11.330049261084</v>
      </c>
      <c r="K8554" s="8">
        <v>23.645320197044001</v>
      </c>
    </row>
    <row r="8555" spans="4:11" x14ac:dyDescent="0.2">
      <c r="D8555" s="59"/>
      <c r="E8555" s="5" t="s">
        <v>32</v>
      </c>
      <c r="F8555" s="51" t="s">
        <v>623</v>
      </c>
      <c r="G8555" s="4">
        <v>343</v>
      </c>
      <c r="H8555" s="10">
        <v>34.110787172012003</v>
      </c>
      <c r="I8555" s="1">
        <v>30.903790087463999</v>
      </c>
      <c r="J8555" s="1">
        <v>11.370262390671</v>
      </c>
      <c r="K8555" s="8">
        <v>23.615160349854001</v>
      </c>
    </row>
    <row r="8556" spans="4:11" x14ac:dyDescent="0.2">
      <c r="D8556" s="59"/>
      <c r="E8556" s="5" t="s">
        <v>33</v>
      </c>
      <c r="F8556" s="51" t="s">
        <v>623</v>
      </c>
      <c r="G8556" s="4">
        <v>754</v>
      </c>
      <c r="H8556" s="10">
        <v>31.432360742705999</v>
      </c>
      <c r="I8556" s="1">
        <v>30.769230769231001</v>
      </c>
      <c r="J8556" s="1">
        <v>13.395225464191</v>
      </c>
      <c r="K8556" s="8">
        <v>24.403183023873002</v>
      </c>
    </row>
    <row r="8557" spans="4:11" x14ac:dyDescent="0.2">
      <c r="D8557" s="59"/>
      <c r="E8557" s="5" t="s">
        <v>34</v>
      </c>
      <c r="F8557" s="51" t="s">
        <v>623</v>
      </c>
      <c r="G8557" s="4">
        <v>525</v>
      </c>
      <c r="H8557" s="10">
        <v>32.761904761905001</v>
      </c>
      <c r="I8557" s="1">
        <v>28.952380952380999</v>
      </c>
      <c r="J8557" s="1">
        <v>12.571428571428999</v>
      </c>
      <c r="K8557" s="8">
        <v>25.714285714286</v>
      </c>
    </row>
    <row r="8558" spans="4:11" x14ac:dyDescent="0.2">
      <c r="D8558" s="59"/>
      <c r="E8558" s="5" t="s">
        <v>35</v>
      </c>
      <c r="F8558" s="51" t="s">
        <v>623</v>
      </c>
      <c r="G8558" s="4">
        <v>142</v>
      </c>
      <c r="H8558" s="10">
        <v>29.577464788732001</v>
      </c>
      <c r="I8558" s="1">
        <v>33.098591549296003</v>
      </c>
      <c r="J8558" s="1">
        <v>13.380281690141</v>
      </c>
      <c r="K8558" s="8">
        <v>23.943661971830998</v>
      </c>
    </row>
    <row r="8559" spans="4:11" x14ac:dyDescent="0.2">
      <c r="D8559" s="59"/>
      <c r="E8559" s="5" t="s">
        <v>36</v>
      </c>
      <c r="F8559" s="51" t="s">
        <v>624</v>
      </c>
      <c r="G8559" s="4">
        <v>18</v>
      </c>
      <c r="H8559" s="10">
        <v>44.444444444444002</v>
      </c>
      <c r="I8559" s="1">
        <v>33.333333333333002</v>
      </c>
      <c r="J8559" s="1">
        <v>5.5555555555560003</v>
      </c>
      <c r="K8559" s="8">
        <v>16.666666666666998</v>
      </c>
    </row>
    <row r="8560" spans="4:11" x14ac:dyDescent="0.2">
      <c r="D8560" s="59"/>
      <c r="E8560" s="5" t="s">
        <v>37</v>
      </c>
      <c r="F8560" s="51" t="s">
        <v>624</v>
      </c>
      <c r="G8560" s="4">
        <v>39</v>
      </c>
      <c r="H8560" s="10">
        <v>17.948717948717999</v>
      </c>
      <c r="I8560" s="1">
        <v>28.205128205127998</v>
      </c>
      <c r="J8560" s="1">
        <v>20.512820512821001</v>
      </c>
      <c r="K8560" s="8">
        <v>33.333333333333002</v>
      </c>
    </row>
    <row r="8561" spans="4:11" x14ac:dyDescent="0.2">
      <c r="D8561" s="59"/>
      <c r="E8561" s="5" t="s">
        <v>23</v>
      </c>
      <c r="F8561" s="51" t="s">
        <v>624</v>
      </c>
      <c r="G8561" s="4">
        <v>4</v>
      </c>
      <c r="H8561" s="17" t="s">
        <v>160</v>
      </c>
      <c r="I8561" s="1">
        <v>75</v>
      </c>
      <c r="J8561" s="2" t="s">
        <v>160</v>
      </c>
      <c r="K8561" s="8">
        <v>25</v>
      </c>
    </row>
    <row r="8562" spans="4:11" ht="26" x14ac:dyDescent="0.2">
      <c r="D8562" s="59"/>
      <c r="E8562" s="5" t="s">
        <v>38</v>
      </c>
      <c r="F8562" s="51" t="s">
        <v>623</v>
      </c>
      <c r="G8562" s="4">
        <v>1000</v>
      </c>
      <c r="H8562" s="10">
        <v>31.3</v>
      </c>
      <c r="I8562" s="1">
        <v>31.7</v>
      </c>
      <c r="J8562" s="1">
        <v>13.6</v>
      </c>
      <c r="K8562" s="8">
        <v>23.4</v>
      </c>
    </row>
    <row r="8563" spans="4:11" ht="26" x14ac:dyDescent="0.2">
      <c r="D8563" s="58" t="s">
        <v>39</v>
      </c>
      <c r="E8563" s="7" t="s">
        <v>40</v>
      </c>
      <c r="F8563" s="50" t="s">
        <v>624</v>
      </c>
      <c r="G8563" s="6">
        <v>4</v>
      </c>
      <c r="H8563" s="14">
        <v>50</v>
      </c>
      <c r="I8563" s="3">
        <v>50</v>
      </c>
      <c r="J8563" s="9" t="s">
        <v>160</v>
      </c>
      <c r="K8563" s="19" t="s">
        <v>160</v>
      </c>
    </row>
    <row r="8564" spans="4:11" ht="26" x14ac:dyDescent="0.2">
      <c r="D8564" s="59"/>
      <c r="E8564" s="5" t="s">
        <v>41</v>
      </c>
      <c r="F8564" s="51" t="s">
        <v>624</v>
      </c>
      <c r="G8564" s="4">
        <v>45</v>
      </c>
      <c r="H8564" s="10">
        <v>24.444444444443999</v>
      </c>
      <c r="I8564" s="1">
        <v>28.888888888888999</v>
      </c>
      <c r="J8564" s="1">
        <v>11.111111111111001</v>
      </c>
      <c r="K8564" s="8">
        <v>35.555555555555998</v>
      </c>
    </row>
    <row r="8565" spans="4:11" ht="26" x14ac:dyDescent="0.2">
      <c r="D8565" s="59"/>
      <c r="E8565" s="5" t="s">
        <v>42</v>
      </c>
      <c r="F8565" s="51" t="s">
        <v>623</v>
      </c>
      <c r="G8565" s="4">
        <v>275</v>
      </c>
      <c r="H8565" s="10">
        <v>30.545454545455001</v>
      </c>
      <c r="I8565" s="1">
        <v>30.909090909090999</v>
      </c>
      <c r="J8565" s="1">
        <v>13.818181818182</v>
      </c>
      <c r="K8565" s="8">
        <v>24.727272727273</v>
      </c>
    </row>
    <row r="8566" spans="4:11" ht="26" x14ac:dyDescent="0.2">
      <c r="D8566" s="59"/>
      <c r="E8566" s="5" t="s">
        <v>43</v>
      </c>
      <c r="F8566" s="51" t="s">
        <v>623</v>
      </c>
      <c r="G8566" s="4">
        <v>245</v>
      </c>
      <c r="H8566" s="10">
        <v>30.204081632653001</v>
      </c>
      <c r="I8566" s="1">
        <v>33.877551020407999</v>
      </c>
      <c r="J8566" s="1">
        <v>12.653061224489999</v>
      </c>
      <c r="K8566" s="8">
        <v>23.265306122449001</v>
      </c>
    </row>
    <row r="8567" spans="4:11" ht="26" x14ac:dyDescent="0.2">
      <c r="D8567" s="59"/>
      <c r="E8567" s="5" t="s">
        <v>44</v>
      </c>
      <c r="F8567" s="51" t="s">
        <v>623</v>
      </c>
      <c r="G8567" s="4">
        <v>167</v>
      </c>
      <c r="H8567" s="10">
        <v>25.149700598801999</v>
      </c>
      <c r="I8567" s="1">
        <v>32.934131736527</v>
      </c>
      <c r="J8567" s="1">
        <v>17.365269461078</v>
      </c>
      <c r="K8567" s="8">
        <v>24.550898203593</v>
      </c>
    </row>
    <row r="8568" spans="4:11" ht="26" x14ac:dyDescent="0.2">
      <c r="D8568" s="59"/>
      <c r="E8568" s="5" t="s">
        <v>45</v>
      </c>
      <c r="F8568" s="51" t="s">
        <v>623</v>
      </c>
      <c r="G8568" s="4">
        <v>90</v>
      </c>
      <c r="H8568" s="10">
        <v>36.666666666666998</v>
      </c>
      <c r="I8568" s="1">
        <v>21.111111111111001</v>
      </c>
      <c r="J8568" s="1">
        <v>14.444444444444001</v>
      </c>
      <c r="K8568" s="8">
        <v>27.777777777777999</v>
      </c>
    </row>
    <row r="8569" spans="4:11" ht="26" x14ac:dyDescent="0.2">
      <c r="D8569" s="59"/>
      <c r="E8569" s="5" t="s">
        <v>46</v>
      </c>
      <c r="F8569" s="51" t="s">
        <v>624</v>
      </c>
      <c r="G8569" s="4">
        <v>46</v>
      </c>
      <c r="H8569" s="10">
        <v>28.260869565217</v>
      </c>
      <c r="I8569" s="1">
        <v>36.956521739129997</v>
      </c>
      <c r="J8569" s="1">
        <v>13.04347826087</v>
      </c>
      <c r="K8569" s="8">
        <v>21.739130434783</v>
      </c>
    </row>
    <row r="8570" spans="4:11" ht="26" x14ac:dyDescent="0.2">
      <c r="D8570" s="59"/>
      <c r="E8570" s="5" t="s">
        <v>47</v>
      </c>
      <c r="F8570" s="51" t="s">
        <v>623</v>
      </c>
      <c r="G8570" s="4">
        <v>68</v>
      </c>
      <c r="H8570" s="10">
        <v>35.294117647058997</v>
      </c>
      <c r="I8570" s="1">
        <v>42.647058823529001</v>
      </c>
      <c r="J8570" s="1">
        <v>11.764705882353001</v>
      </c>
      <c r="K8570" s="8">
        <v>10.294117647059</v>
      </c>
    </row>
    <row r="8571" spans="4:11" x14ac:dyDescent="0.2">
      <c r="D8571" s="59"/>
      <c r="E8571" s="5" t="s">
        <v>48</v>
      </c>
      <c r="F8571" s="51" t="s">
        <v>624</v>
      </c>
      <c r="G8571" s="4">
        <v>4</v>
      </c>
      <c r="H8571" s="10">
        <v>25</v>
      </c>
      <c r="I8571" s="1">
        <v>25</v>
      </c>
      <c r="J8571" s="1">
        <v>25</v>
      </c>
      <c r="K8571" s="8">
        <v>25</v>
      </c>
    </row>
    <row r="8572" spans="4:11" x14ac:dyDescent="0.2">
      <c r="D8572" s="59"/>
      <c r="E8572" s="5" t="s">
        <v>23</v>
      </c>
      <c r="F8572" s="51" t="s">
        <v>623</v>
      </c>
      <c r="G8572" s="4">
        <v>99</v>
      </c>
      <c r="H8572" s="10">
        <v>36.363636363635997</v>
      </c>
      <c r="I8572" s="1">
        <v>27.272727272727</v>
      </c>
      <c r="J8572" s="1">
        <v>13.131313131313</v>
      </c>
      <c r="K8572" s="8">
        <v>23.232323232323001</v>
      </c>
    </row>
    <row r="8573" spans="4:11" x14ac:dyDescent="0.2">
      <c r="D8573" s="58" t="s">
        <v>49</v>
      </c>
      <c r="E8573" s="7" t="s">
        <v>50</v>
      </c>
      <c r="F8573" s="50" t="s">
        <v>624</v>
      </c>
      <c r="G8573" s="6">
        <v>39</v>
      </c>
      <c r="H8573" s="14">
        <v>28.205128205127998</v>
      </c>
      <c r="I8573" s="3">
        <v>23.076923076922998</v>
      </c>
      <c r="J8573" s="3">
        <v>12.820512820513001</v>
      </c>
      <c r="K8573" s="13">
        <v>35.897435897435997</v>
      </c>
    </row>
    <row r="8574" spans="4:11" x14ac:dyDescent="0.2">
      <c r="D8574" s="59"/>
      <c r="E8574" s="5" t="s">
        <v>51</v>
      </c>
      <c r="F8574" s="51" t="s">
        <v>623</v>
      </c>
      <c r="G8574" s="4">
        <v>185</v>
      </c>
      <c r="H8574" s="10">
        <v>31.351351351350999</v>
      </c>
      <c r="I8574" s="1">
        <v>32.432432432432002</v>
      </c>
      <c r="J8574" s="1">
        <v>14.054054054053999</v>
      </c>
      <c r="K8574" s="8">
        <v>22.162162162162002</v>
      </c>
    </row>
    <row r="8575" spans="4:11" x14ac:dyDescent="0.2">
      <c r="D8575" s="59"/>
      <c r="E8575" s="5" t="s">
        <v>52</v>
      </c>
      <c r="F8575" s="51" t="s">
        <v>623</v>
      </c>
      <c r="G8575" s="4">
        <v>324</v>
      </c>
      <c r="H8575" s="10">
        <v>28.395061728395</v>
      </c>
      <c r="I8575" s="1">
        <v>29.629629629629999</v>
      </c>
      <c r="J8575" s="1">
        <v>14.814814814815</v>
      </c>
      <c r="K8575" s="8">
        <v>27.16049382716</v>
      </c>
    </row>
    <row r="8576" spans="4:11" x14ac:dyDescent="0.2">
      <c r="D8576" s="59"/>
      <c r="E8576" s="5" t="s">
        <v>53</v>
      </c>
      <c r="F8576" s="51" t="s">
        <v>623</v>
      </c>
      <c r="G8576" s="4">
        <v>491</v>
      </c>
      <c r="H8576" s="10">
        <v>31.975560081466</v>
      </c>
      <c r="I8576" s="1">
        <v>33.604887983707002</v>
      </c>
      <c r="J8576" s="1">
        <v>13.238289205702999</v>
      </c>
      <c r="K8576" s="8">
        <v>21.181262729124001</v>
      </c>
    </row>
    <row r="8577" spans="4:11" x14ac:dyDescent="0.2">
      <c r="D8577" s="59"/>
      <c r="E8577" s="5" t="s">
        <v>23</v>
      </c>
      <c r="F8577" s="51" t="s">
        <v>624</v>
      </c>
      <c r="G8577" s="4">
        <v>4</v>
      </c>
      <c r="H8577" s="10">
        <v>50</v>
      </c>
      <c r="I8577" s="1">
        <v>25</v>
      </c>
      <c r="J8577" s="2" t="s">
        <v>160</v>
      </c>
      <c r="K8577" s="8">
        <v>25</v>
      </c>
    </row>
    <row r="8578" spans="4:11" x14ac:dyDescent="0.2">
      <c r="D8578" s="59"/>
      <c r="E8578" s="5" t="s">
        <v>54</v>
      </c>
      <c r="F8578" s="51" t="s">
        <v>623</v>
      </c>
      <c r="G8578" s="4">
        <v>224</v>
      </c>
      <c r="H8578" s="10">
        <v>30.803571428571001</v>
      </c>
      <c r="I8578" s="1">
        <v>30.803571428571001</v>
      </c>
      <c r="J8578" s="1">
        <v>13.839285714286</v>
      </c>
      <c r="K8578" s="8">
        <v>24.553571428571001</v>
      </c>
    </row>
    <row r="8579" spans="4:11" x14ac:dyDescent="0.2">
      <c r="D8579" s="59"/>
      <c r="E8579" s="5" t="s">
        <v>55</v>
      </c>
      <c r="F8579" s="51" t="s">
        <v>623</v>
      </c>
      <c r="G8579" s="4">
        <v>815</v>
      </c>
      <c r="H8579" s="10">
        <v>30.552147239263999</v>
      </c>
      <c r="I8579" s="1">
        <v>32.024539877301002</v>
      </c>
      <c r="J8579" s="1">
        <v>13.865030674847</v>
      </c>
      <c r="K8579" s="8">
        <v>23.558282208588999</v>
      </c>
    </row>
    <row r="8580" spans="4:11" ht="26" x14ac:dyDescent="0.2">
      <c r="D8580" s="58" t="s">
        <v>56</v>
      </c>
      <c r="E8580" s="7" t="s">
        <v>57</v>
      </c>
      <c r="F8580" s="50" t="s">
        <v>624</v>
      </c>
      <c r="G8580" s="6">
        <v>8</v>
      </c>
      <c r="H8580" s="14">
        <v>12.5</v>
      </c>
      <c r="I8580" s="3">
        <v>37.5</v>
      </c>
      <c r="J8580" s="3">
        <v>25</v>
      </c>
      <c r="K8580" s="13">
        <v>25</v>
      </c>
    </row>
    <row r="8581" spans="4:11" ht="26" x14ac:dyDescent="0.2">
      <c r="D8581" s="59"/>
      <c r="E8581" s="5" t="s">
        <v>58</v>
      </c>
      <c r="F8581" s="51" t="s">
        <v>623</v>
      </c>
      <c r="G8581" s="4">
        <v>61</v>
      </c>
      <c r="H8581" s="10">
        <v>32.786885245901999</v>
      </c>
      <c r="I8581" s="1">
        <v>32.786885245901999</v>
      </c>
      <c r="J8581" s="1">
        <v>16.393442622951</v>
      </c>
      <c r="K8581" s="8">
        <v>18.032786885246001</v>
      </c>
    </row>
    <row r="8582" spans="4:11" x14ac:dyDescent="0.2">
      <c r="D8582" s="59"/>
      <c r="E8582" s="5" t="s">
        <v>59</v>
      </c>
      <c r="F8582" s="51" t="s">
        <v>624</v>
      </c>
      <c r="G8582" s="4">
        <v>18</v>
      </c>
      <c r="H8582" s="10">
        <v>38.888888888888999</v>
      </c>
      <c r="I8582" s="1">
        <v>22.222222222222001</v>
      </c>
      <c r="J8582" s="1">
        <v>27.777777777777999</v>
      </c>
      <c r="K8582" s="8">
        <v>11.111111111111001</v>
      </c>
    </row>
    <row r="8583" spans="4:11" x14ac:dyDescent="0.2">
      <c r="D8583" s="59"/>
      <c r="E8583" s="5" t="s">
        <v>60</v>
      </c>
      <c r="F8583" s="51" t="s">
        <v>623</v>
      </c>
      <c r="G8583" s="4">
        <v>147</v>
      </c>
      <c r="H8583" s="10">
        <v>29.931972789115999</v>
      </c>
      <c r="I8583" s="1">
        <v>34.693877551020002</v>
      </c>
      <c r="J8583" s="1">
        <v>13.605442176871</v>
      </c>
      <c r="K8583" s="8">
        <v>21.768707482993001</v>
      </c>
    </row>
    <row r="8584" spans="4:11" ht="26" x14ac:dyDescent="0.2">
      <c r="D8584" s="59"/>
      <c r="E8584" s="5" t="s">
        <v>61</v>
      </c>
      <c r="F8584" s="51" t="s">
        <v>623</v>
      </c>
      <c r="G8584" s="4">
        <v>85</v>
      </c>
      <c r="H8584" s="10">
        <v>38.823529411765001</v>
      </c>
      <c r="I8584" s="1">
        <v>31.764705882352999</v>
      </c>
      <c r="J8584" s="1">
        <v>11.764705882353001</v>
      </c>
      <c r="K8584" s="8">
        <v>17.647058823529001</v>
      </c>
    </row>
    <row r="8585" spans="4:11" x14ac:dyDescent="0.2">
      <c r="D8585" s="59"/>
      <c r="E8585" s="5" t="s">
        <v>62</v>
      </c>
      <c r="F8585" s="51" t="s">
        <v>623</v>
      </c>
      <c r="G8585" s="4">
        <v>722</v>
      </c>
      <c r="H8585" s="10">
        <v>29.639889196675998</v>
      </c>
      <c r="I8585" s="1">
        <v>31.301939058172</v>
      </c>
      <c r="J8585" s="1">
        <v>13.296398891967</v>
      </c>
      <c r="K8585" s="8">
        <v>25.761772853185999</v>
      </c>
    </row>
    <row r="8586" spans="4:11" x14ac:dyDescent="0.2">
      <c r="D8586" s="59"/>
      <c r="E8586" s="5" t="s">
        <v>23</v>
      </c>
      <c r="F8586" s="51" t="s">
        <v>624</v>
      </c>
      <c r="G8586" s="4">
        <v>2</v>
      </c>
      <c r="H8586" s="10">
        <v>50</v>
      </c>
      <c r="I8586" s="2" t="s">
        <v>160</v>
      </c>
      <c r="J8586" s="1">
        <v>50</v>
      </c>
      <c r="K8586" s="15" t="s">
        <v>160</v>
      </c>
    </row>
    <row r="8587" spans="4:11" ht="26" x14ac:dyDescent="0.2">
      <c r="D8587" s="59"/>
      <c r="E8587" s="5" t="s">
        <v>63</v>
      </c>
      <c r="F8587" s="51" t="s">
        <v>623</v>
      </c>
      <c r="G8587" s="4">
        <v>319</v>
      </c>
      <c r="H8587" s="10">
        <v>32.915360501567001</v>
      </c>
      <c r="I8587" s="1">
        <v>32.915360501567001</v>
      </c>
      <c r="J8587" s="1">
        <v>14.733542319749001</v>
      </c>
      <c r="K8587" s="8">
        <v>19.435736677116001</v>
      </c>
    </row>
    <row r="8588" spans="4:11" ht="26" x14ac:dyDescent="0.2">
      <c r="D8588" s="58" t="s">
        <v>64</v>
      </c>
      <c r="E8588" s="7" t="s">
        <v>57</v>
      </c>
      <c r="F8588" s="50" t="s">
        <v>624</v>
      </c>
      <c r="G8588" s="6">
        <v>21</v>
      </c>
      <c r="H8588" s="14">
        <v>14.285714285714</v>
      </c>
      <c r="I8588" s="3">
        <v>38.095238095238003</v>
      </c>
      <c r="J8588" s="3">
        <v>33.333333333333002</v>
      </c>
      <c r="K8588" s="13">
        <v>14.285714285714</v>
      </c>
    </row>
    <row r="8589" spans="4:11" ht="26" x14ac:dyDescent="0.2">
      <c r="D8589" s="59"/>
      <c r="E8589" s="5" t="s">
        <v>58</v>
      </c>
      <c r="F8589" s="51" t="s">
        <v>623</v>
      </c>
      <c r="G8589" s="4">
        <v>103</v>
      </c>
      <c r="H8589" s="10">
        <v>27.184466019416998</v>
      </c>
      <c r="I8589" s="1">
        <v>36.893203883494998</v>
      </c>
      <c r="J8589" s="1">
        <v>14.563106796116999</v>
      </c>
      <c r="K8589" s="8">
        <v>21.359223300970999</v>
      </c>
    </row>
    <row r="8590" spans="4:11" x14ac:dyDescent="0.2">
      <c r="D8590" s="59"/>
      <c r="E8590" s="5" t="s">
        <v>59</v>
      </c>
      <c r="F8590" s="51" t="s">
        <v>624</v>
      </c>
      <c r="G8590" s="4">
        <v>43</v>
      </c>
      <c r="H8590" s="10">
        <v>32.558139534883999</v>
      </c>
      <c r="I8590" s="1">
        <v>27.906976744186</v>
      </c>
      <c r="J8590" s="1">
        <v>18.604651162791001</v>
      </c>
      <c r="K8590" s="8">
        <v>20.930232558139998</v>
      </c>
    </row>
    <row r="8591" spans="4:11" x14ac:dyDescent="0.2">
      <c r="D8591" s="59"/>
      <c r="E8591" s="5" t="s">
        <v>60</v>
      </c>
      <c r="F8591" s="51" t="s">
        <v>623</v>
      </c>
      <c r="G8591" s="4">
        <v>697</v>
      </c>
      <c r="H8591" s="10">
        <v>32.137733142037</v>
      </c>
      <c r="I8591" s="1">
        <v>29.698708751792999</v>
      </c>
      <c r="J8591" s="1">
        <v>12.769010043042</v>
      </c>
      <c r="K8591" s="8">
        <v>25.394548063127999</v>
      </c>
    </row>
    <row r="8592" spans="4:11" ht="26" x14ac:dyDescent="0.2">
      <c r="D8592" s="59"/>
      <c r="E8592" s="5" t="s">
        <v>61</v>
      </c>
      <c r="F8592" s="51" t="s">
        <v>623</v>
      </c>
      <c r="G8592" s="4">
        <v>160</v>
      </c>
      <c r="H8592" s="10">
        <v>28.125</v>
      </c>
      <c r="I8592" s="1">
        <v>36.875</v>
      </c>
      <c r="J8592" s="1">
        <v>13.75</v>
      </c>
      <c r="K8592" s="8">
        <v>21.25</v>
      </c>
    </row>
    <row r="8593" spans="4:11" ht="26" x14ac:dyDescent="0.2">
      <c r="D8593" s="59"/>
      <c r="E8593" s="5" t="s">
        <v>65</v>
      </c>
      <c r="F8593" s="51" t="s">
        <v>624</v>
      </c>
      <c r="G8593" s="4">
        <v>16</v>
      </c>
      <c r="H8593" s="10">
        <v>31.25</v>
      </c>
      <c r="I8593" s="1">
        <v>31.25</v>
      </c>
      <c r="J8593" s="1">
        <v>18.75</v>
      </c>
      <c r="K8593" s="8">
        <v>18.75</v>
      </c>
    </row>
    <row r="8594" spans="4:11" x14ac:dyDescent="0.2">
      <c r="D8594" s="59"/>
      <c r="E8594" s="5" t="s">
        <v>23</v>
      </c>
      <c r="F8594" s="51" t="s">
        <v>624</v>
      </c>
      <c r="G8594" s="4">
        <v>3</v>
      </c>
      <c r="H8594" s="10">
        <v>33.333333333333002</v>
      </c>
      <c r="I8594" s="1">
        <v>66.666666666666998</v>
      </c>
      <c r="J8594" s="2" t="s">
        <v>160</v>
      </c>
      <c r="K8594" s="15" t="s">
        <v>160</v>
      </c>
    </row>
    <row r="8595" spans="4:11" ht="26" x14ac:dyDescent="0.2">
      <c r="D8595" s="59"/>
      <c r="E8595" s="5" t="s">
        <v>66</v>
      </c>
      <c r="F8595" s="51" t="s">
        <v>623</v>
      </c>
      <c r="G8595" s="4">
        <v>1024</v>
      </c>
      <c r="H8595" s="10">
        <v>30.6640625</v>
      </c>
      <c r="I8595" s="1">
        <v>31.640625</v>
      </c>
      <c r="J8595" s="1">
        <v>13.76953125</v>
      </c>
      <c r="K8595" s="8">
        <v>23.92578125</v>
      </c>
    </row>
    <row r="8596" spans="4:11" x14ac:dyDescent="0.2">
      <c r="D8596" s="58" t="s">
        <v>67</v>
      </c>
      <c r="E8596" s="7" t="s">
        <v>68</v>
      </c>
      <c r="F8596" s="50" t="s">
        <v>623</v>
      </c>
      <c r="G8596" s="6">
        <v>483</v>
      </c>
      <c r="H8596" s="14">
        <v>30.434782608696</v>
      </c>
      <c r="I8596" s="3">
        <v>31.055900621117999</v>
      </c>
      <c r="J8596" s="3">
        <v>13.457556935817999</v>
      </c>
      <c r="K8596" s="13">
        <v>25.051759834369001</v>
      </c>
    </row>
    <row r="8597" spans="4:11" x14ac:dyDescent="0.2">
      <c r="D8597" s="59"/>
      <c r="E8597" s="5" t="s">
        <v>69</v>
      </c>
      <c r="F8597" s="51" t="s">
        <v>623</v>
      </c>
      <c r="G8597" s="4">
        <v>168</v>
      </c>
      <c r="H8597" s="10">
        <v>32.142857142856997</v>
      </c>
      <c r="I8597" s="1">
        <v>27.976190476189998</v>
      </c>
      <c r="J8597" s="1">
        <v>13.690476190476</v>
      </c>
      <c r="K8597" s="8">
        <v>26.190476190476002</v>
      </c>
    </row>
    <row r="8598" spans="4:11" ht="26" x14ac:dyDescent="0.2">
      <c r="D8598" s="59"/>
      <c r="E8598" s="5" t="s">
        <v>70</v>
      </c>
      <c r="F8598" s="51" t="s">
        <v>623</v>
      </c>
      <c r="G8598" s="4">
        <v>470</v>
      </c>
      <c r="H8598" s="10">
        <v>28.510638297871999</v>
      </c>
      <c r="I8598" s="1">
        <v>32.765957446808997</v>
      </c>
      <c r="J8598" s="1">
        <v>13.404255319149</v>
      </c>
      <c r="K8598" s="8">
        <v>25.319148936169999</v>
      </c>
    </row>
    <row r="8599" spans="4:11" ht="26" x14ac:dyDescent="0.2">
      <c r="D8599" s="59"/>
      <c r="E8599" s="5" t="s">
        <v>71</v>
      </c>
      <c r="F8599" s="51" t="s">
        <v>623</v>
      </c>
      <c r="G8599" s="4">
        <v>67</v>
      </c>
      <c r="H8599" s="10">
        <v>40.298507462686999</v>
      </c>
      <c r="I8599" s="1">
        <v>22.388059701492999</v>
      </c>
      <c r="J8599" s="1">
        <v>11.940298507463</v>
      </c>
      <c r="K8599" s="8">
        <v>25.373134328357999</v>
      </c>
    </row>
    <row r="8600" spans="4:11" x14ac:dyDescent="0.2">
      <c r="D8600" s="59"/>
      <c r="E8600" s="5" t="s">
        <v>72</v>
      </c>
      <c r="F8600" s="51" t="s">
        <v>623</v>
      </c>
      <c r="G8600" s="4">
        <v>314</v>
      </c>
      <c r="H8600" s="10">
        <v>30.891719745223</v>
      </c>
      <c r="I8600" s="1">
        <v>32.165605095540997</v>
      </c>
      <c r="J8600" s="1">
        <v>12.420382165605</v>
      </c>
      <c r="K8600" s="8">
        <v>24.522292993631002</v>
      </c>
    </row>
    <row r="8601" spans="4:11" x14ac:dyDescent="0.2">
      <c r="D8601" s="59"/>
      <c r="E8601" s="5" t="s">
        <v>73</v>
      </c>
      <c r="F8601" s="51" t="s">
        <v>623</v>
      </c>
      <c r="G8601" s="4">
        <v>187</v>
      </c>
      <c r="H8601" s="10">
        <v>32.620320855614999</v>
      </c>
      <c r="I8601" s="1">
        <v>33.689839572193002</v>
      </c>
      <c r="J8601" s="1">
        <v>12.299465240642</v>
      </c>
      <c r="K8601" s="8">
        <v>21.390374331551001</v>
      </c>
    </row>
    <row r="8602" spans="4:11" ht="26" x14ac:dyDescent="0.2">
      <c r="D8602" s="59"/>
      <c r="E8602" s="5" t="s">
        <v>74</v>
      </c>
      <c r="F8602" s="51" t="s">
        <v>623</v>
      </c>
      <c r="G8602" s="4">
        <v>472</v>
      </c>
      <c r="H8602" s="10">
        <v>33.474576271186002</v>
      </c>
      <c r="I8602" s="1">
        <v>31.144067796609999</v>
      </c>
      <c r="J8602" s="1">
        <v>14.194915254236999</v>
      </c>
      <c r="K8602" s="8">
        <v>21.186440677966001</v>
      </c>
    </row>
    <row r="8603" spans="4:11" x14ac:dyDescent="0.2">
      <c r="D8603" s="59"/>
      <c r="E8603" s="5" t="s">
        <v>36</v>
      </c>
      <c r="F8603" s="51" t="s">
        <v>624</v>
      </c>
      <c r="G8603" s="4">
        <v>28</v>
      </c>
      <c r="H8603" s="10">
        <v>57.142857142856997</v>
      </c>
      <c r="I8603" s="1">
        <v>21.428571428571001</v>
      </c>
      <c r="J8603" s="1">
        <v>3.5714285714290002</v>
      </c>
      <c r="K8603" s="8">
        <v>17.857142857143</v>
      </c>
    </row>
    <row r="8604" spans="4:11" x14ac:dyDescent="0.2">
      <c r="D8604" s="59"/>
      <c r="E8604" s="5" t="s">
        <v>23</v>
      </c>
      <c r="F8604" s="51" t="s">
        <v>624</v>
      </c>
      <c r="G8604" s="4">
        <v>6</v>
      </c>
      <c r="H8604" s="10">
        <v>33.333333333333002</v>
      </c>
      <c r="I8604" s="2" t="s">
        <v>160</v>
      </c>
      <c r="J8604" s="1">
        <v>33.333333333333002</v>
      </c>
      <c r="K8604" s="8">
        <v>33.333333333333002</v>
      </c>
    </row>
    <row r="8605" spans="4:11" ht="26" x14ac:dyDescent="0.2">
      <c r="D8605" s="58" t="s">
        <v>75</v>
      </c>
      <c r="E8605" s="7" t="s">
        <v>76</v>
      </c>
      <c r="F8605" s="50" t="s">
        <v>624</v>
      </c>
      <c r="G8605" s="6">
        <v>32</v>
      </c>
      <c r="H8605" s="14">
        <v>21.875</v>
      </c>
      <c r="I8605" s="3">
        <v>31.25</v>
      </c>
      <c r="J8605" s="3">
        <v>6.25</v>
      </c>
      <c r="K8605" s="13">
        <v>40.625</v>
      </c>
    </row>
    <row r="8606" spans="4:11" x14ac:dyDescent="0.2">
      <c r="D8606" s="59"/>
      <c r="E8606" s="5" t="s">
        <v>77</v>
      </c>
      <c r="F8606" s="51" t="s">
        <v>623</v>
      </c>
      <c r="G8606" s="4">
        <v>60</v>
      </c>
      <c r="H8606" s="10">
        <v>28.333333333333002</v>
      </c>
      <c r="I8606" s="1">
        <v>28.333333333333002</v>
      </c>
      <c r="J8606" s="1">
        <v>13.333333333333</v>
      </c>
      <c r="K8606" s="8">
        <v>30</v>
      </c>
    </row>
    <row r="8607" spans="4:11" x14ac:dyDescent="0.2">
      <c r="D8607" s="59"/>
      <c r="E8607" s="5" t="s">
        <v>78</v>
      </c>
      <c r="F8607" s="51" t="s">
        <v>623</v>
      </c>
      <c r="G8607" s="4">
        <v>82</v>
      </c>
      <c r="H8607" s="10">
        <v>30.487804878049001</v>
      </c>
      <c r="I8607" s="1">
        <v>32.926829268292998</v>
      </c>
      <c r="J8607" s="1">
        <v>9.7560975609760003</v>
      </c>
      <c r="K8607" s="8">
        <v>26.829268292683</v>
      </c>
    </row>
    <row r="8608" spans="4:11" ht="26" x14ac:dyDescent="0.2">
      <c r="D8608" s="59"/>
      <c r="E8608" s="5" t="s">
        <v>79</v>
      </c>
      <c r="F8608" s="51" t="s">
        <v>624</v>
      </c>
      <c r="G8608" s="4">
        <v>11</v>
      </c>
      <c r="H8608" s="10">
        <v>27.272727272727</v>
      </c>
      <c r="I8608" s="1">
        <v>36.363636363635997</v>
      </c>
      <c r="J8608" s="2" t="s">
        <v>160</v>
      </c>
      <c r="K8608" s="8">
        <v>36.363636363635997</v>
      </c>
    </row>
    <row r="8609" spans="4:11" ht="26" x14ac:dyDescent="0.2">
      <c r="D8609" s="59"/>
      <c r="E8609" s="5" t="s">
        <v>80</v>
      </c>
      <c r="F8609" s="51" t="s">
        <v>624</v>
      </c>
      <c r="G8609" s="4">
        <v>35</v>
      </c>
      <c r="H8609" s="10">
        <v>25.714285714286</v>
      </c>
      <c r="I8609" s="1">
        <v>42.857142857143003</v>
      </c>
      <c r="J8609" s="1">
        <v>11.428571428571001</v>
      </c>
      <c r="K8609" s="8">
        <v>20</v>
      </c>
    </row>
    <row r="8610" spans="4:11" ht="26" x14ac:dyDescent="0.2">
      <c r="D8610" s="59"/>
      <c r="E8610" s="5" t="s">
        <v>81</v>
      </c>
      <c r="F8610" s="51" t="s">
        <v>624</v>
      </c>
      <c r="G8610" s="4">
        <v>48</v>
      </c>
      <c r="H8610" s="10">
        <v>39.583333333333002</v>
      </c>
      <c r="I8610" s="1">
        <v>31.25</v>
      </c>
      <c r="J8610" s="1">
        <v>12.5</v>
      </c>
      <c r="K8610" s="8">
        <v>16.666666666666998</v>
      </c>
    </row>
    <row r="8611" spans="4:11" ht="26" x14ac:dyDescent="0.2">
      <c r="D8611" s="59"/>
      <c r="E8611" s="5" t="s">
        <v>82</v>
      </c>
      <c r="F8611" s="51" t="s">
        <v>624</v>
      </c>
      <c r="G8611" s="4">
        <v>39</v>
      </c>
      <c r="H8611" s="10">
        <v>33.333333333333002</v>
      </c>
      <c r="I8611" s="1">
        <v>28.205128205127998</v>
      </c>
      <c r="J8611" s="1">
        <v>7.6923076923079998</v>
      </c>
      <c r="K8611" s="8">
        <v>30.769230769231001</v>
      </c>
    </row>
    <row r="8612" spans="4:11" ht="26" x14ac:dyDescent="0.2">
      <c r="D8612" s="59"/>
      <c r="E8612" s="5" t="s">
        <v>83</v>
      </c>
      <c r="F8612" s="51" t="s">
        <v>624</v>
      </c>
      <c r="G8612" s="4">
        <v>12</v>
      </c>
      <c r="H8612" s="10">
        <v>25</v>
      </c>
      <c r="I8612" s="1">
        <v>58.333333333333002</v>
      </c>
      <c r="J8612" s="2" t="s">
        <v>160</v>
      </c>
      <c r="K8612" s="8">
        <v>16.666666666666998</v>
      </c>
    </row>
    <row r="8613" spans="4:11" x14ac:dyDescent="0.2">
      <c r="D8613" s="59"/>
      <c r="E8613" s="5" t="s">
        <v>84</v>
      </c>
      <c r="F8613" s="51" t="s">
        <v>624</v>
      </c>
      <c r="G8613" s="4">
        <v>15</v>
      </c>
      <c r="H8613" s="10">
        <v>13.333333333333</v>
      </c>
      <c r="I8613" s="1">
        <v>40</v>
      </c>
      <c r="J8613" s="1">
        <v>20</v>
      </c>
      <c r="K8613" s="8">
        <v>26.666666666666998</v>
      </c>
    </row>
    <row r="8614" spans="4:11" x14ac:dyDescent="0.2">
      <c r="D8614" s="59"/>
      <c r="E8614" s="5" t="s">
        <v>85</v>
      </c>
      <c r="F8614" s="51" t="s">
        <v>624</v>
      </c>
      <c r="G8614" s="4">
        <v>5</v>
      </c>
      <c r="H8614" s="10">
        <v>40</v>
      </c>
      <c r="I8614" s="1">
        <v>40</v>
      </c>
      <c r="J8614" s="1">
        <v>20</v>
      </c>
      <c r="K8614" s="15" t="s">
        <v>160</v>
      </c>
    </row>
    <row r="8615" spans="4:11" x14ac:dyDescent="0.2">
      <c r="D8615" s="59"/>
      <c r="E8615" s="5" t="s">
        <v>86</v>
      </c>
      <c r="F8615" s="51" t="s">
        <v>623</v>
      </c>
      <c r="G8615" s="4">
        <v>87</v>
      </c>
      <c r="H8615" s="10">
        <v>32.183908045976999</v>
      </c>
      <c r="I8615" s="1">
        <v>33.333333333333002</v>
      </c>
      <c r="J8615" s="1">
        <v>10.344827586207</v>
      </c>
      <c r="K8615" s="8">
        <v>24.137931034483</v>
      </c>
    </row>
    <row r="8616" spans="4:11" ht="26" x14ac:dyDescent="0.2">
      <c r="D8616" s="59"/>
      <c r="E8616" s="5" t="s">
        <v>87</v>
      </c>
      <c r="F8616" s="51" t="s">
        <v>623</v>
      </c>
      <c r="G8616" s="4">
        <v>118</v>
      </c>
      <c r="H8616" s="10">
        <v>30.508474576270999</v>
      </c>
      <c r="I8616" s="1">
        <v>36.440677966102001</v>
      </c>
      <c r="J8616" s="1">
        <v>7.6271186440680001</v>
      </c>
      <c r="K8616" s="8">
        <v>25.423728813558998</v>
      </c>
    </row>
    <row r="8617" spans="4:11" x14ac:dyDescent="0.2">
      <c r="D8617" s="59"/>
      <c r="E8617" s="5" t="s">
        <v>36</v>
      </c>
      <c r="F8617" s="51" t="s">
        <v>624</v>
      </c>
      <c r="G8617" s="4">
        <v>47</v>
      </c>
      <c r="H8617" s="10">
        <v>36.170212765956997</v>
      </c>
      <c r="I8617" s="1">
        <v>19.148936170212998</v>
      </c>
      <c r="J8617" s="1">
        <v>12.765957446809001</v>
      </c>
      <c r="K8617" s="8">
        <v>31.914893617021001</v>
      </c>
    </row>
    <row r="8618" spans="4:11" ht="26" x14ac:dyDescent="0.2">
      <c r="D8618" s="59"/>
      <c r="E8618" s="5" t="s">
        <v>88</v>
      </c>
      <c r="F8618" s="51" t="s">
        <v>623</v>
      </c>
      <c r="G8618" s="4">
        <v>255</v>
      </c>
      <c r="H8618" s="10">
        <v>31.764705882352999</v>
      </c>
      <c r="I8618" s="1">
        <v>32.941176470587997</v>
      </c>
      <c r="J8618" s="1">
        <v>12.549019607843</v>
      </c>
      <c r="K8618" s="8">
        <v>22.745098039216</v>
      </c>
    </row>
    <row r="8619" spans="4:11" x14ac:dyDescent="0.2">
      <c r="D8619" s="59"/>
      <c r="E8619" s="5" t="s">
        <v>89</v>
      </c>
      <c r="F8619" s="51" t="s">
        <v>623</v>
      </c>
      <c r="G8619" s="4">
        <v>434</v>
      </c>
      <c r="H8619" s="10">
        <v>31.10599078341</v>
      </c>
      <c r="I8619" s="1">
        <v>30.645161290322999</v>
      </c>
      <c r="J8619" s="1">
        <v>16.359447004608</v>
      </c>
      <c r="K8619" s="8">
        <v>21.889400921659</v>
      </c>
    </row>
    <row r="8620" spans="4:11" x14ac:dyDescent="0.2">
      <c r="D8620" s="59"/>
      <c r="E8620" s="5" t="s">
        <v>23</v>
      </c>
      <c r="F8620" s="51" t="s">
        <v>624</v>
      </c>
      <c r="G8620" s="4">
        <v>9</v>
      </c>
      <c r="H8620" s="10">
        <v>33.333333333333002</v>
      </c>
      <c r="I8620" s="1">
        <v>11.111111111111001</v>
      </c>
      <c r="J8620" s="1">
        <v>11.111111111111001</v>
      </c>
      <c r="K8620" s="8">
        <v>44.444444444444002</v>
      </c>
    </row>
    <row r="8621" spans="4:11" ht="26" x14ac:dyDescent="0.2">
      <c r="D8621" s="59"/>
      <c r="E8621" s="5" t="s">
        <v>90</v>
      </c>
      <c r="F8621" s="51" t="s">
        <v>623</v>
      </c>
      <c r="G8621" s="4">
        <v>345</v>
      </c>
      <c r="H8621" s="10">
        <v>29.275362318841001</v>
      </c>
      <c r="I8621" s="1">
        <v>32.753623188406003</v>
      </c>
      <c r="J8621" s="1">
        <v>11.594202898551</v>
      </c>
      <c r="K8621" s="8">
        <v>26.376811594203001</v>
      </c>
    </row>
    <row r="8622" spans="4:11" ht="26" x14ac:dyDescent="0.2">
      <c r="D8622" s="58" t="s">
        <v>91</v>
      </c>
      <c r="E8622" s="7" t="s">
        <v>92</v>
      </c>
      <c r="F8622" s="50" t="s">
        <v>623</v>
      </c>
      <c r="G8622" s="6">
        <v>70</v>
      </c>
      <c r="H8622" s="14">
        <v>24.285714285714</v>
      </c>
      <c r="I8622" s="3">
        <v>40</v>
      </c>
      <c r="J8622" s="3">
        <v>12.857142857143</v>
      </c>
      <c r="K8622" s="13">
        <v>22.857142857143</v>
      </c>
    </row>
    <row r="8623" spans="4:11" ht="39" x14ac:dyDescent="0.2">
      <c r="D8623" s="59"/>
      <c r="E8623" s="5" t="s">
        <v>93</v>
      </c>
      <c r="F8623" s="51" t="s">
        <v>623</v>
      </c>
      <c r="G8623" s="4">
        <v>430</v>
      </c>
      <c r="H8623" s="10">
        <v>33.488372093023003</v>
      </c>
      <c r="I8623" s="1">
        <v>33.255813953488001</v>
      </c>
      <c r="J8623" s="1">
        <v>10.465116279069999</v>
      </c>
      <c r="K8623" s="8">
        <v>22.790697674419</v>
      </c>
    </row>
    <row r="8624" spans="4:11" ht="39" x14ac:dyDescent="0.2">
      <c r="D8624" s="59"/>
      <c r="E8624" s="5" t="s">
        <v>94</v>
      </c>
      <c r="F8624" s="51" t="s">
        <v>623</v>
      </c>
      <c r="G8624" s="4">
        <v>824</v>
      </c>
      <c r="H8624" s="10">
        <v>30.946601941748</v>
      </c>
      <c r="I8624" s="1">
        <v>32.888349514562996</v>
      </c>
      <c r="J8624" s="1">
        <v>12.985436893204</v>
      </c>
      <c r="K8624" s="8">
        <v>23.179611650485</v>
      </c>
    </row>
    <row r="8625" spans="4:11" ht="39" x14ac:dyDescent="0.2">
      <c r="D8625" s="59"/>
      <c r="E8625" s="5" t="s">
        <v>95</v>
      </c>
      <c r="F8625" s="51" t="s">
        <v>623</v>
      </c>
      <c r="G8625" s="4">
        <v>593</v>
      </c>
      <c r="H8625" s="10">
        <v>34.738617200675002</v>
      </c>
      <c r="I8625" s="1">
        <v>32.377740303541003</v>
      </c>
      <c r="J8625" s="1">
        <v>10.961214165261</v>
      </c>
      <c r="K8625" s="8">
        <v>21.922428330523001</v>
      </c>
    </row>
    <row r="8626" spans="4:11" ht="39" x14ac:dyDescent="0.2">
      <c r="D8626" s="59"/>
      <c r="E8626" s="5" t="s">
        <v>96</v>
      </c>
      <c r="F8626" s="51" t="s">
        <v>623</v>
      </c>
      <c r="G8626" s="4">
        <v>261</v>
      </c>
      <c r="H8626" s="10">
        <v>31.417624521073002</v>
      </c>
      <c r="I8626" s="1">
        <v>34.099616858238001</v>
      </c>
      <c r="J8626" s="1">
        <v>11.877394636015</v>
      </c>
      <c r="K8626" s="8">
        <v>22.605363984674</v>
      </c>
    </row>
    <row r="8627" spans="4:11" ht="39" x14ac:dyDescent="0.2">
      <c r="D8627" s="59"/>
      <c r="E8627" s="5" t="s">
        <v>97</v>
      </c>
      <c r="F8627" s="51" t="s">
        <v>623</v>
      </c>
      <c r="G8627" s="4">
        <v>63</v>
      </c>
      <c r="H8627" s="10">
        <v>34.920634920635003</v>
      </c>
      <c r="I8627" s="1">
        <v>36.507936507937004</v>
      </c>
      <c r="J8627" s="1">
        <v>9.5238095238099998</v>
      </c>
      <c r="K8627" s="8">
        <v>19.047619047619001</v>
      </c>
    </row>
    <row r="8628" spans="4:11" ht="39" x14ac:dyDescent="0.2">
      <c r="D8628" s="59"/>
      <c r="E8628" s="5" t="s">
        <v>98</v>
      </c>
      <c r="F8628" s="51" t="s">
        <v>623</v>
      </c>
      <c r="G8628" s="4">
        <v>345</v>
      </c>
      <c r="H8628" s="10">
        <v>34.782608695652002</v>
      </c>
      <c r="I8628" s="1">
        <v>33.333333333333002</v>
      </c>
      <c r="J8628" s="1">
        <v>11.304347826087</v>
      </c>
      <c r="K8628" s="8">
        <v>20.579710144928001</v>
      </c>
    </row>
    <row r="8629" spans="4:11" ht="39" x14ac:dyDescent="0.2">
      <c r="D8629" s="59"/>
      <c r="E8629" s="5" t="s">
        <v>99</v>
      </c>
      <c r="F8629" s="51" t="s">
        <v>623</v>
      </c>
      <c r="G8629" s="4">
        <v>202</v>
      </c>
      <c r="H8629" s="10">
        <v>33.168316831683001</v>
      </c>
      <c r="I8629" s="1">
        <v>36.633663366336997</v>
      </c>
      <c r="J8629" s="1">
        <v>8.4158415841580005</v>
      </c>
      <c r="K8629" s="8">
        <v>21.782178217822</v>
      </c>
    </row>
    <row r="8630" spans="4:11" x14ac:dyDescent="0.2">
      <c r="D8630" s="59"/>
      <c r="E8630" s="5" t="s">
        <v>100</v>
      </c>
      <c r="F8630" s="51" t="s">
        <v>623</v>
      </c>
      <c r="G8630" s="4">
        <v>143</v>
      </c>
      <c r="H8630" s="10">
        <v>23.776223776224001</v>
      </c>
      <c r="I8630" s="1">
        <v>25.174825174824999</v>
      </c>
      <c r="J8630" s="1">
        <v>22.377622377622</v>
      </c>
      <c r="K8630" s="8">
        <v>28.671328671329</v>
      </c>
    </row>
    <row r="8631" spans="4:11" x14ac:dyDescent="0.2">
      <c r="D8631" s="59"/>
      <c r="E8631" s="5" t="s">
        <v>23</v>
      </c>
      <c r="F8631" s="51" t="s">
        <v>624</v>
      </c>
      <c r="G8631" s="4">
        <v>5</v>
      </c>
      <c r="H8631" s="17" t="s">
        <v>160</v>
      </c>
      <c r="I8631" s="1">
        <v>20</v>
      </c>
      <c r="J8631" s="1">
        <v>20</v>
      </c>
      <c r="K8631" s="8">
        <v>60</v>
      </c>
    </row>
    <row r="8632" spans="4:11" ht="26" x14ac:dyDescent="0.2">
      <c r="D8632" s="59"/>
      <c r="E8632" s="5" t="s">
        <v>101</v>
      </c>
      <c r="F8632" s="51" t="s">
        <v>623</v>
      </c>
      <c r="G8632" s="4">
        <v>883</v>
      </c>
      <c r="H8632" s="10">
        <v>32.049830124575003</v>
      </c>
      <c r="I8632" s="1">
        <v>32.616081540204</v>
      </c>
      <c r="J8632" s="1">
        <v>12.570781426953999</v>
      </c>
      <c r="K8632" s="8">
        <v>22.763306908267001</v>
      </c>
    </row>
    <row r="8633" spans="4:11" ht="26" x14ac:dyDescent="0.2">
      <c r="D8633" s="59"/>
      <c r="E8633" s="5" t="s">
        <v>102</v>
      </c>
      <c r="F8633" s="51" t="s">
        <v>623</v>
      </c>
      <c r="G8633" s="4">
        <v>453</v>
      </c>
      <c r="H8633" s="10">
        <v>31.788079470199001</v>
      </c>
      <c r="I8633" s="1">
        <v>35.099337748343999</v>
      </c>
      <c r="J8633" s="1">
        <v>11.479028697572</v>
      </c>
      <c r="K8633" s="8">
        <v>21.633554083884999</v>
      </c>
    </row>
    <row r="8634" spans="4:11" x14ac:dyDescent="0.2">
      <c r="D8634" s="58" t="s">
        <v>103</v>
      </c>
      <c r="E8634" s="7" t="s">
        <v>104</v>
      </c>
      <c r="F8634" s="50" t="s">
        <v>623</v>
      </c>
      <c r="G8634" s="6">
        <v>265</v>
      </c>
      <c r="H8634" s="14">
        <v>36.603773584906001</v>
      </c>
      <c r="I8634" s="3">
        <v>34.716981132074999</v>
      </c>
      <c r="J8634" s="3">
        <v>10.188679245283</v>
      </c>
      <c r="K8634" s="13">
        <v>18.490566037735999</v>
      </c>
    </row>
    <row r="8635" spans="4:11" x14ac:dyDescent="0.2">
      <c r="D8635" s="59"/>
      <c r="E8635" s="5" t="s">
        <v>105</v>
      </c>
      <c r="F8635" s="51" t="s">
        <v>623</v>
      </c>
      <c r="G8635" s="4">
        <v>314</v>
      </c>
      <c r="H8635" s="10">
        <v>22.929936305731999</v>
      </c>
      <c r="I8635" s="1">
        <v>35.031847133757999</v>
      </c>
      <c r="J8635" s="1">
        <v>19.426751592357</v>
      </c>
      <c r="K8635" s="8">
        <v>22.611464968153001</v>
      </c>
    </row>
    <row r="8636" spans="4:11" x14ac:dyDescent="0.2">
      <c r="D8636" s="59"/>
      <c r="E8636" s="5" t="s">
        <v>106</v>
      </c>
      <c r="F8636" s="51" t="s">
        <v>623</v>
      </c>
      <c r="G8636" s="4">
        <v>333</v>
      </c>
      <c r="H8636" s="10">
        <v>32.732732732732998</v>
      </c>
      <c r="I8636" s="1">
        <v>28.228228228228001</v>
      </c>
      <c r="J8636" s="1">
        <v>12.312312312312001</v>
      </c>
      <c r="K8636" s="8">
        <v>26.726726726727001</v>
      </c>
    </row>
    <row r="8637" spans="4:11" x14ac:dyDescent="0.2">
      <c r="D8637" s="59"/>
      <c r="E8637" s="5" t="s">
        <v>107</v>
      </c>
      <c r="F8637" s="51" t="s">
        <v>623</v>
      </c>
      <c r="G8637" s="4">
        <v>108</v>
      </c>
      <c r="H8637" s="10">
        <v>29.629629629629999</v>
      </c>
      <c r="I8637" s="1">
        <v>25.925925925925998</v>
      </c>
      <c r="J8637" s="1">
        <v>13.888888888888999</v>
      </c>
      <c r="K8637" s="8">
        <v>30.555555555556001</v>
      </c>
    </row>
    <row r="8638" spans="4:11" x14ac:dyDescent="0.2">
      <c r="D8638" s="59"/>
      <c r="E8638" s="5" t="s">
        <v>108</v>
      </c>
      <c r="F8638" s="51" t="s">
        <v>624</v>
      </c>
      <c r="G8638" s="4">
        <v>21</v>
      </c>
      <c r="H8638" s="10">
        <v>42.857142857143003</v>
      </c>
      <c r="I8638" s="1">
        <v>28.571428571428999</v>
      </c>
      <c r="J8638" s="2" t="s">
        <v>160</v>
      </c>
      <c r="K8638" s="8">
        <v>28.571428571428999</v>
      </c>
    </row>
    <row r="8639" spans="4:11" x14ac:dyDescent="0.2">
      <c r="D8639" s="59"/>
      <c r="E8639" s="5" t="s">
        <v>23</v>
      </c>
      <c r="F8639" s="51" t="s">
        <v>624</v>
      </c>
      <c r="G8639" s="4">
        <v>2</v>
      </c>
      <c r="H8639" s="10">
        <v>50</v>
      </c>
      <c r="I8639" s="1">
        <v>50</v>
      </c>
      <c r="J8639" s="2" t="s">
        <v>160</v>
      </c>
      <c r="K8639" s="15" t="s">
        <v>160</v>
      </c>
    </row>
    <row r="8640" spans="4:11" x14ac:dyDescent="0.2">
      <c r="D8640" s="59"/>
      <c r="E8640" s="5" t="s">
        <v>109</v>
      </c>
      <c r="F8640" s="51" t="s">
        <v>623</v>
      </c>
      <c r="G8640" s="4">
        <v>579</v>
      </c>
      <c r="H8640" s="10">
        <v>29.188255613126</v>
      </c>
      <c r="I8640" s="1">
        <v>34.887737478410997</v>
      </c>
      <c r="J8640" s="1">
        <v>15.198618307426999</v>
      </c>
      <c r="K8640" s="8">
        <v>20.725388601035998</v>
      </c>
    </row>
    <row r="8641" spans="4:11" x14ac:dyDescent="0.2">
      <c r="D8641" s="59"/>
      <c r="E8641" s="5" t="s">
        <v>110</v>
      </c>
      <c r="F8641" s="51" t="s">
        <v>623</v>
      </c>
      <c r="G8641" s="4">
        <v>129</v>
      </c>
      <c r="H8641" s="10">
        <v>31.782945736434002</v>
      </c>
      <c r="I8641" s="1">
        <v>26.356589147287</v>
      </c>
      <c r="J8641" s="1">
        <v>11.627906976744001</v>
      </c>
      <c r="K8641" s="8">
        <v>30.232558139535001</v>
      </c>
    </row>
    <row r="8642" spans="4:11" x14ac:dyDescent="0.2">
      <c r="D8642" s="58" t="s">
        <v>111</v>
      </c>
      <c r="E8642" s="7" t="s">
        <v>112</v>
      </c>
      <c r="F8642" s="50" t="s">
        <v>623</v>
      </c>
      <c r="G8642" s="6">
        <v>192</v>
      </c>
      <c r="H8642" s="14">
        <v>23.958333333333002</v>
      </c>
      <c r="I8642" s="3">
        <v>35.9375</v>
      </c>
      <c r="J8642" s="3">
        <v>12.5</v>
      </c>
      <c r="K8642" s="13">
        <v>27.604166666666998</v>
      </c>
    </row>
    <row r="8643" spans="4:11" ht="26" x14ac:dyDescent="0.2">
      <c r="D8643" s="59"/>
      <c r="E8643" s="5" t="s">
        <v>113</v>
      </c>
      <c r="F8643" s="51" t="s">
        <v>623</v>
      </c>
      <c r="G8643" s="4">
        <v>149</v>
      </c>
      <c r="H8643" s="10">
        <v>30.872483221477001</v>
      </c>
      <c r="I8643" s="1">
        <v>35.570469798658003</v>
      </c>
      <c r="J8643" s="1">
        <v>6.7114093959729999</v>
      </c>
      <c r="K8643" s="8">
        <v>26.845637583893001</v>
      </c>
    </row>
    <row r="8644" spans="4:11" x14ac:dyDescent="0.2">
      <c r="D8644" s="59"/>
      <c r="E8644" s="5" t="s">
        <v>114</v>
      </c>
      <c r="F8644" s="51" t="s">
        <v>623</v>
      </c>
      <c r="G8644" s="4">
        <v>530</v>
      </c>
      <c r="H8644" s="10">
        <v>31.698113207546999</v>
      </c>
      <c r="I8644" s="1">
        <v>31.132075471697998</v>
      </c>
      <c r="J8644" s="1">
        <v>12.264150943396</v>
      </c>
      <c r="K8644" s="8">
        <v>24.905660377358</v>
      </c>
    </row>
    <row r="8645" spans="4:11" x14ac:dyDescent="0.2">
      <c r="D8645" s="59"/>
      <c r="E8645" s="5" t="s">
        <v>115</v>
      </c>
      <c r="F8645" s="51" t="s">
        <v>623</v>
      </c>
      <c r="G8645" s="4">
        <v>225</v>
      </c>
      <c r="H8645" s="10">
        <v>29.777777777777999</v>
      </c>
      <c r="I8645" s="1">
        <v>32</v>
      </c>
      <c r="J8645" s="1">
        <v>16</v>
      </c>
      <c r="K8645" s="8">
        <v>22.222222222222001</v>
      </c>
    </row>
    <row r="8646" spans="4:11" x14ac:dyDescent="0.2">
      <c r="D8646" s="59"/>
      <c r="E8646" s="5" t="s">
        <v>116</v>
      </c>
      <c r="F8646" s="51" t="s">
        <v>623</v>
      </c>
      <c r="G8646" s="4">
        <v>467</v>
      </c>
      <c r="H8646" s="10">
        <v>29.336188436831002</v>
      </c>
      <c r="I8646" s="1">
        <v>30.406852248393999</v>
      </c>
      <c r="J8646" s="1">
        <v>14.132762312634</v>
      </c>
      <c r="K8646" s="8">
        <v>26.124197002140999</v>
      </c>
    </row>
    <row r="8647" spans="4:11" ht="26" x14ac:dyDescent="0.2">
      <c r="D8647" s="59"/>
      <c r="E8647" s="5" t="s">
        <v>117</v>
      </c>
      <c r="F8647" s="51" t="s">
        <v>623</v>
      </c>
      <c r="G8647" s="4">
        <v>732</v>
      </c>
      <c r="H8647" s="10">
        <v>28.688524590164</v>
      </c>
      <c r="I8647" s="1">
        <v>33.469945355191001</v>
      </c>
      <c r="J8647" s="1">
        <v>13.524590163934</v>
      </c>
      <c r="K8647" s="8">
        <v>24.31693989071</v>
      </c>
    </row>
    <row r="8648" spans="4:11" ht="26" x14ac:dyDescent="0.2">
      <c r="D8648" s="59"/>
      <c r="E8648" s="5" t="s">
        <v>118</v>
      </c>
      <c r="F8648" s="51" t="s">
        <v>623</v>
      </c>
      <c r="G8648" s="4">
        <v>662</v>
      </c>
      <c r="H8648" s="10">
        <v>31.268882175226999</v>
      </c>
      <c r="I8648" s="1">
        <v>30.966767371601001</v>
      </c>
      <c r="J8648" s="1">
        <v>13.141993957704001</v>
      </c>
      <c r="K8648" s="8">
        <v>24.622356495468001</v>
      </c>
    </row>
    <row r="8649" spans="4:11" ht="26" x14ac:dyDescent="0.2">
      <c r="D8649" s="59"/>
      <c r="E8649" s="5" t="s">
        <v>119</v>
      </c>
      <c r="F8649" s="51" t="s">
        <v>623</v>
      </c>
      <c r="G8649" s="4">
        <v>471</v>
      </c>
      <c r="H8649" s="10">
        <v>28.662420382166001</v>
      </c>
      <c r="I8649" s="1">
        <v>32.059447983014998</v>
      </c>
      <c r="J8649" s="1">
        <v>14.437367303608999</v>
      </c>
      <c r="K8649" s="8">
        <v>24.84076433121</v>
      </c>
    </row>
    <row r="8650" spans="4:11" ht="26" x14ac:dyDescent="0.2">
      <c r="D8650" s="59"/>
      <c r="E8650" s="5" t="s">
        <v>120</v>
      </c>
      <c r="F8650" s="51" t="s">
        <v>623</v>
      </c>
      <c r="G8650" s="4">
        <v>165</v>
      </c>
      <c r="H8650" s="10">
        <v>30.909090909090999</v>
      </c>
      <c r="I8650" s="1">
        <v>32.121212121211997</v>
      </c>
      <c r="J8650" s="1">
        <v>11.515151515152001</v>
      </c>
      <c r="K8650" s="8">
        <v>25.454545454544999</v>
      </c>
    </row>
    <row r="8651" spans="4:11" x14ac:dyDescent="0.2">
      <c r="D8651" s="59"/>
      <c r="E8651" s="5" t="s">
        <v>121</v>
      </c>
      <c r="F8651" s="51" t="s">
        <v>623</v>
      </c>
      <c r="G8651" s="4">
        <v>553</v>
      </c>
      <c r="H8651" s="10">
        <v>33.273056057866</v>
      </c>
      <c r="I8651" s="1">
        <v>29.475587703435998</v>
      </c>
      <c r="J8651" s="1">
        <v>13.562386980108</v>
      </c>
      <c r="K8651" s="8">
        <v>23.688969258589999</v>
      </c>
    </row>
    <row r="8652" spans="4:11" x14ac:dyDescent="0.2">
      <c r="D8652" s="59"/>
      <c r="E8652" s="5" t="s">
        <v>122</v>
      </c>
      <c r="F8652" s="51" t="s">
        <v>623</v>
      </c>
      <c r="G8652" s="4">
        <v>471</v>
      </c>
      <c r="H8652" s="10">
        <v>32.059447983014998</v>
      </c>
      <c r="I8652" s="1">
        <v>32.059447983014998</v>
      </c>
      <c r="J8652" s="1">
        <v>12.526539278132001</v>
      </c>
      <c r="K8652" s="8">
        <v>23.354564755839</v>
      </c>
    </row>
    <row r="8653" spans="4:11" x14ac:dyDescent="0.2">
      <c r="D8653" s="59"/>
      <c r="E8653" s="5" t="s">
        <v>123</v>
      </c>
      <c r="F8653" s="51" t="s">
        <v>623</v>
      </c>
      <c r="G8653" s="4">
        <v>275</v>
      </c>
      <c r="H8653" s="10">
        <v>30.909090909090999</v>
      </c>
      <c r="I8653" s="1">
        <v>30.545454545455001</v>
      </c>
      <c r="J8653" s="1">
        <v>13.454545454545</v>
      </c>
      <c r="K8653" s="8">
        <v>25.090909090909001</v>
      </c>
    </row>
    <row r="8654" spans="4:11" x14ac:dyDescent="0.2">
      <c r="D8654" s="59"/>
      <c r="E8654" s="5" t="s">
        <v>124</v>
      </c>
      <c r="F8654" s="51" t="s">
        <v>623</v>
      </c>
      <c r="G8654" s="4">
        <v>647</v>
      </c>
      <c r="H8654" s="10">
        <v>33.539412673878999</v>
      </c>
      <c r="I8654" s="1">
        <v>30.757341576506999</v>
      </c>
      <c r="J8654" s="1">
        <v>13.910355486862001</v>
      </c>
      <c r="K8654" s="8">
        <v>21.792890262751001</v>
      </c>
    </row>
    <row r="8655" spans="4:11" x14ac:dyDescent="0.2">
      <c r="D8655" s="59"/>
      <c r="E8655" s="5" t="s">
        <v>125</v>
      </c>
      <c r="F8655" s="51" t="s">
        <v>623</v>
      </c>
      <c r="G8655" s="4">
        <v>249</v>
      </c>
      <c r="H8655" s="10">
        <v>30.522088353413999</v>
      </c>
      <c r="I8655" s="1">
        <v>33.734939759036003</v>
      </c>
      <c r="J8655" s="1">
        <v>8.8353413654619999</v>
      </c>
      <c r="K8655" s="8">
        <v>26.907630522087999</v>
      </c>
    </row>
    <row r="8656" spans="4:11" x14ac:dyDescent="0.2">
      <c r="D8656" s="59"/>
      <c r="E8656" s="5" t="s">
        <v>126</v>
      </c>
      <c r="F8656" s="51" t="s">
        <v>623</v>
      </c>
      <c r="G8656" s="4">
        <v>279</v>
      </c>
      <c r="H8656" s="10">
        <v>34.408602150538002</v>
      </c>
      <c r="I8656" s="1">
        <v>27.956989247311999</v>
      </c>
      <c r="J8656" s="1">
        <v>12.903225806451999</v>
      </c>
      <c r="K8656" s="8">
        <v>24.731182795698999</v>
      </c>
    </row>
    <row r="8657" spans="4:11" ht="26" x14ac:dyDescent="0.2">
      <c r="D8657" s="59"/>
      <c r="E8657" s="5" t="s">
        <v>127</v>
      </c>
      <c r="F8657" s="51" t="s">
        <v>623</v>
      </c>
      <c r="G8657" s="4">
        <v>195</v>
      </c>
      <c r="H8657" s="10">
        <v>29.230769230768999</v>
      </c>
      <c r="I8657" s="1">
        <v>32.307692307692001</v>
      </c>
      <c r="J8657" s="1">
        <v>8.7179487179489996</v>
      </c>
      <c r="K8657" s="8">
        <v>29.74358974359</v>
      </c>
    </row>
    <row r="8658" spans="4:11" x14ac:dyDescent="0.2">
      <c r="D8658" s="59"/>
      <c r="E8658" s="5" t="s">
        <v>36</v>
      </c>
      <c r="F8658" s="51" t="s">
        <v>624</v>
      </c>
      <c r="G8658" s="4">
        <v>24</v>
      </c>
      <c r="H8658" s="10">
        <v>37.5</v>
      </c>
      <c r="I8658" s="1">
        <v>33.333333333333002</v>
      </c>
      <c r="J8658" s="1">
        <v>16.666666666666998</v>
      </c>
      <c r="K8658" s="8">
        <v>12.5</v>
      </c>
    </row>
    <row r="8659" spans="4:11" x14ac:dyDescent="0.2">
      <c r="D8659" s="59"/>
      <c r="E8659" s="5" t="s">
        <v>128</v>
      </c>
      <c r="F8659" s="51" t="s">
        <v>624</v>
      </c>
      <c r="G8659" s="4">
        <v>14</v>
      </c>
      <c r="H8659" s="10">
        <v>35.714285714286</v>
      </c>
      <c r="I8659" s="1">
        <v>28.571428571428999</v>
      </c>
      <c r="J8659" s="1">
        <v>28.571428571428999</v>
      </c>
      <c r="K8659" s="8">
        <v>7.1428571428570002</v>
      </c>
    </row>
    <row r="8660" spans="4:11" x14ac:dyDescent="0.2">
      <c r="D8660" s="59"/>
      <c r="E8660" s="5" t="s">
        <v>23</v>
      </c>
      <c r="F8660" s="51" t="s">
        <v>624</v>
      </c>
      <c r="G8660" s="4">
        <v>4</v>
      </c>
      <c r="H8660" s="10">
        <v>25</v>
      </c>
      <c r="I8660" s="1">
        <v>50</v>
      </c>
      <c r="J8660" s="2" t="s">
        <v>160</v>
      </c>
      <c r="K8660" s="8">
        <v>25</v>
      </c>
    </row>
    <row r="8661" spans="4:11" x14ac:dyDescent="0.2">
      <c r="D8661" s="58" t="s">
        <v>129</v>
      </c>
      <c r="E8661" s="7" t="s">
        <v>130</v>
      </c>
      <c r="F8661" s="50" t="s">
        <v>623</v>
      </c>
      <c r="G8661" s="6">
        <v>544</v>
      </c>
      <c r="H8661" s="14">
        <v>31.066176470588001</v>
      </c>
      <c r="I8661" s="3">
        <v>33.639705882352999</v>
      </c>
      <c r="J8661" s="3">
        <v>14.154411764705999</v>
      </c>
      <c r="K8661" s="13">
        <v>21.139705882352999</v>
      </c>
    </row>
    <row r="8662" spans="4:11" x14ac:dyDescent="0.2">
      <c r="D8662" s="59"/>
      <c r="E8662" s="5" t="s">
        <v>131</v>
      </c>
      <c r="F8662" s="51" t="s">
        <v>623</v>
      </c>
      <c r="G8662" s="4">
        <v>411</v>
      </c>
      <c r="H8662" s="10">
        <v>29.683698296837001</v>
      </c>
      <c r="I8662" s="1">
        <v>28.467153284672001</v>
      </c>
      <c r="J8662" s="1">
        <v>14.355231143552</v>
      </c>
      <c r="K8662" s="8">
        <v>27.493917274939001</v>
      </c>
    </row>
    <row r="8663" spans="4:11" x14ac:dyDescent="0.2">
      <c r="D8663" s="59"/>
      <c r="E8663" s="5" t="s">
        <v>132</v>
      </c>
      <c r="F8663" s="51" t="s">
        <v>623</v>
      </c>
      <c r="G8663" s="4">
        <v>65</v>
      </c>
      <c r="H8663" s="10">
        <v>26.153846153846001</v>
      </c>
      <c r="I8663" s="1">
        <v>40</v>
      </c>
      <c r="J8663" s="1">
        <v>10.769230769230999</v>
      </c>
      <c r="K8663" s="8">
        <v>23.076923076922998</v>
      </c>
    </row>
    <row r="8664" spans="4:11" x14ac:dyDescent="0.2">
      <c r="D8664" s="59"/>
      <c r="E8664" s="5" t="s">
        <v>133</v>
      </c>
      <c r="F8664" s="51" t="s">
        <v>624</v>
      </c>
      <c r="G8664" s="4">
        <v>21</v>
      </c>
      <c r="H8664" s="10">
        <v>57.142857142856997</v>
      </c>
      <c r="I8664" s="1">
        <v>19.047619047619001</v>
      </c>
      <c r="J8664" s="1">
        <v>4.7619047619049999</v>
      </c>
      <c r="K8664" s="8">
        <v>19.047619047619001</v>
      </c>
    </row>
    <row r="8665" spans="4:11" x14ac:dyDescent="0.2">
      <c r="D8665" s="59"/>
      <c r="E8665" s="5" t="s">
        <v>23</v>
      </c>
      <c r="F8665" s="51" t="s">
        <v>624</v>
      </c>
      <c r="G8665" s="4">
        <v>2</v>
      </c>
      <c r="H8665" s="17" t="s">
        <v>160</v>
      </c>
      <c r="I8665" s="1">
        <v>50</v>
      </c>
      <c r="J8665" s="2" t="s">
        <v>160</v>
      </c>
      <c r="K8665" s="8">
        <v>50</v>
      </c>
    </row>
    <row r="8666" spans="4:11" x14ac:dyDescent="0.2">
      <c r="D8666" s="59"/>
      <c r="E8666" s="5" t="s">
        <v>134</v>
      </c>
      <c r="F8666" s="51" t="s">
        <v>623</v>
      </c>
      <c r="G8666" s="4">
        <v>955</v>
      </c>
      <c r="H8666" s="10">
        <v>30.471204188482002</v>
      </c>
      <c r="I8666" s="1">
        <v>31.413612565445</v>
      </c>
      <c r="J8666" s="1">
        <v>14.240837696334999</v>
      </c>
      <c r="K8666" s="8">
        <v>23.874345549737999</v>
      </c>
    </row>
    <row r="8667" spans="4:11" x14ac:dyDescent="0.2">
      <c r="D8667" s="59"/>
      <c r="E8667" s="5" t="s">
        <v>135</v>
      </c>
      <c r="F8667" s="51" t="s">
        <v>623</v>
      </c>
      <c r="G8667" s="4">
        <v>86</v>
      </c>
      <c r="H8667" s="10">
        <v>33.720930232557997</v>
      </c>
      <c r="I8667" s="1">
        <v>34.883720930232997</v>
      </c>
      <c r="J8667" s="1">
        <v>9.3023255813949994</v>
      </c>
      <c r="K8667" s="8">
        <v>22.093023255814</v>
      </c>
    </row>
    <row r="8668" spans="4:11" x14ac:dyDescent="0.2">
      <c r="D8668" s="58" t="s">
        <v>136</v>
      </c>
      <c r="E8668" s="7" t="s">
        <v>137</v>
      </c>
      <c r="F8668" s="50" t="s">
        <v>623</v>
      </c>
      <c r="G8668" s="6">
        <v>421</v>
      </c>
      <c r="H8668" s="14">
        <v>29.453681710213999</v>
      </c>
      <c r="I8668" s="3">
        <v>30.878859857481999</v>
      </c>
      <c r="J8668" s="3">
        <v>17.102137767220999</v>
      </c>
      <c r="K8668" s="13">
        <v>22.565320665083</v>
      </c>
    </row>
    <row r="8669" spans="4:11" x14ac:dyDescent="0.2">
      <c r="D8669" s="59"/>
      <c r="E8669" s="5" t="s">
        <v>138</v>
      </c>
      <c r="F8669" s="51" t="s">
        <v>623</v>
      </c>
      <c r="G8669" s="4">
        <v>362</v>
      </c>
      <c r="H8669" s="10">
        <v>33.149171270718</v>
      </c>
      <c r="I8669" s="1">
        <v>34.806629834253997</v>
      </c>
      <c r="J8669" s="1">
        <v>10.497237569060999</v>
      </c>
      <c r="K8669" s="8">
        <v>21.546961325967001</v>
      </c>
    </row>
    <row r="8670" spans="4:11" x14ac:dyDescent="0.2">
      <c r="D8670" s="59"/>
      <c r="E8670" s="5" t="s">
        <v>139</v>
      </c>
      <c r="F8670" s="51" t="s">
        <v>623</v>
      </c>
      <c r="G8670" s="4">
        <v>175</v>
      </c>
      <c r="H8670" s="10">
        <v>33.714285714286</v>
      </c>
      <c r="I8670" s="1">
        <v>32.571428571429003</v>
      </c>
      <c r="J8670" s="1">
        <v>9.7142857142859995</v>
      </c>
      <c r="K8670" s="8">
        <v>24</v>
      </c>
    </row>
    <row r="8671" spans="4:11" x14ac:dyDescent="0.2">
      <c r="D8671" s="59"/>
      <c r="E8671" s="5" t="s">
        <v>128</v>
      </c>
      <c r="F8671" s="51" t="s">
        <v>623</v>
      </c>
      <c r="G8671" s="4">
        <v>60</v>
      </c>
      <c r="H8671" s="10">
        <v>21.666666666666998</v>
      </c>
      <c r="I8671" s="1">
        <v>23.333333333333002</v>
      </c>
      <c r="J8671" s="1">
        <v>23.333333333333002</v>
      </c>
      <c r="K8671" s="8">
        <v>31.666666666666998</v>
      </c>
    </row>
    <row r="8672" spans="4:11" x14ac:dyDescent="0.2">
      <c r="D8672" s="59"/>
      <c r="E8672" s="5" t="s">
        <v>23</v>
      </c>
      <c r="F8672" s="51" t="s">
        <v>624</v>
      </c>
      <c r="G8672" s="4">
        <v>25</v>
      </c>
      <c r="H8672" s="10">
        <v>16</v>
      </c>
      <c r="I8672" s="1">
        <v>16</v>
      </c>
      <c r="J8672" s="1">
        <v>12</v>
      </c>
      <c r="K8672" s="8">
        <v>56</v>
      </c>
    </row>
    <row r="8673" spans="4:11" ht="26" x14ac:dyDescent="0.2">
      <c r="D8673" s="58" t="s">
        <v>140</v>
      </c>
      <c r="E8673" s="7" t="s">
        <v>141</v>
      </c>
      <c r="F8673" s="50" t="s">
        <v>624</v>
      </c>
      <c r="G8673" s="6">
        <v>12</v>
      </c>
      <c r="H8673" s="14">
        <v>25</v>
      </c>
      <c r="I8673" s="3">
        <v>58.333333333333002</v>
      </c>
      <c r="J8673" s="3">
        <v>8.333333333333</v>
      </c>
      <c r="K8673" s="13">
        <v>8.333333333333</v>
      </c>
    </row>
    <row r="8674" spans="4:11" ht="26" x14ac:dyDescent="0.2">
      <c r="D8674" s="59"/>
      <c r="E8674" s="5" t="s">
        <v>142</v>
      </c>
      <c r="F8674" s="51" t="s">
        <v>623</v>
      </c>
      <c r="G8674" s="4">
        <v>87</v>
      </c>
      <c r="H8674" s="10">
        <v>26.436781609194998</v>
      </c>
      <c r="I8674" s="1">
        <v>34.482758620689999</v>
      </c>
      <c r="J8674" s="1">
        <v>17.241379310345</v>
      </c>
      <c r="K8674" s="8">
        <v>21.839080459769999</v>
      </c>
    </row>
    <row r="8675" spans="4:11" ht="26" x14ac:dyDescent="0.2">
      <c r="D8675" s="59"/>
      <c r="E8675" s="5" t="s">
        <v>143</v>
      </c>
      <c r="F8675" s="51" t="s">
        <v>623</v>
      </c>
      <c r="G8675" s="4">
        <v>67</v>
      </c>
      <c r="H8675" s="10">
        <v>40.298507462686999</v>
      </c>
      <c r="I8675" s="1">
        <v>32.835820895521998</v>
      </c>
      <c r="J8675" s="1">
        <v>5.9701492537309999</v>
      </c>
      <c r="K8675" s="8">
        <v>20.895522388060002</v>
      </c>
    </row>
    <row r="8676" spans="4:11" ht="26" x14ac:dyDescent="0.2">
      <c r="D8676" s="59"/>
      <c r="E8676" s="5" t="s">
        <v>144</v>
      </c>
      <c r="F8676" s="51" t="s">
        <v>623</v>
      </c>
      <c r="G8676" s="4">
        <v>78</v>
      </c>
      <c r="H8676" s="10">
        <v>32.051282051282001</v>
      </c>
      <c r="I8676" s="1">
        <v>32.051282051282001</v>
      </c>
      <c r="J8676" s="1">
        <v>11.538461538462</v>
      </c>
      <c r="K8676" s="8">
        <v>24.358974358973999</v>
      </c>
    </row>
    <row r="8677" spans="4:11" ht="26" x14ac:dyDescent="0.2">
      <c r="D8677" s="59"/>
      <c r="E8677" s="5" t="s">
        <v>145</v>
      </c>
      <c r="F8677" s="51" t="s">
        <v>623</v>
      </c>
      <c r="G8677" s="4">
        <v>735</v>
      </c>
      <c r="H8677" s="10">
        <v>31.564625850340001</v>
      </c>
      <c r="I8677" s="1">
        <v>33.197278911565</v>
      </c>
      <c r="J8677" s="1">
        <v>12.380952380951999</v>
      </c>
      <c r="K8677" s="8">
        <v>22.857142857143</v>
      </c>
    </row>
    <row r="8678" spans="4:11" ht="26" x14ac:dyDescent="0.2">
      <c r="D8678" s="59"/>
      <c r="E8678" s="5" t="s">
        <v>146</v>
      </c>
      <c r="F8678" s="51" t="s">
        <v>623</v>
      </c>
      <c r="G8678" s="4">
        <v>751</v>
      </c>
      <c r="H8678" s="10">
        <v>32.756324900133002</v>
      </c>
      <c r="I8678" s="1">
        <v>31.291611185087</v>
      </c>
      <c r="J8678" s="1">
        <v>12.516644474034999</v>
      </c>
      <c r="K8678" s="8">
        <v>23.435419440745999</v>
      </c>
    </row>
    <row r="8679" spans="4:11" ht="26" x14ac:dyDescent="0.2">
      <c r="D8679" s="59"/>
      <c r="E8679" s="5" t="s">
        <v>147</v>
      </c>
      <c r="F8679" s="51" t="s">
        <v>623</v>
      </c>
      <c r="G8679" s="4">
        <v>587</v>
      </c>
      <c r="H8679" s="10">
        <v>32.708688245315003</v>
      </c>
      <c r="I8679" s="1">
        <v>30.834752981261001</v>
      </c>
      <c r="J8679" s="1">
        <v>13.117546848382</v>
      </c>
      <c r="K8679" s="8">
        <v>23.339011925043</v>
      </c>
    </row>
    <row r="8680" spans="4:11" x14ac:dyDescent="0.2">
      <c r="D8680" s="59"/>
      <c r="E8680" s="5" t="s">
        <v>148</v>
      </c>
      <c r="F8680" s="51" t="s">
        <v>623</v>
      </c>
      <c r="G8680" s="4">
        <v>187</v>
      </c>
      <c r="H8680" s="10">
        <v>32.620320855614999</v>
      </c>
      <c r="I8680" s="1">
        <v>29.411764705882</v>
      </c>
      <c r="J8680" s="1">
        <v>13.903743315508001</v>
      </c>
      <c r="K8680" s="8">
        <v>24.064171122994999</v>
      </c>
    </row>
    <row r="8681" spans="4:11" ht="26" x14ac:dyDescent="0.2">
      <c r="D8681" s="59"/>
      <c r="E8681" s="5" t="s">
        <v>149</v>
      </c>
      <c r="F8681" s="51" t="s">
        <v>623</v>
      </c>
      <c r="G8681" s="4">
        <v>75</v>
      </c>
      <c r="H8681" s="10">
        <v>37.333333333333002</v>
      </c>
      <c r="I8681" s="1">
        <v>36</v>
      </c>
      <c r="J8681" s="1">
        <v>4</v>
      </c>
      <c r="K8681" s="8">
        <v>22.666666666666998</v>
      </c>
    </row>
    <row r="8682" spans="4:11" ht="26" x14ac:dyDescent="0.2">
      <c r="D8682" s="59"/>
      <c r="E8682" s="5" t="s">
        <v>150</v>
      </c>
      <c r="F8682" s="51" t="s">
        <v>623</v>
      </c>
      <c r="G8682" s="4">
        <v>66</v>
      </c>
      <c r="H8682" s="10">
        <v>21.212121212121001</v>
      </c>
      <c r="I8682" s="1">
        <v>27.272727272727</v>
      </c>
      <c r="J8682" s="1">
        <v>9.0909090909089993</v>
      </c>
      <c r="K8682" s="8">
        <v>42.424242424242003</v>
      </c>
    </row>
    <row r="8683" spans="4:11" ht="26" x14ac:dyDescent="0.2">
      <c r="D8683" s="59"/>
      <c r="E8683" s="5" t="s">
        <v>151</v>
      </c>
      <c r="F8683" s="51" t="s">
        <v>624</v>
      </c>
      <c r="G8683" s="4">
        <v>12</v>
      </c>
      <c r="H8683" s="10">
        <v>25</v>
      </c>
      <c r="I8683" s="1">
        <v>50</v>
      </c>
      <c r="J8683" s="1">
        <v>8.333333333333</v>
      </c>
      <c r="K8683" s="8">
        <v>16.666666666666998</v>
      </c>
    </row>
    <row r="8684" spans="4:11" ht="26" x14ac:dyDescent="0.2">
      <c r="D8684" s="59"/>
      <c r="E8684" s="5" t="s">
        <v>152</v>
      </c>
      <c r="F8684" s="51" t="s">
        <v>623</v>
      </c>
      <c r="G8684" s="4">
        <v>443</v>
      </c>
      <c r="H8684" s="10">
        <v>36.117381489842003</v>
      </c>
      <c r="I8684" s="1">
        <v>30.699774266365999</v>
      </c>
      <c r="J8684" s="1">
        <v>11.96388261851</v>
      </c>
      <c r="K8684" s="8">
        <v>21.218961625281999</v>
      </c>
    </row>
    <row r="8685" spans="4:11" x14ac:dyDescent="0.2">
      <c r="D8685" s="59"/>
      <c r="E8685" s="5" t="s">
        <v>153</v>
      </c>
      <c r="F8685" s="51" t="s">
        <v>623</v>
      </c>
      <c r="G8685" s="4">
        <v>80</v>
      </c>
      <c r="H8685" s="10">
        <v>38.75</v>
      </c>
      <c r="I8685" s="1">
        <v>38.75</v>
      </c>
      <c r="J8685" s="1">
        <v>10</v>
      </c>
      <c r="K8685" s="8">
        <v>12.5</v>
      </c>
    </row>
    <row r="8686" spans="4:11" ht="26" x14ac:dyDescent="0.2">
      <c r="D8686" s="59"/>
      <c r="E8686" s="5" t="s">
        <v>154</v>
      </c>
      <c r="F8686" s="51" t="s">
        <v>623</v>
      </c>
      <c r="G8686" s="4">
        <v>123</v>
      </c>
      <c r="H8686" s="10">
        <v>18.69918699187</v>
      </c>
      <c r="I8686" s="1">
        <v>29.268292682927001</v>
      </c>
      <c r="J8686" s="1">
        <v>27.642276422763999</v>
      </c>
      <c r="K8686" s="8">
        <v>24.390243902439</v>
      </c>
    </row>
    <row r="8687" spans="4:11" x14ac:dyDescent="0.2">
      <c r="D8687" s="59"/>
      <c r="E8687" s="5" t="s">
        <v>23</v>
      </c>
      <c r="F8687" s="51" t="s">
        <v>624</v>
      </c>
      <c r="G8687" s="4">
        <v>10</v>
      </c>
      <c r="H8687" s="10">
        <v>50</v>
      </c>
      <c r="I8687" s="1">
        <v>30</v>
      </c>
      <c r="J8687" s="1">
        <v>10</v>
      </c>
      <c r="K8687" s="8">
        <v>10</v>
      </c>
    </row>
    <row r="8688" spans="4:11" ht="26" x14ac:dyDescent="0.2">
      <c r="D8688" s="59"/>
      <c r="E8688" s="5" t="s">
        <v>155</v>
      </c>
      <c r="F8688" s="51" t="s">
        <v>623</v>
      </c>
      <c r="G8688" s="4">
        <v>910</v>
      </c>
      <c r="H8688" s="10">
        <v>32.087912087912002</v>
      </c>
      <c r="I8688" s="1">
        <v>32.087912087912002</v>
      </c>
      <c r="J8688" s="1">
        <v>11.978021978021999</v>
      </c>
      <c r="K8688" s="8">
        <v>23.846153846153999</v>
      </c>
    </row>
    <row r="8689" spans="2:22" ht="26" x14ac:dyDescent="0.2">
      <c r="D8689" s="59"/>
      <c r="E8689" s="5" t="s">
        <v>156</v>
      </c>
      <c r="F8689" s="51" t="s">
        <v>623</v>
      </c>
      <c r="G8689" s="4">
        <v>98</v>
      </c>
      <c r="H8689" s="10">
        <v>25.510204081632999</v>
      </c>
      <c r="I8689" s="1">
        <v>37.755102040815999</v>
      </c>
      <c r="J8689" s="1">
        <v>16.326530612245001</v>
      </c>
      <c r="K8689" s="8">
        <v>20.408163265306001</v>
      </c>
    </row>
    <row r="8690" spans="2:22" ht="26" x14ac:dyDescent="0.2">
      <c r="D8690" s="59"/>
      <c r="E8690" s="5" t="s">
        <v>157</v>
      </c>
      <c r="F8690" s="51" t="s">
        <v>623</v>
      </c>
      <c r="G8690" s="4">
        <v>134</v>
      </c>
      <c r="H8690" s="10">
        <v>35.074626865672002</v>
      </c>
      <c r="I8690" s="1">
        <v>32.089552238806</v>
      </c>
      <c r="J8690" s="1">
        <v>9.7014925373129994</v>
      </c>
      <c r="K8690" s="8">
        <v>23.134328358209</v>
      </c>
    </row>
    <row r="8691" spans="2:22" ht="26" x14ac:dyDescent="0.2">
      <c r="D8691" s="59"/>
      <c r="E8691" s="5" t="s">
        <v>158</v>
      </c>
      <c r="F8691" s="51" t="s">
        <v>623</v>
      </c>
      <c r="G8691" s="4">
        <v>812</v>
      </c>
      <c r="H8691" s="10">
        <v>32.389162561576001</v>
      </c>
      <c r="I8691" s="1">
        <v>31.28078817734</v>
      </c>
      <c r="J8691" s="1">
        <v>12.684729064039001</v>
      </c>
      <c r="K8691" s="8">
        <v>23.645320197044001</v>
      </c>
    </row>
    <row r="8692" spans="2:22" ht="26" x14ac:dyDescent="0.2">
      <c r="D8692" s="60"/>
      <c r="E8692" s="30" t="s">
        <v>159</v>
      </c>
      <c r="F8692" s="52" t="s">
        <v>623</v>
      </c>
      <c r="G8692" s="21">
        <v>136</v>
      </c>
      <c r="H8692" s="36">
        <v>29.411764705882</v>
      </c>
      <c r="I8692" s="18">
        <v>34.558823529412003</v>
      </c>
      <c r="J8692" s="18">
        <v>7.352941176471</v>
      </c>
      <c r="K8692" s="35">
        <v>28.676470588234999</v>
      </c>
    </row>
    <row r="8693" spans="2:22" x14ac:dyDescent="0.2">
      <c r="D8693" s="45" t="s">
        <v>625</v>
      </c>
    </row>
    <row r="8694" spans="2:22" x14ac:dyDescent="0.2">
      <c r="B8694" s="24" t="str">
        <f xml:space="preserve"> HYPERLINK("#'目次'!B62", "[56]")</f>
        <v>[56]</v>
      </c>
      <c r="C8694" s="61" t="s">
        <v>618</v>
      </c>
      <c r="D8694" s="62"/>
      <c r="E8694" s="62"/>
      <c r="F8694" s="62"/>
      <c r="G8694" s="62"/>
      <c r="H8694" s="62"/>
      <c r="I8694" s="62"/>
      <c r="J8694" s="62"/>
      <c r="K8694" s="62"/>
      <c r="L8694" s="62"/>
      <c r="M8694" s="62"/>
      <c r="N8694" s="62"/>
      <c r="O8694" s="62"/>
      <c r="P8694" s="62"/>
      <c r="Q8694" s="62"/>
      <c r="R8694" s="62"/>
      <c r="S8694" s="62"/>
      <c r="T8694" s="62"/>
      <c r="U8694" s="62"/>
      <c r="V8694" s="62"/>
    </row>
    <row r="8695" spans="2:22" x14ac:dyDescent="0.2">
      <c r="C8695" s="45" t="s">
        <v>603</v>
      </c>
    </row>
    <row r="8697" spans="2:22" x14ac:dyDescent="0.2">
      <c r="C8697" s="61" t="s">
        <v>13</v>
      </c>
      <c r="D8697" s="62"/>
      <c r="E8697" s="62"/>
      <c r="F8697" s="62"/>
      <c r="G8697" s="62"/>
      <c r="H8697" s="62"/>
      <c r="I8697" s="62"/>
      <c r="J8697" s="62"/>
      <c r="K8697" s="62"/>
      <c r="L8697" s="62"/>
      <c r="M8697" s="62"/>
      <c r="N8697" s="62"/>
      <c r="O8697" s="62"/>
      <c r="P8697" s="62"/>
      <c r="Q8697" s="62"/>
      <c r="R8697" s="62"/>
      <c r="S8697" s="62"/>
      <c r="T8697" s="62"/>
      <c r="U8697" s="62"/>
      <c r="V8697" s="62"/>
    </row>
    <row r="8698" spans="2:22" ht="26" x14ac:dyDescent="0.2">
      <c r="D8698" s="63"/>
      <c r="E8698" s="64"/>
      <c r="F8698" s="64"/>
      <c r="G8698" s="27" t="s">
        <v>14</v>
      </c>
      <c r="H8698" s="26" t="s">
        <v>619</v>
      </c>
      <c r="I8698" s="11" t="s">
        <v>620</v>
      </c>
      <c r="J8698" s="20" t="s">
        <v>23</v>
      </c>
    </row>
    <row r="8699" spans="2:22" x14ac:dyDescent="0.2">
      <c r="D8699" s="65"/>
      <c r="E8699" s="66"/>
      <c r="F8699" s="66"/>
      <c r="G8699" s="22"/>
      <c r="H8699" s="31"/>
      <c r="I8699" s="12"/>
      <c r="J8699" s="29"/>
    </row>
    <row r="8700" spans="2:22" x14ac:dyDescent="0.2">
      <c r="D8700" s="23"/>
      <c r="E8700" s="28" t="s">
        <v>14</v>
      </c>
      <c r="F8700" s="49" t="s">
        <v>623</v>
      </c>
      <c r="G8700" s="25">
        <v>1043</v>
      </c>
      <c r="H8700" s="16">
        <v>50.623202301055002</v>
      </c>
      <c r="I8700" s="16">
        <v>49.376797698944998</v>
      </c>
      <c r="J8700" s="43" t="s">
        <v>160</v>
      </c>
    </row>
    <row r="8701" spans="2:22" x14ac:dyDescent="0.2">
      <c r="D8701" s="58" t="s">
        <v>18</v>
      </c>
      <c r="E8701" s="7" t="s">
        <v>19</v>
      </c>
      <c r="F8701" s="50" t="s">
        <v>623</v>
      </c>
      <c r="G8701" s="6">
        <v>342</v>
      </c>
      <c r="H8701" s="14">
        <v>48.830409356724999</v>
      </c>
      <c r="I8701" s="3">
        <v>51.169590643275001</v>
      </c>
      <c r="J8701" s="19" t="s">
        <v>160</v>
      </c>
    </row>
    <row r="8702" spans="2:22" ht="26" x14ac:dyDescent="0.2">
      <c r="D8702" s="59"/>
      <c r="E8702" s="5" t="s">
        <v>20</v>
      </c>
      <c r="F8702" s="51" t="s">
        <v>623</v>
      </c>
      <c r="G8702" s="4">
        <v>620</v>
      </c>
      <c r="H8702" s="10">
        <v>51.774193548386997</v>
      </c>
      <c r="I8702" s="1">
        <v>48.225806451613003</v>
      </c>
      <c r="J8702" s="15" t="s">
        <v>160</v>
      </c>
    </row>
    <row r="8703" spans="2:22" ht="26" x14ac:dyDescent="0.2">
      <c r="D8703" s="59"/>
      <c r="E8703" s="5" t="s">
        <v>21</v>
      </c>
      <c r="F8703" s="51" t="s">
        <v>623</v>
      </c>
      <c r="G8703" s="4">
        <v>76</v>
      </c>
      <c r="H8703" s="10">
        <v>48.684210526316001</v>
      </c>
      <c r="I8703" s="1">
        <v>51.315789473683999</v>
      </c>
      <c r="J8703" s="15" t="s">
        <v>160</v>
      </c>
    </row>
    <row r="8704" spans="2:22" x14ac:dyDescent="0.2">
      <c r="D8704" s="59"/>
      <c r="E8704" s="5" t="s">
        <v>22</v>
      </c>
      <c r="F8704" s="51" t="s">
        <v>624</v>
      </c>
      <c r="G8704" s="4">
        <v>2</v>
      </c>
      <c r="H8704" s="10">
        <v>50</v>
      </c>
      <c r="I8704" s="1">
        <v>50</v>
      </c>
      <c r="J8704" s="15" t="s">
        <v>160</v>
      </c>
    </row>
    <row r="8705" spans="4:10" x14ac:dyDescent="0.2">
      <c r="D8705" s="59"/>
      <c r="E8705" s="5" t="s">
        <v>23</v>
      </c>
      <c r="F8705" s="51" t="s">
        <v>624</v>
      </c>
      <c r="G8705" s="4">
        <v>3</v>
      </c>
      <c r="H8705" s="10">
        <v>66.666666666666998</v>
      </c>
      <c r="I8705" s="1">
        <v>33.333333333333002</v>
      </c>
      <c r="J8705" s="15" t="s">
        <v>160</v>
      </c>
    </row>
    <row r="8706" spans="4:10" x14ac:dyDescent="0.2">
      <c r="D8706" s="58" t="s">
        <v>24</v>
      </c>
      <c r="E8706" s="7" t="s">
        <v>25</v>
      </c>
      <c r="F8706" s="50" t="s">
        <v>623</v>
      </c>
      <c r="G8706" s="6">
        <v>765</v>
      </c>
      <c r="H8706" s="14">
        <v>51.895424836601002</v>
      </c>
      <c r="I8706" s="3">
        <v>48.104575163398998</v>
      </c>
      <c r="J8706" s="19" t="s">
        <v>160</v>
      </c>
    </row>
    <row r="8707" spans="4:10" x14ac:dyDescent="0.2">
      <c r="D8707" s="59"/>
      <c r="E8707" s="5" t="s">
        <v>26</v>
      </c>
      <c r="F8707" s="51" t="s">
        <v>623</v>
      </c>
      <c r="G8707" s="4">
        <v>796</v>
      </c>
      <c r="H8707" s="10">
        <v>49.120603015074998</v>
      </c>
      <c r="I8707" s="1">
        <v>50.879396984925002</v>
      </c>
      <c r="J8707" s="15" t="s">
        <v>160</v>
      </c>
    </row>
    <row r="8708" spans="4:10" ht="26" x14ac:dyDescent="0.2">
      <c r="D8708" s="59"/>
      <c r="E8708" s="5" t="s">
        <v>27</v>
      </c>
      <c r="F8708" s="51" t="s">
        <v>623</v>
      </c>
      <c r="G8708" s="4">
        <v>683</v>
      </c>
      <c r="H8708" s="10">
        <v>49.048316251830002</v>
      </c>
      <c r="I8708" s="1">
        <v>50.951683748169998</v>
      </c>
      <c r="J8708" s="15" t="s">
        <v>160</v>
      </c>
    </row>
    <row r="8709" spans="4:10" x14ac:dyDescent="0.2">
      <c r="D8709" s="59"/>
      <c r="E8709" s="5" t="s">
        <v>28</v>
      </c>
      <c r="F8709" s="51" t="s">
        <v>623</v>
      </c>
      <c r="G8709" s="4">
        <v>438</v>
      </c>
      <c r="H8709" s="10">
        <v>50.228310502283001</v>
      </c>
      <c r="I8709" s="1">
        <v>49.771689497716999</v>
      </c>
      <c r="J8709" s="15" t="s">
        <v>160</v>
      </c>
    </row>
    <row r="8710" spans="4:10" ht="26" x14ac:dyDescent="0.2">
      <c r="D8710" s="59"/>
      <c r="E8710" s="5" t="s">
        <v>29</v>
      </c>
      <c r="F8710" s="51" t="s">
        <v>623</v>
      </c>
      <c r="G8710" s="4">
        <v>680</v>
      </c>
      <c r="H8710" s="10">
        <v>50</v>
      </c>
      <c r="I8710" s="1">
        <v>50</v>
      </c>
      <c r="J8710" s="15" t="s">
        <v>160</v>
      </c>
    </row>
    <row r="8711" spans="4:10" x14ac:dyDescent="0.2">
      <c r="D8711" s="59"/>
      <c r="E8711" s="5" t="s">
        <v>30</v>
      </c>
      <c r="F8711" s="51" t="s">
        <v>623</v>
      </c>
      <c r="G8711" s="4">
        <v>242</v>
      </c>
      <c r="H8711" s="10">
        <v>42.561983471074001</v>
      </c>
      <c r="I8711" s="1">
        <v>57.438016528925999</v>
      </c>
      <c r="J8711" s="15" t="s">
        <v>160</v>
      </c>
    </row>
    <row r="8712" spans="4:10" x14ac:dyDescent="0.2">
      <c r="D8712" s="59"/>
      <c r="E8712" s="5" t="s">
        <v>31</v>
      </c>
      <c r="F8712" s="51" t="s">
        <v>623</v>
      </c>
      <c r="G8712" s="4">
        <v>609</v>
      </c>
      <c r="H8712" s="10">
        <v>51.231527093596</v>
      </c>
      <c r="I8712" s="1">
        <v>48.768472906404</v>
      </c>
      <c r="J8712" s="15" t="s">
        <v>160</v>
      </c>
    </row>
    <row r="8713" spans="4:10" x14ac:dyDescent="0.2">
      <c r="D8713" s="59"/>
      <c r="E8713" s="5" t="s">
        <v>32</v>
      </c>
      <c r="F8713" s="51" t="s">
        <v>623</v>
      </c>
      <c r="G8713" s="4">
        <v>343</v>
      </c>
      <c r="H8713" s="10">
        <v>48.688046647230003</v>
      </c>
      <c r="I8713" s="1">
        <v>51.311953352769997</v>
      </c>
      <c r="J8713" s="15" t="s">
        <v>160</v>
      </c>
    </row>
    <row r="8714" spans="4:10" x14ac:dyDescent="0.2">
      <c r="D8714" s="59"/>
      <c r="E8714" s="5" t="s">
        <v>33</v>
      </c>
      <c r="F8714" s="51" t="s">
        <v>623</v>
      </c>
      <c r="G8714" s="4">
        <v>754</v>
      </c>
      <c r="H8714" s="10">
        <v>48.938992042439999</v>
      </c>
      <c r="I8714" s="1">
        <v>51.061007957560001</v>
      </c>
      <c r="J8714" s="15" t="s">
        <v>160</v>
      </c>
    </row>
    <row r="8715" spans="4:10" x14ac:dyDescent="0.2">
      <c r="D8715" s="59"/>
      <c r="E8715" s="5" t="s">
        <v>34</v>
      </c>
      <c r="F8715" s="51" t="s">
        <v>623</v>
      </c>
      <c r="G8715" s="4">
        <v>525</v>
      </c>
      <c r="H8715" s="10">
        <v>46.666666666666998</v>
      </c>
      <c r="I8715" s="1">
        <v>53.333333333333002</v>
      </c>
      <c r="J8715" s="15" t="s">
        <v>160</v>
      </c>
    </row>
    <row r="8716" spans="4:10" x14ac:dyDescent="0.2">
      <c r="D8716" s="59"/>
      <c r="E8716" s="5" t="s">
        <v>35</v>
      </c>
      <c r="F8716" s="51" t="s">
        <v>623</v>
      </c>
      <c r="G8716" s="4">
        <v>142</v>
      </c>
      <c r="H8716" s="10">
        <v>44.366197183098997</v>
      </c>
      <c r="I8716" s="1">
        <v>55.633802816901003</v>
      </c>
      <c r="J8716" s="15" t="s">
        <v>160</v>
      </c>
    </row>
    <row r="8717" spans="4:10" x14ac:dyDescent="0.2">
      <c r="D8717" s="59"/>
      <c r="E8717" s="5" t="s">
        <v>36</v>
      </c>
      <c r="F8717" s="51" t="s">
        <v>624</v>
      </c>
      <c r="G8717" s="4">
        <v>18</v>
      </c>
      <c r="H8717" s="10">
        <v>61.111111111111001</v>
      </c>
      <c r="I8717" s="1">
        <v>38.888888888888999</v>
      </c>
      <c r="J8717" s="15" t="s">
        <v>160</v>
      </c>
    </row>
    <row r="8718" spans="4:10" x14ac:dyDescent="0.2">
      <c r="D8718" s="59"/>
      <c r="E8718" s="5" t="s">
        <v>37</v>
      </c>
      <c r="F8718" s="51" t="s">
        <v>624</v>
      </c>
      <c r="G8718" s="4">
        <v>39</v>
      </c>
      <c r="H8718" s="10">
        <v>53.846153846154003</v>
      </c>
      <c r="I8718" s="1">
        <v>46.153846153845997</v>
      </c>
      <c r="J8718" s="15" t="s">
        <v>160</v>
      </c>
    </row>
    <row r="8719" spans="4:10" x14ac:dyDescent="0.2">
      <c r="D8719" s="59"/>
      <c r="E8719" s="5" t="s">
        <v>23</v>
      </c>
      <c r="F8719" s="51" t="s">
        <v>624</v>
      </c>
      <c r="G8719" s="4">
        <v>4</v>
      </c>
      <c r="H8719" s="17" t="s">
        <v>160</v>
      </c>
      <c r="I8719" s="1">
        <v>100</v>
      </c>
      <c r="J8719" s="15" t="s">
        <v>160</v>
      </c>
    </row>
    <row r="8720" spans="4:10" ht="26" x14ac:dyDescent="0.2">
      <c r="D8720" s="59"/>
      <c r="E8720" s="5" t="s">
        <v>38</v>
      </c>
      <c r="F8720" s="51" t="s">
        <v>623</v>
      </c>
      <c r="G8720" s="4">
        <v>1000</v>
      </c>
      <c r="H8720" s="10">
        <v>50.7</v>
      </c>
      <c r="I8720" s="1">
        <v>49.3</v>
      </c>
      <c r="J8720" s="15" t="s">
        <v>160</v>
      </c>
    </row>
    <row r="8721" spans="4:10" ht="26" x14ac:dyDescent="0.2">
      <c r="D8721" s="58" t="s">
        <v>39</v>
      </c>
      <c r="E8721" s="7" t="s">
        <v>40</v>
      </c>
      <c r="F8721" s="50" t="s">
        <v>624</v>
      </c>
      <c r="G8721" s="6">
        <v>4</v>
      </c>
      <c r="H8721" s="14">
        <v>25</v>
      </c>
      <c r="I8721" s="3">
        <v>75</v>
      </c>
      <c r="J8721" s="19" t="s">
        <v>160</v>
      </c>
    </row>
    <row r="8722" spans="4:10" ht="26" x14ac:dyDescent="0.2">
      <c r="D8722" s="59"/>
      <c r="E8722" s="5" t="s">
        <v>41</v>
      </c>
      <c r="F8722" s="51" t="s">
        <v>624</v>
      </c>
      <c r="G8722" s="4">
        <v>45</v>
      </c>
      <c r="H8722" s="10">
        <v>51.111111111111001</v>
      </c>
      <c r="I8722" s="1">
        <v>48.888888888888999</v>
      </c>
      <c r="J8722" s="15" t="s">
        <v>160</v>
      </c>
    </row>
    <row r="8723" spans="4:10" ht="26" x14ac:dyDescent="0.2">
      <c r="D8723" s="59"/>
      <c r="E8723" s="5" t="s">
        <v>42</v>
      </c>
      <c r="F8723" s="51" t="s">
        <v>623</v>
      </c>
      <c r="G8723" s="4">
        <v>275</v>
      </c>
      <c r="H8723" s="10">
        <v>53.818181818181998</v>
      </c>
      <c r="I8723" s="1">
        <v>46.181818181818002</v>
      </c>
      <c r="J8723" s="15" t="s">
        <v>160</v>
      </c>
    </row>
    <row r="8724" spans="4:10" ht="26" x14ac:dyDescent="0.2">
      <c r="D8724" s="59"/>
      <c r="E8724" s="5" t="s">
        <v>43</v>
      </c>
      <c r="F8724" s="51" t="s">
        <v>623</v>
      </c>
      <c r="G8724" s="4">
        <v>245</v>
      </c>
      <c r="H8724" s="10">
        <v>46.938775510204003</v>
      </c>
      <c r="I8724" s="1">
        <v>53.061224489795997</v>
      </c>
      <c r="J8724" s="15" t="s">
        <v>160</v>
      </c>
    </row>
    <row r="8725" spans="4:10" ht="26" x14ac:dyDescent="0.2">
      <c r="D8725" s="59"/>
      <c r="E8725" s="5" t="s">
        <v>44</v>
      </c>
      <c r="F8725" s="51" t="s">
        <v>623</v>
      </c>
      <c r="G8725" s="4">
        <v>167</v>
      </c>
      <c r="H8725" s="10">
        <v>52.095808383234001</v>
      </c>
      <c r="I8725" s="1">
        <v>47.904191616765999</v>
      </c>
      <c r="J8725" s="15" t="s">
        <v>160</v>
      </c>
    </row>
    <row r="8726" spans="4:10" ht="26" x14ac:dyDescent="0.2">
      <c r="D8726" s="59"/>
      <c r="E8726" s="5" t="s">
        <v>45</v>
      </c>
      <c r="F8726" s="51" t="s">
        <v>623</v>
      </c>
      <c r="G8726" s="4">
        <v>90</v>
      </c>
      <c r="H8726" s="10">
        <v>56.666666666666998</v>
      </c>
      <c r="I8726" s="1">
        <v>43.333333333333002</v>
      </c>
      <c r="J8726" s="15" t="s">
        <v>160</v>
      </c>
    </row>
    <row r="8727" spans="4:10" ht="26" x14ac:dyDescent="0.2">
      <c r="D8727" s="59"/>
      <c r="E8727" s="5" t="s">
        <v>46</v>
      </c>
      <c r="F8727" s="51" t="s">
        <v>624</v>
      </c>
      <c r="G8727" s="4">
        <v>46</v>
      </c>
      <c r="H8727" s="10">
        <v>41.304347826087003</v>
      </c>
      <c r="I8727" s="1">
        <v>58.695652173912997</v>
      </c>
      <c r="J8727" s="15" t="s">
        <v>160</v>
      </c>
    </row>
    <row r="8728" spans="4:10" ht="26" x14ac:dyDescent="0.2">
      <c r="D8728" s="59"/>
      <c r="E8728" s="5" t="s">
        <v>47</v>
      </c>
      <c r="F8728" s="51" t="s">
        <v>623</v>
      </c>
      <c r="G8728" s="4">
        <v>68</v>
      </c>
      <c r="H8728" s="10">
        <v>39.705882352941003</v>
      </c>
      <c r="I8728" s="1">
        <v>60.294117647058997</v>
      </c>
      <c r="J8728" s="15" t="s">
        <v>160</v>
      </c>
    </row>
    <row r="8729" spans="4:10" x14ac:dyDescent="0.2">
      <c r="D8729" s="59"/>
      <c r="E8729" s="5" t="s">
        <v>48</v>
      </c>
      <c r="F8729" s="51" t="s">
        <v>624</v>
      </c>
      <c r="G8729" s="4">
        <v>4</v>
      </c>
      <c r="H8729" s="10">
        <v>50</v>
      </c>
      <c r="I8729" s="1">
        <v>50</v>
      </c>
      <c r="J8729" s="15" t="s">
        <v>160</v>
      </c>
    </row>
    <row r="8730" spans="4:10" x14ac:dyDescent="0.2">
      <c r="D8730" s="59"/>
      <c r="E8730" s="5" t="s">
        <v>23</v>
      </c>
      <c r="F8730" s="51" t="s">
        <v>623</v>
      </c>
      <c r="G8730" s="4">
        <v>99</v>
      </c>
      <c r="H8730" s="10">
        <v>55.555555555555998</v>
      </c>
      <c r="I8730" s="1">
        <v>44.444444444444002</v>
      </c>
      <c r="J8730" s="15" t="s">
        <v>160</v>
      </c>
    </row>
    <row r="8731" spans="4:10" x14ac:dyDescent="0.2">
      <c r="D8731" s="58" t="s">
        <v>49</v>
      </c>
      <c r="E8731" s="7" t="s">
        <v>50</v>
      </c>
      <c r="F8731" s="50" t="s">
        <v>624</v>
      </c>
      <c r="G8731" s="6">
        <v>39</v>
      </c>
      <c r="H8731" s="14">
        <v>71.794871794871995</v>
      </c>
      <c r="I8731" s="3">
        <v>28.205128205127998</v>
      </c>
      <c r="J8731" s="19" t="s">
        <v>160</v>
      </c>
    </row>
    <row r="8732" spans="4:10" x14ac:dyDescent="0.2">
      <c r="D8732" s="59"/>
      <c r="E8732" s="5" t="s">
        <v>51</v>
      </c>
      <c r="F8732" s="51" t="s">
        <v>623</v>
      </c>
      <c r="G8732" s="4">
        <v>185</v>
      </c>
      <c r="H8732" s="10">
        <v>54.594594594595002</v>
      </c>
      <c r="I8732" s="1">
        <v>45.405405405404998</v>
      </c>
      <c r="J8732" s="15" t="s">
        <v>160</v>
      </c>
    </row>
    <row r="8733" spans="4:10" x14ac:dyDescent="0.2">
      <c r="D8733" s="59"/>
      <c r="E8733" s="5" t="s">
        <v>52</v>
      </c>
      <c r="F8733" s="51" t="s">
        <v>623</v>
      </c>
      <c r="G8733" s="4">
        <v>324</v>
      </c>
      <c r="H8733" s="10">
        <v>53.395061728395</v>
      </c>
      <c r="I8733" s="1">
        <v>46.604938271605</v>
      </c>
      <c r="J8733" s="15" t="s">
        <v>160</v>
      </c>
    </row>
    <row r="8734" spans="4:10" x14ac:dyDescent="0.2">
      <c r="D8734" s="59"/>
      <c r="E8734" s="5" t="s">
        <v>53</v>
      </c>
      <c r="F8734" s="51" t="s">
        <v>623</v>
      </c>
      <c r="G8734" s="4">
        <v>491</v>
      </c>
      <c r="H8734" s="10">
        <v>45.213849287168998</v>
      </c>
      <c r="I8734" s="1">
        <v>54.786150712831002</v>
      </c>
      <c r="J8734" s="15" t="s">
        <v>160</v>
      </c>
    </row>
    <row r="8735" spans="4:10" x14ac:dyDescent="0.2">
      <c r="D8735" s="59"/>
      <c r="E8735" s="5" t="s">
        <v>23</v>
      </c>
      <c r="F8735" s="51" t="s">
        <v>624</v>
      </c>
      <c r="G8735" s="4">
        <v>4</v>
      </c>
      <c r="H8735" s="10">
        <v>100</v>
      </c>
      <c r="I8735" s="2" t="s">
        <v>160</v>
      </c>
      <c r="J8735" s="15" t="s">
        <v>160</v>
      </c>
    </row>
    <row r="8736" spans="4:10" x14ac:dyDescent="0.2">
      <c r="D8736" s="59"/>
      <c r="E8736" s="5" t="s">
        <v>54</v>
      </c>
      <c r="F8736" s="51" t="s">
        <v>623</v>
      </c>
      <c r="G8736" s="4">
        <v>224</v>
      </c>
      <c r="H8736" s="10">
        <v>57.589285714286</v>
      </c>
      <c r="I8736" s="1">
        <v>42.410714285714</v>
      </c>
      <c r="J8736" s="15" t="s">
        <v>160</v>
      </c>
    </row>
    <row r="8737" spans="4:10" x14ac:dyDescent="0.2">
      <c r="D8737" s="59"/>
      <c r="E8737" s="5" t="s">
        <v>55</v>
      </c>
      <c r="F8737" s="51" t="s">
        <v>623</v>
      </c>
      <c r="G8737" s="4">
        <v>815</v>
      </c>
      <c r="H8737" s="10">
        <v>48.466257668711997</v>
      </c>
      <c r="I8737" s="1">
        <v>51.533742331288003</v>
      </c>
      <c r="J8737" s="15" t="s">
        <v>160</v>
      </c>
    </row>
    <row r="8738" spans="4:10" ht="26" x14ac:dyDescent="0.2">
      <c r="D8738" s="58" t="s">
        <v>56</v>
      </c>
      <c r="E8738" s="7" t="s">
        <v>57</v>
      </c>
      <c r="F8738" s="50" t="s">
        <v>624</v>
      </c>
      <c r="G8738" s="6">
        <v>8</v>
      </c>
      <c r="H8738" s="14">
        <v>75</v>
      </c>
      <c r="I8738" s="3">
        <v>25</v>
      </c>
      <c r="J8738" s="19" t="s">
        <v>160</v>
      </c>
    </row>
    <row r="8739" spans="4:10" ht="26" x14ac:dyDescent="0.2">
      <c r="D8739" s="59"/>
      <c r="E8739" s="5" t="s">
        <v>58</v>
      </c>
      <c r="F8739" s="51" t="s">
        <v>623</v>
      </c>
      <c r="G8739" s="4">
        <v>61</v>
      </c>
      <c r="H8739" s="10">
        <v>54.098360655737999</v>
      </c>
      <c r="I8739" s="1">
        <v>45.901639344262001</v>
      </c>
      <c r="J8739" s="15" t="s">
        <v>160</v>
      </c>
    </row>
    <row r="8740" spans="4:10" x14ac:dyDescent="0.2">
      <c r="D8740" s="59"/>
      <c r="E8740" s="5" t="s">
        <v>59</v>
      </c>
      <c r="F8740" s="51" t="s">
        <v>624</v>
      </c>
      <c r="G8740" s="4">
        <v>18</v>
      </c>
      <c r="H8740" s="10">
        <v>44.444444444444002</v>
      </c>
      <c r="I8740" s="1">
        <v>55.555555555555998</v>
      </c>
      <c r="J8740" s="15" t="s">
        <v>160</v>
      </c>
    </row>
    <row r="8741" spans="4:10" x14ac:dyDescent="0.2">
      <c r="D8741" s="59"/>
      <c r="E8741" s="5" t="s">
        <v>60</v>
      </c>
      <c r="F8741" s="51" t="s">
        <v>623</v>
      </c>
      <c r="G8741" s="4">
        <v>147</v>
      </c>
      <c r="H8741" s="10">
        <v>47.619047619047997</v>
      </c>
      <c r="I8741" s="1">
        <v>52.380952380952003</v>
      </c>
      <c r="J8741" s="15" t="s">
        <v>160</v>
      </c>
    </row>
    <row r="8742" spans="4:10" ht="26" x14ac:dyDescent="0.2">
      <c r="D8742" s="59"/>
      <c r="E8742" s="5" t="s">
        <v>61</v>
      </c>
      <c r="F8742" s="51" t="s">
        <v>623</v>
      </c>
      <c r="G8742" s="4">
        <v>85</v>
      </c>
      <c r="H8742" s="10">
        <v>54.117647058823998</v>
      </c>
      <c r="I8742" s="1">
        <v>45.882352941176002</v>
      </c>
      <c r="J8742" s="15" t="s">
        <v>160</v>
      </c>
    </row>
    <row r="8743" spans="4:10" x14ac:dyDescent="0.2">
      <c r="D8743" s="59"/>
      <c r="E8743" s="5" t="s">
        <v>62</v>
      </c>
      <c r="F8743" s="51" t="s">
        <v>623</v>
      </c>
      <c r="G8743" s="4">
        <v>722</v>
      </c>
      <c r="H8743" s="10">
        <v>50.415512465374</v>
      </c>
      <c r="I8743" s="1">
        <v>49.584487534626</v>
      </c>
      <c r="J8743" s="15" t="s">
        <v>160</v>
      </c>
    </row>
    <row r="8744" spans="4:10" x14ac:dyDescent="0.2">
      <c r="D8744" s="59"/>
      <c r="E8744" s="5" t="s">
        <v>23</v>
      </c>
      <c r="F8744" s="51" t="s">
        <v>624</v>
      </c>
      <c r="G8744" s="4">
        <v>2</v>
      </c>
      <c r="H8744" s="10">
        <v>50</v>
      </c>
      <c r="I8744" s="1">
        <v>50</v>
      </c>
      <c r="J8744" s="15" t="s">
        <v>160</v>
      </c>
    </row>
    <row r="8745" spans="4:10" ht="26" x14ac:dyDescent="0.2">
      <c r="D8745" s="59"/>
      <c r="E8745" s="5" t="s">
        <v>63</v>
      </c>
      <c r="F8745" s="51" t="s">
        <v>623</v>
      </c>
      <c r="G8745" s="4">
        <v>319</v>
      </c>
      <c r="H8745" s="10">
        <v>51.097178683385998</v>
      </c>
      <c r="I8745" s="1">
        <v>48.902821316614002</v>
      </c>
      <c r="J8745" s="15" t="s">
        <v>160</v>
      </c>
    </row>
    <row r="8746" spans="4:10" ht="26" x14ac:dyDescent="0.2">
      <c r="D8746" s="58" t="s">
        <v>64</v>
      </c>
      <c r="E8746" s="7" t="s">
        <v>57</v>
      </c>
      <c r="F8746" s="50" t="s">
        <v>624</v>
      </c>
      <c r="G8746" s="6">
        <v>21</v>
      </c>
      <c r="H8746" s="14">
        <v>61.904761904761997</v>
      </c>
      <c r="I8746" s="3">
        <v>38.095238095238003</v>
      </c>
      <c r="J8746" s="19" t="s">
        <v>160</v>
      </c>
    </row>
    <row r="8747" spans="4:10" ht="26" x14ac:dyDescent="0.2">
      <c r="D8747" s="59"/>
      <c r="E8747" s="5" t="s">
        <v>58</v>
      </c>
      <c r="F8747" s="51" t="s">
        <v>623</v>
      </c>
      <c r="G8747" s="4">
        <v>103</v>
      </c>
      <c r="H8747" s="10">
        <v>50.485436893204003</v>
      </c>
      <c r="I8747" s="1">
        <v>49.514563106795997</v>
      </c>
      <c r="J8747" s="15" t="s">
        <v>160</v>
      </c>
    </row>
    <row r="8748" spans="4:10" x14ac:dyDescent="0.2">
      <c r="D8748" s="59"/>
      <c r="E8748" s="5" t="s">
        <v>59</v>
      </c>
      <c r="F8748" s="51" t="s">
        <v>624</v>
      </c>
      <c r="G8748" s="4">
        <v>43</v>
      </c>
      <c r="H8748" s="10">
        <v>44.186046511628</v>
      </c>
      <c r="I8748" s="1">
        <v>55.813953488372</v>
      </c>
      <c r="J8748" s="15" t="s">
        <v>160</v>
      </c>
    </row>
    <row r="8749" spans="4:10" x14ac:dyDescent="0.2">
      <c r="D8749" s="59"/>
      <c r="E8749" s="5" t="s">
        <v>60</v>
      </c>
      <c r="F8749" s="51" t="s">
        <v>623</v>
      </c>
      <c r="G8749" s="4">
        <v>697</v>
      </c>
      <c r="H8749" s="10">
        <v>49.354375896699999</v>
      </c>
      <c r="I8749" s="1">
        <v>50.645624103300001</v>
      </c>
      <c r="J8749" s="15" t="s">
        <v>160</v>
      </c>
    </row>
    <row r="8750" spans="4:10" ht="26" x14ac:dyDescent="0.2">
      <c r="D8750" s="59"/>
      <c r="E8750" s="5" t="s">
        <v>61</v>
      </c>
      <c r="F8750" s="51" t="s">
        <v>623</v>
      </c>
      <c r="G8750" s="4">
        <v>160</v>
      </c>
      <c r="H8750" s="10">
        <v>57.5</v>
      </c>
      <c r="I8750" s="1">
        <v>42.5</v>
      </c>
      <c r="J8750" s="15" t="s">
        <v>160</v>
      </c>
    </row>
    <row r="8751" spans="4:10" ht="26" x14ac:dyDescent="0.2">
      <c r="D8751" s="59"/>
      <c r="E8751" s="5" t="s">
        <v>65</v>
      </c>
      <c r="F8751" s="51" t="s">
        <v>624</v>
      </c>
      <c r="G8751" s="4">
        <v>16</v>
      </c>
      <c r="H8751" s="10">
        <v>37.5</v>
      </c>
      <c r="I8751" s="1">
        <v>62.5</v>
      </c>
      <c r="J8751" s="15" t="s">
        <v>160</v>
      </c>
    </row>
    <row r="8752" spans="4:10" x14ac:dyDescent="0.2">
      <c r="D8752" s="59"/>
      <c r="E8752" s="5" t="s">
        <v>23</v>
      </c>
      <c r="F8752" s="51" t="s">
        <v>624</v>
      </c>
      <c r="G8752" s="4">
        <v>3</v>
      </c>
      <c r="H8752" s="10">
        <v>66.666666666666998</v>
      </c>
      <c r="I8752" s="1">
        <v>33.333333333333002</v>
      </c>
      <c r="J8752" s="15" t="s">
        <v>160</v>
      </c>
    </row>
    <row r="8753" spans="4:10" ht="26" x14ac:dyDescent="0.2">
      <c r="D8753" s="59"/>
      <c r="E8753" s="5" t="s">
        <v>66</v>
      </c>
      <c r="F8753" s="51" t="s">
        <v>623</v>
      </c>
      <c r="G8753" s="4">
        <v>1024</v>
      </c>
      <c r="H8753" s="10">
        <v>50.78125</v>
      </c>
      <c r="I8753" s="1">
        <v>49.21875</v>
      </c>
      <c r="J8753" s="15" t="s">
        <v>160</v>
      </c>
    </row>
    <row r="8754" spans="4:10" x14ac:dyDescent="0.2">
      <c r="D8754" s="58" t="s">
        <v>67</v>
      </c>
      <c r="E8754" s="7" t="s">
        <v>68</v>
      </c>
      <c r="F8754" s="50" t="s">
        <v>623</v>
      </c>
      <c r="G8754" s="6">
        <v>483</v>
      </c>
      <c r="H8754" s="14">
        <v>48.861283643892001</v>
      </c>
      <c r="I8754" s="3">
        <v>51.138716356107999</v>
      </c>
      <c r="J8754" s="19" t="s">
        <v>160</v>
      </c>
    </row>
    <row r="8755" spans="4:10" x14ac:dyDescent="0.2">
      <c r="D8755" s="59"/>
      <c r="E8755" s="5" t="s">
        <v>69</v>
      </c>
      <c r="F8755" s="51" t="s">
        <v>623</v>
      </c>
      <c r="G8755" s="4">
        <v>168</v>
      </c>
      <c r="H8755" s="10">
        <v>47.619047619047997</v>
      </c>
      <c r="I8755" s="1">
        <v>52.380952380952003</v>
      </c>
      <c r="J8755" s="15" t="s">
        <v>160</v>
      </c>
    </row>
    <row r="8756" spans="4:10" ht="26" x14ac:dyDescent="0.2">
      <c r="D8756" s="59"/>
      <c r="E8756" s="5" t="s">
        <v>70</v>
      </c>
      <c r="F8756" s="51" t="s">
        <v>623</v>
      </c>
      <c r="G8756" s="4">
        <v>470</v>
      </c>
      <c r="H8756" s="10">
        <v>51.276595744681003</v>
      </c>
      <c r="I8756" s="1">
        <v>48.723404255318997</v>
      </c>
      <c r="J8756" s="15" t="s">
        <v>160</v>
      </c>
    </row>
    <row r="8757" spans="4:10" ht="26" x14ac:dyDescent="0.2">
      <c r="D8757" s="59"/>
      <c r="E8757" s="5" t="s">
        <v>71</v>
      </c>
      <c r="F8757" s="51" t="s">
        <v>623</v>
      </c>
      <c r="G8757" s="4">
        <v>67</v>
      </c>
      <c r="H8757" s="10">
        <v>38.805970149254001</v>
      </c>
      <c r="I8757" s="1">
        <v>61.194029850745999</v>
      </c>
      <c r="J8757" s="15" t="s">
        <v>160</v>
      </c>
    </row>
    <row r="8758" spans="4:10" x14ac:dyDescent="0.2">
      <c r="D8758" s="59"/>
      <c r="E8758" s="5" t="s">
        <v>72</v>
      </c>
      <c r="F8758" s="51" t="s">
        <v>623</v>
      </c>
      <c r="G8758" s="4">
        <v>314</v>
      </c>
      <c r="H8758" s="10">
        <v>50</v>
      </c>
      <c r="I8758" s="1">
        <v>50</v>
      </c>
      <c r="J8758" s="15" t="s">
        <v>160</v>
      </c>
    </row>
    <row r="8759" spans="4:10" x14ac:dyDescent="0.2">
      <c r="D8759" s="59"/>
      <c r="E8759" s="5" t="s">
        <v>73</v>
      </c>
      <c r="F8759" s="51" t="s">
        <v>623</v>
      </c>
      <c r="G8759" s="4">
        <v>187</v>
      </c>
      <c r="H8759" s="10">
        <v>51.336898395722002</v>
      </c>
      <c r="I8759" s="1">
        <v>48.663101604277998</v>
      </c>
      <c r="J8759" s="15" t="s">
        <v>160</v>
      </c>
    </row>
    <row r="8760" spans="4:10" ht="26" x14ac:dyDescent="0.2">
      <c r="D8760" s="59"/>
      <c r="E8760" s="5" t="s">
        <v>74</v>
      </c>
      <c r="F8760" s="51" t="s">
        <v>623</v>
      </c>
      <c r="G8760" s="4">
        <v>472</v>
      </c>
      <c r="H8760" s="10">
        <v>50</v>
      </c>
      <c r="I8760" s="1">
        <v>50</v>
      </c>
      <c r="J8760" s="15" t="s">
        <v>160</v>
      </c>
    </row>
    <row r="8761" spans="4:10" x14ac:dyDescent="0.2">
      <c r="D8761" s="59"/>
      <c r="E8761" s="5" t="s">
        <v>36</v>
      </c>
      <c r="F8761" s="51" t="s">
        <v>624</v>
      </c>
      <c r="G8761" s="4">
        <v>28</v>
      </c>
      <c r="H8761" s="10">
        <v>60.714285714286</v>
      </c>
      <c r="I8761" s="1">
        <v>39.285714285714</v>
      </c>
      <c r="J8761" s="15" t="s">
        <v>160</v>
      </c>
    </row>
    <row r="8762" spans="4:10" x14ac:dyDescent="0.2">
      <c r="D8762" s="59"/>
      <c r="E8762" s="5" t="s">
        <v>23</v>
      </c>
      <c r="F8762" s="51" t="s">
        <v>624</v>
      </c>
      <c r="G8762" s="4">
        <v>6</v>
      </c>
      <c r="H8762" s="10">
        <v>83.333333333333002</v>
      </c>
      <c r="I8762" s="1">
        <v>16.666666666666998</v>
      </c>
      <c r="J8762" s="15" t="s">
        <v>160</v>
      </c>
    </row>
    <row r="8763" spans="4:10" ht="26" x14ac:dyDescent="0.2">
      <c r="D8763" s="58" t="s">
        <v>75</v>
      </c>
      <c r="E8763" s="7" t="s">
        <v>76</v>
      </c>
      <c r="F8763" s="50" t="s">
        <v>624</v>
      </c>
      <c r="G8763" s="6">
        <v>32</v>
      </c>
      <c r="H8763" s="14">
        <v>62.5</v>
      </c>
      <c r="I8763" s="3">
        <v>37.5</v>
      </c>
      <c r="J8763" s="19" t="s">
        <v>160</v>
      </c>
    </row>
    <row r="8764" spans="4:10" x14ac:dyDescent="0.2">
      <c r="D8764" s="59"/>
      <c r="E8764" s="5" t="s">
        <v>77</v>
      </c>
      <c r="F8764" s="51" t="s">
        <v>623</v>
      </c>
      <c r="G8764" s="4">
        <v>60</v>
      </c>
      <c r="H8764" s="10">
        <v>46.666666666666998</v>
      </c>
      <c r="I8764" s="1">
        <v>53.333333333333002</v>
      </c>
      <c r="J8764" s="15" t="s">
        <v>160</v>
      </c>
    </row>
    <row r="8765" spans="4:10" x14ac:dyDescent="0.2">
      <c r="D8765" s="59"/>
      <c r="E8765" s="5" t="s">
        <v>78</v>
      </c>
      <c r="F8765" s="51" t="s">
        <v>623</v>
      </c>
      <c r="G8765" s="4">
        <v>82</v>
      </c>
      <c r="H8765" s="10">
        <v>50</v>
      </c>
      <c r="I8765" s="1">
        <v>50</v>
      </c>
      <c r="J8765" s="15" t="s">
        <v>160</v>
      </c>
    </row>
    <row r="8766" spans="4:10" ht="26" x14ac:dyDescent="0.2">
      <c r="D8766" s="59"/>
      <c r="E8766" s="5" t="s">
        <v>79</v>
      </c>
      <c r="F8766" s="51" t="s">
        <v>624</v>
      </c>
      <c r="G8766" s="4">
        <v>11</v>
      </c>
      <c r="H8766" s="10">
        <v>36.363636363635997</v>
      </c>
      <c r="I8766" s="1">
        <v>63.636363636364003</v>
      </c>
      <c r="J8766" s="15" t="s">
        <v>160</v>
      </c>
    </row>
    <row r="8767" spans="4:10" ht="26" x14ac:dyDescent="0.2">
      <c r="D8767" s="59"/>
      <c r="E8767" s="5" t="s">
        <v>80</v>
      </c>
      <c r="F8767" s="51" t="s">
        <v>624</v>
      </c>
      <c r="G8767" s="4">
        <v>35</v>
      </c>
      <c r="H8767" s="10">
        <v>48.571428571429003</v>
      </c>
      <c r="I8767" s="1">
        <v>51.428571428570997</v>
      </c>
      <c r="J8767" s="15" t="s">
        <v>160</v>
      </c>
    </row>
    <row r="8768" spans="4:10" ht="26" x14ac:dyDescent="0.2">
      <c r="D8768" s="59"/>
      <c r="E8768" s="5" t="s">
        <v>81</v>
      </c>
      <c r="F8768" s="51" t="s">
        <v>624</v>
      </c>
      <c r="G8768" s="4">
        <v>48</v>
      </c>
      <c r="H8768" s="10">
        <v>39.583333333333002</v>
      </c>
      <c r="I8768" s="1">
        <v>60.416666666666998</v>
      </c>
      <c r="J8768" s="15" t="s">
        <v>160</v>
      </c>
    </row>
    <row r="8769" spans="4:10" ht="26" x14ac:dyDescent="0.2">
      <c r="D8769" s="59"/>
      <c r="E8769" s="5" t="s">
        <v>82</v>
      </c>
      <c r="F8769" s="51" t="s">
        <v>624</v>
      </c>
      <c r="G8769" s="4">
        <v>39</v>
      </c>
      <c r="H8769" s="10">
        <v>51.282051282051</v>
      </c>
      <c r="I8769" s="1">
        <v>48.717948717949</v>
      </c>
      <c r="J8769" s="15" t="s">
        <v>160</v>
      </c>
    </row>
    <row r="8770" spans="4:10" ht="26" x14ac:dyDescent="0.2">
      <c r="D8770" s="59"/>
      <c r="E8770" s="5" t="s">
        <v>83</v>
      </c>
      <c r="F8770" s="51" t="s">
        <v>624</v>
      </c>
      <c r="G8770" s="4">
        <v>12</v>
      </c>
      <c r="H8770" s="10">
        <v>25</v>
      </c>
      <c r="I8770" s="1">
        <v>75</v>
      </c>
      <c r="J8770" s="15" t="s">
        <v>160</v>
      </c>
    </row>
    <row r="8771" spans="4:10" x14ac:dyDescent="0.2">
      <c r="D8771" s="59"/>
      <c r="E8771" s="5" t="s">
        <v>84</v>
      </c>
      <c r="F8771" s="51" t="s">
        <v>624</v>
      </c>
      <c r="G8771" s="4">
        <v>15</v>
      </c>
      <c r="H8771" s="10">
        <v>33.333333333333002</v>
      </c>
      <c r="I8771" s="1">
        <v>66.666666666666998</v>
      </c>
      <c r="J8771" s="15" t="s">
        <v>160</v>
      </c>
    </row>
    <row r="8772" spans="4:10" x14ac:dyDescent="0.2">
      <c r="D8772" s="59"/>
      <c r="E8772" s="5" t="s">
        <v>85</v>
      </c>
      <c r="F8772" s="51" t="s">
        <v>624</v>
      </c>
      <c r="G8772" s="4">
        <v>5</v>
      </c>
      <c r="H8772" s="10">
        <v>20</v>
      </c>
      <c r="I8772" s="1">
        <v>80</v>
      </c>
      <c r="J8772" s="15" t="s">
        <v>160</v>
      </c>
    </row>
    <row r="8773" spans="4:10" x14ac:dyDescent="0.2">
      <c r="D8773" s="59"/>
      <c r="E8773" s="5" t="s">
        <v>86</v>
      </c>
      <c r="F8773" s="51" t="s">
        <v>623</v>
      </c>
      <c r="G8773" s="4">
        <v>87</v>
      </c>
      <c r="H8773" s="10">
        <v>47.126436781609002</v>
      </c>
      <c r="I8773" s="1">
        <v>52.873563218390998</v>
      </c>
      <c r="J8773" s="15" t="s">
        <v>160</v>
      </c>
    </row>
    <row r="8774" spans="4:10" ht="26" x14ac:dyDescent="0.2">
      <c r="D8774" s="59"/>
      <c r="E8774" s="5" t="s">
        <v>87</v>
      </c>
      <c r="F8774" s="51" t="s">
        <v>623</v>
      </c>
      <c r="G8774" s="4">
        <v>118</v>
      </c>
      <c r="H8774" s="10">
        <v>48.305084745762997</v>
      </c>
      <c r="I8774" s="1">
        <v>51.694915254237003</v>
      </c>
      <c r="J8774" s="15" t="s">
        <v>160</v>
      </c>
    </row>
    <row r="8775" spans="4:10" x14ac:dyDescent="0.2">
      <c r="D8775" s="59"/>
      <c r="E8775" s="5" t="s">
        <v>36</v>
      </c>
      <c r="F8775" s="51" t="s">
        <v>624</v>
      </c>
      <c r="G8775" s="4">
        <v>47</v>
      </c>
      <c r="H8775" s="10">
        <v>51.063829787233999</v>
      </c>
      <c r="I8775" s="1">
        <v>48.936170212766001</v>
      </c>
      <c r="J8775" s="15" t="s">
        <v>160</v>
      </c>
    </row>
    <row r="8776" spans="4:10" ht="26" x14ac:dyDescent="0.2">
      <c r="D8776" s="59"/>
      <c r="E8776" s="5" t="s">
        <v>88</v>
      </c>
      <c r="F8776" s="51" t="s">
        <v>623</v>
      </c>
      <c r="G8776" s="4">
        <v>255</v>
      </c>
      <c r="H8776" s="10">
        <v>52.156862745098003</v>
      </c>
      <c r="I8776" s="1">
        <v>47.843137254901997</v>
      </c>
      <c r="J8776" s="15" t="s">
        <v>160</v>
      </c>
    </row>
    <row r="8777" spans="4:10" x14ac:dyDescent="0.2">
      <c r="D8777" s="59"/>
      <c r="E8777" s="5" t="s">
        <v>89</v>
      </c>
      <c r="F8777" s="51" t="s">
        <v>623</v>
      </c>
      <c r="G8777" s="4">
        <v>434</v>
      </c>
      <c r="H8777" s="10">
        <v>49.308755760369003</v>
      </c>
      <c r="I8777" s="1">
        <v>50.691244239630997</v>
      </c>
      <c r="J8777" s="15" t="s">
        <v>160</v>
      </c>
    </row>
    <row r="8778" spans="4:10" x14ac:dyDescent="0.2">
      <c r="D8778" s="59"/>
      <c r="E8778" s="5" t="s">
        <v>23</v>
      </c>
      <c r="F8778" s="51" t="s">
        <v>624</v>
      </c>
      <c r="G8778" s="4">
        <v>9</v>
      </c>
      <c r="H8778" s="10">
        <v>66.666666666666998</v>
      </c>
      <c r="I8778" s="1">
        <v>33.333333333333002</v>
      </c>
      <c r="J8778" s="15" t="s">
        <v>160</v>
      </c>
    </row>
    <row r="8779" spans="4:10" ht="26" x14ac:dyDescent="0.2">
      <c r="D8779" s="59"/>
      <c r="E8779" s="5" t="s">
        <v>90</v>
      </c>
      <c r="F8779" s="51" t="s">
        <v>623</v>
      </c>
      <c r="G8779" s="4">
        <v>345</v>
      </c>
      <c r="H8779" s="10">
        <v>50.724637681159003</v>
      </c>
      <c r="I8779" s="1">
        <v>49.275362318840997</v>
      </c>
      <c r="J8779" s="15" t="s">
        <v>160</v>
      </c>
    </row>
    <row r="8780" spans="4:10" ht="26" x14ac:dyDescent="0.2">
      <c r="D8780" s="58" t="s">
        <v>91</v>
      </c>
      <c r="E8780" s="7" t="s">
        <v>92</v>
      </c>
      <c r="F8780" s="50" t="s">
        <v>623</v>
      </c>
      <c r="G8780" s="6">
        <v>70</v>
      </c>
      <c r="H8780" s="14">
        <v>42.857142857143003</v>
      </c>
      <c r="I8780" s="3">
        <v>57.142857142856997</v>
      </c>
      <c r="J8780" s="19" t="s">
        <v>160</v>
      </c>
    </row>
    <row r="8781" spans="4:10" ht="39" x14ac:dyDescent="0.2">
      <c r="D8781" s="59"/>
      <c r="E8781" s="5" t="s">
        <v>93</v>
      </c>
      <c r="F8781" s="51" t="s">
        <v>623</v>
      </c>
      <c r="G8781" s="4">
        <v>430</v>
      </c>
      <c r="H8781" s="10">
        <v>44.186046511628</v>
      </c>
      <c r="I8781" s="1">
        <v>55.813953488372</v>
      </c>
      <c r="J8781" s="15" t="s">
        <v>160</v>
      </c>
    </row>
    <row r="8782" spans="4:10" ht="39" x14ac:dyDescent="0.2">
      <c r="D8782" s="59"/>
      <c r="E8782" s="5" t="s">
        <v>94</v>
      </c>
      <c r="F8782" s="51" t="s">
        <v>623</v>
      </c>
      <c r="G8782" s="4">
        <v>824</v>
      </c>
      <c r="H8782" s="10">
        <v>48.665048543688997</v>
      </c>
      <c r="I8782" s="1">
        <v>51.334951456311003</v>
      </c>
      <c r="J8782" s="15" t="s">
        <v>160</v>
      </c>
    </row>
    <row r="8783" spans="4:10" ht="39" x14ac:dyDescent="0.2">
      <c r="D8783" s="59"/>
      <c r="E8783" s="5" t="s">
        <v>95</v>
      </c>
      <c r="F8783" s="51" t="s">
        <v>623</v>
      </c>
      <c r="G8783" s="4">
        <v>593</v>
      </c>
      <c r="H8783" s="10">
        <v>46.205733558178999</v>
      </c>
      <c r="I8783" s="1">
        <v>53.794266441821001</v>
      </c>
      <c r="J8783" s="15" t="s">
        <v>160</v>
      </c>
    </row>
    <row r="8784" spans="4:10" ht="39" x14ac:dyDescent="0.2">
      <c r="D8784" s="59"/>
      <c r="E8784" s="5" t="s">
        <v>96</v>
      </c>
      <c r="F8784" s="51" t="s">
        <v>623</v>
      </c>
      <c r="G8784" s="4">
        <v>261</v>
      </c>
      <c r="H8784" s="10">
        <v>44.061302681991997</v>
      </c>
      <c r="I8784" s="1">
        <v>55.938697318008003</v>
      </c>
      <c r="J8784" s="15" t="s">
        <v>160</v>
      </c>
    </row>
    <row r="8785" spans="4:10" ht="39" x14ac:dyDescent="0.2">
      <c r="D8785" s="59"/>
      <c r="E8785" s="5" t="s">
        <v>97</v>
      </c>
      <c r="F8785" s="51" t="s">
        <v>623</v>
      </c>
      <c r="G8785" s="4">
        <v>63</v>
      </c>
      <c r="H8785" s="10">
        <v>30.158730158729998</v>
      </c>
      <c r="I8785" s="1">
        <v>69.841269841270005</v>
      </c>
      <c r="J8785" s="15" t="s">
        <v>160</v>
      </c>
    </row>
    <row r="8786" spans="4:10" ht="39" x14ac:dyDescent="0.2">
      <c r="D8786" s="59"/>
      <c r="E8786" s="5" t="s">
        <v>98</v>
      </c>
      <c r="F8786" s="51" t="s">
        <v>623</v>
      </c>
      <c r="G8786" s="4">
        <v>345</v>
      </c>
      <c r="H8786" s="10">
        <v>44.057971014492999</v>
      </c>
      <c r="I8786" s="1">
        <v>55.942028985507001</v>
      </c>
      <c r="J8786" s="15" t="s">
        <v>160</v>
      </c>
    </row>
    <row r="8787" spans="4:10" ht="39" x14ac:dyDescent="0.2">
      <c r="D8787" s="59"/>
      <c r="E8787" s="5" t="s">
        <v>99</v>
      </c>
      <c r="F8787" s="51" t="s">
        <v>623</v>
      </c>
      <c r="G8787" s="4">
        <v>202</v>
      </c>
      <c r="H8787" s="10">
        <v>42.079207920792001</v>
      </c>
      <c r="I8787" s="1">
        <v>57.920792079207999</v>
      </c>
      <c r="J8787" s="15" t="s">
        <v>160</v>
      </c>
    </row>
    <row r="8788" spans="4:10" x14ac:dyDescent="0.2">
      <c r="D8788" s="59"/>
      <c r="E8788" s="5" t="s">
        <v>100</v>
      </c>
      <c r="F8788" s="51" t="s">
        <v>623</v>
      </c>
      <c r="G8788" s="4">
        <v>143</v>
      </c>
      <c r="H8788" s="10">
        <v>60.839160839161003</v>
      </c>
      <c r="I8788" s="1">
        <v>39.160839160838997</v>
      </c>
      <c r="J8788" s="15" t="s">
        <v>160</v>
      </c>
    </row>
    <row r="8789" spans="4:10" x14ac:dyDescent="0.2">
      <c r="D8789" s="59"/>
      <c r="E8789" s="5" t="s">
        <v>23</v>
      </c>
      <c r="F8789" s="51" t="s">
        <v>624</v>
      </c>
      <c r="G8789" s="4">
        <v>5</v>
      </c>
      <c r="H8789" s="10">
        <v>100</v>
      </c>
      <c r="I8789" s="2" t="s">
        <v>160</v>
      </c>
      <c r="J8789" s="15" t="s">
        <v>160</v>
      </c>
    </row>
    <row r="8790" spans="4:10" ht="26" x14ac:dyDescent="0.2">
      <c r="D8790" s="59"/>
      <c r="E8790" s="5" t="s">
        <v>101</v>
      </c>
      <c r="F8790" s="51" t="s">
        <v>623</v>
      </c>
      <c r="G8790" s="4">
        <v>883</v>
      </c>
      <c r="H8790" s="10">
        <v>48.584371460928999</v>
      </c>
      <c r="I8790" s="1">
        <v>51.415628539071001</v>
      </c>
      <c r="J8790" s="15" t="s">
        <v>160</v>
      </c>
    </row>
    <row r="8791" spans="4:10" ht="26" x14ac:dyDescent="0.2">
      <c r="D8791" s="59"/>
      <c r="E8791" s="5" t="s">
        <v>102</v>
      </c>
      <c r="F8791" s="51" t="s">
        <v>623</v>
      </c>
      <c r="G8791" s="4">
        <v>453</v>
      </c>
      <c r="H8791" s="10">
        <v>47.019867549669002</v>
      </c>
      <c r="I8791" s="1">
        <v>52.980132450330998</v>
      </c>
      <c r="J8791" s="15" t="s">
        <v>160</v>
      </c>
    </row>
    <row r="8792" spans="4:10" x14ac:dyDescent="0.2">
      <c r="D8792" s="58" t="s">
        <v>103</v>
      </c>
      <c r="E8792" s="7" t="s">
        <v>104</v>
      </c>
      <c r="F8792" s="50" t="s">
        <v>623</v>
      </c>
      <c r="G8792" s="6">
        <v>265</v>
      </c>
      <c r="H8792" s="14">
        <v>47.924528301887001</v>
      </c>
      <c r="I8792" s="3">
        <v>52.075471698112999</v>
      </c>
      <c r="J8792" s="19" t="s">
        <v>160</v>
      </c>
    </row>
    <row r="8793" spans="4:10" x14ac:dyDescent="0.2">
      <c r="D8793" s="59"/>
      <c r="E8793" s="5" t="s">
        <v>105</v>
      </c>
      <c r="F8793" s="51" t="s">
        <v>623</v>
      </c>
      <c r="G8793" s="4">
        <v>314</v>
      </c>
      <c r="H8793" s="10">
        <v>44.267515923566997</v>
      </c>
      <c r="I8793" s="1">
        <v>55.732484076433003</v>
      </c>
      <c r="J8793" s="15" t="s">
        <v>160</v>
      </c>
    </row>
    <row r="8794" spans="4:10" x14ac:dyDescent="0.2">
      <c r="D8794" s="59"/>
      <c r="E8794" s="5" t="s">
        <v>106</v>
      </c>
      <c r="F8794" s="51" t="s">
        <v>623</v>
      </c>
      <c r="G8794" s="4">
        <v>333</v>
      </c>
      <c r="H8794" s="10">
        <v>55.255255255255001</v>
      </c>
      <c r="I8794" s="1">
        <v>44.744744744744999</v>
      </c>
      <c r="J8794" s="15" t="s">
        <v>160</v>
      </c>
    </row>
    <row r="8795" spans="4:10" x14ac:dyDescent="0.2">
      <c r="D8795" s="59"/>
      <c r="E8795" s="5" t="s">
        <v>107</v>
      </c>
      <c r="F8795" s="51" t="s">
        <v>623</v>
      </c>
      <c r="G8795" s="4">
        <v>108</v>
      </c>
      <c r="H8795" s="10">
        <v>59.259259259258997</v>
      </c>
      <c r="I8795" s="1">
        <v>40.740740740741003</v>
      </c>
      <c r="J8795" s="15" t="s">
        <v>160</v>
      </c>
    </row>
    <row r="8796" spans="4:10" x14ac:dyDescent="0.2">
      <c r="D8796" s="59"/>
      <c r="E8796" s="5" t="s">
        <v>108</v>
      </c>
      <c r="F8796" s="51" t="s">
        <v>624</v>
      </c>
      <c r="G8796" s="4">
        <v>21</v>
      </c>
      <c r="H8796" s="10">
        <v>57.142857142856997</v>
      </c>
      <c r="I8796" s="1">
        <v>42.857142857143003</v>
      </c>
      <c r="J8796" s="15" t="s">
        <v>160</v>
      </c>
    </row>
    <row r="8797" spans="4:10" x14ac:dyDescent="0.2">
      <c r="D8797" s="59"/>
      <c r="E8797" s="5" t="s">
        <v>23</v>
      </c>
      <c r="F8797" s="51" t="s">
        <v>624</v>
      </c>
      <c r="G8797" s="4">
        <v>2</v>
      </c>
      <c r="H8797" s="10">
        <v>100</v>
      </c>
      <c r="I8797" s="2" t="s">
        <v>160</v>
      </c>
      <c r="J8797" s="15" t="s">
        <v>160</v>
      </c>
    </row>
    <row r="8798" spans="4:10" x14ac:dyDescent="0.2">
      <c r="D8798" s="59"/>
      <c r="E8798" s="5" t="s">
        <v>109</v>
      </c>
      <c r="F8798" s="51" t="s">
        <v>623</v>
      </c>
      <c r="G8798" s="4">
        <v>579</v>
      </c>
      <c r="H8798" s="10">
        <v>45.941278065630001</v>
      </c>
      <c r="I8798" s="1">
        <v>54.058721934369999</v>
      </c>
      <c r="J8798" s="15" t="s">
        <v>160</v>
      </c>
    </row>
    <row r="8799" spans="4:10" x14ac:dyDescent="0.2">
      <c r="D8799" s="59"/>
      <c r="E8799" s="5" t="s">
        <v>110</v>
      </c>
      <c r="F8799" s="51" t="s">
        <v>623</v>
      </c>
      <c r="G8799" s="4">
        <v>129</v>
      </c>
      <c r="H8799" s="10">
        <v>58.914728682171003</v>
      </c>
      <c r="I8799" s="1">
        <v>41.085271317828997</v>
      </c>
      <c r="J8799" s="15" t="s">
        <v>160</v>
      </c>
    </row>
    <row r="8800" spans="4:10" x14ac:dyDescent="0.2">
      <c r="D8800" s="58" t="s">
        <v>111</v>
      </c>
      <c r="E8800" s="7" t="s">
        <v>112</v>
      </c>
      <c r="F8800" s="50" t="s">
        <v>623</v>
      </c>
      <c r="G8800" s="6">
        <v>192</v>
      </c>
      <c r="H8800" s="14">
        <v>53.125</v>
      </c>
      <c r="I8800" s="3">
        <v>46.875</v>
      </c>
      <c r="J8800" s="19" t="s">
        <v>160</v>
      </c>
    </row>
    <row r="8801" spans="4:10" ht="26" x14ac:dyDescent="0.2">
      <c r="D8801" s="59"/>
      <c r="E8801" s="5" t="s">
        <v>113</v>
      </c>
      <c r="F8801" s="51" t="s">
        <v>623</v>
      </c>
      <c r="G8801" s="4">
        <v>149</v>
      </c>
      <c r="H8801" s="10">
        <v>44.96644295302</v>
      </c>
      <c r="I8801" s="1">
        <v>55.03355704698</v>
      </c>
      <c r="J8801" s="15" t="s">
        <v>160</v>
      </c>
    </row>
    <row r="8802" spans="4:10" x14ac:dyDescent="0.2">
      <c r="D8802" s="59"/>
      <c r="E8802" s="5" t="s">
        <v>114</v>
      </c>
      <c r="F8802" s="51" t="s">
        <v>623</v>
      </c>
      <c r="G8802" s="4">
        <v>530</v>
      </c>
      <c r="H8802" s="10">
        <v>47.735849056604003</v>
      </c>
      <c r="I8802" s="1">
        <v>52.264150943395997</v>
      </c>
      <c r="J8802" s="15" t="s">
        <v>160</v>
      </c>
    </row>
    <row r="8803" spans="4:10" x14ac:dyDescent="0.2">
      <c r="D8803" s="59"/>
      <c r="E8803" s="5" t="s">
        <v>115</v>
      </c>
      <c r="F8803" s="51" t="s">
        <v>623</v>
      </c>
      <c r="G8803" s="4">
        <v>225</v>
      </c>
      <c r="H8803" s="10">
        <v>43.111111111111001</v>
      </c>
      <c r="I8803" s="1">
        <v>56.888888888888999</v>
      </c>
      <c r="J8803" s="15" t="s">
        <v>160</v>
      </c>
    </row>
    <row r="8804" spans="4:10" x14ac:dyDescent="0.2">
      <c r="D8804" s="59"/>
      <c r="E8804" s="5" t="s">
        <v>116</v>
      </c>
      <c r="F8804" s="51" t="s">
        <v>623</v>
      </c>
      <c r="G8804" s="4">
        <v>467</v>
      </c>
      <c r="H8804" s="10">
        <v>47.109207708779003</v>
      </c>
      <c r="I8804" s="1">
        <v>52.890792291220997</v>
      </c>
      <c r="J8804" s="15" t="s">
        <v>160</v>
      </c>
    </row>
    <row r="8805" spans="4:10" ht="26" x14ac:dyDescent="0.2">
      <c r="D8805" s="59"/>
      <c r="E8805" s="5" t="s">
        <v>117</v>
      </c>
      <c r="F8805" s="51" t="s">
        <v>623</v>
      </c>
      <c r="G8805" s="4">
        <v>732</v>
      </c>
      <c r="H8805" s="10">
        <v>51.639344262294998</v>
      </c>
      <c r="I8805" s="1">
        <v>48.360655737705002</v>
      </c>
      <c r="J8805" s="15" t="s">
        <v>160</v>
      </c>
    </row>
    <row r="8806" spans="4:10" ht="26" x14ac:dyDescent="0.2">
      <c r="D8806" s="59"/>
      <c r="E8806" s="5" t="s">
        <v>118</v>
      </c>
      <c r="F8806" s="51" t="s">
        <v>623</v>
      </c>
      <c r="G8806" s="4">
        <v>662</v>
      </c>
      <c r="H8806" s="10">
        <v>48.036253776434997</v>
      </c>
      <c r="I8806" s="1">
        <v>51.963746223565003</v>
      </c>
      <c r="J8806" s="15" t="s">
        <v>160</v>
      </c>
    </row>
    <row r="8807" spans="4:10" ht="26" x14ac:dyDescent="0.2">
      <c r="D8807" s="59"/>
      <c r="E8807" s="5" t="s">
        <v>119</v>
      </c>
      <c r="F8807" s="51" t="s">
        <v>623</v>
      </c>
      <c r="G8807" s="4">
        <v>471</v>
      </c>
      <c r="H8807" s="10">
        <v>52.866242038217003</v>
      </c>
      <c r="I8807" s="1">
        <v>47.133757961782997</v>
      </c>
      <c r="J8807" s="15" t="s">
        <v>160</v>
      </c>
    </row>
    <row r="8808" spans="4:10" ht="26" x14ac:dyDescent="0.2">
      <c r="D8808" s="59"/>
      <c r="E8808" s="5" t="s">
        <v>120</v>
      </c>
      <c r="F8808" s="51" t="s">
        <v>623</v>
      </c>
      <c r="G8808" s="4">
        <v>165</v>
      </c>
      <c r="H8808" s="10">
        <v>42.424242424242003</v>
      </c>
      <c r="I8808" s="1">
        <v>57.575757575757997</v>
      </c>
      <c r="J8808" s="15" t="s">
        <v>160</v>
      </c>
    </row>
    <row r="8809" spans="4:10" x14ac:dyDescent="0.2">
      <c r="D8809" s="59"/>
      <c r="E8809" s="5" t="s">
        <v>121</v>
      </c>
      <c r="F8809" s="51" t="s">
        <v>623</v>
      </c>
      <c r="G8809" s="4">
        <v>553</v>
      </c>
      <c r="H8809" s="10">
        <v>47.197106690778</v>
      </c>
      <c r="I8809" s="1">
        <v>52.802893309222</v>
      </c>
      <c r="J8809" s="15" t="s">
        <v>160</v>
      </c>
    </row>
    <row r="8810" spans="4:10" x14ac:dyDescent="0.2">
      <c r="D8810" s="59"/>
      <c r="E8810" s="5" t="s">
        <v>122</v>
      </c>
      <c r="F8810" s="51" t="s">
        <v>623</v>
      </c>
      <c r="G8810" s="4">
        <v>471</v>
      </c>
      <c r="H8810" s="10">
        <v>50.106157112527001</v>
      </c>
      <c r="I8810" s="1">
        <v>49.893842887472999</v>
      </c>
      <c r="J8810" s="15" t="s">
        <v>160</v>
      </c>
    </row>
    <row r="8811" spans="4:10" x14ac:dyDescent="0.2">
      <c r="D8811" s="59"/>
      <c r="E8811" s="5" t="s">
        <v>123</v>
      </c>
      <c r="F8811" s="51" t="s">
        <v>623</v>
      </c>
      <c r="G8811" s="4">
        <v>275</v>
      </c>
      <c r="H8811" s="10">
        <v>48</v>
      </c>
      <c r="I8811" s="1">
        <v>52</v>
      </c>
      <c r="J8811" s="15" t="s">
        <v>160</v>
      </c>
    </row>
    <row r="8812" spans="4:10" x14ac:dyDescent="0.2">
      <c r="D8812" s="59"/>
      <c r="E8812" s="5" t="s">
        <v>124</v>
      </c>
      <c r="F8812" s="51" t="s">
        <v>623</v>
      </c>
      <c r="G8812" s="4">
        <v>647</v>
      </c>
      <c r="H8812" s="10">
        <v>47.758887171561</v>
      </c>
      <c r="I8812" s="1">
        <v>52.241112828439</v>
      </c>
      <c r="J8812" s="15" t="s">
        <v>160</v>
      </c>
    </row>
    <row r="8813" spans="4:10" x14ac:dyDescent="0.2">
      <c r="D8813" s="59"/>
      <c r="E8813" s="5" t="s">
        <v>125</v>
      </c>
      <c r="F8813" s="51" t="s">
        <v>623</v>
      </c>
      <c r="G8813" s="4">
        <v>249</v>
      </c>
      <c r="H8813" s="10">
        <v>50.602409638554001</v>
      </c>
      <c r="I8813" s="1">
        <v>49.397590361445999</v>
      </c>
      <c r="J8813" s="15" t="s">
        <v>160</v>
      </c>
    </row>
    <row r="8814" spans="4:10" x14ac:dyDescent="0.2">
      <c r="D8814" s="59"/>
      <c r="E8814" s="5" t="s">
        <v>126</v>
      </c>
      <c r="F8814" s="51" t="s">
        <v>623</v>
      </c>
      <c r="G8814" s="4">
        <v>279</v>
      </c>
      <c r="H8814" s="10">
        <v>53.046594982079</v>
      </c>
      <c r="I8814" s="1">
        <v>46.953405017921</v>
      </c>
      <c r="J8814" s="15" t="s">
        <v>160</v>
      </c>
    </row>
    <row r="8815" spans="4:10" ht="26" x14ac:dyDescent="0.2">
      <c r="D8815" s="59"/>
      <c r="E8815" s="5" t="s">
        <v>127</v>
      </c>
      <c r="F8815" s="51" t="s">
        <v>623</v>
      </c>
      <c r="G8815" s="4">
        <v>195</v>
      </c>
      <c r="H8815" s="10">
        <v>51.794871794872002</v>
      </c>
      <c r="I8815" s="1">
        <v>48.205128205127998</v>
      </c>
      <c r="J8815" s="15" t="s">
        <v>160</v>
      </c>
    </row>
    <row r="8816" spans="4:10" x14ac:dyDescent="0.2">
      <c r="D8816" s="59"/>
      <c r="E8816" s="5" t="s">
        <v>36</v>
      </c>
      <c r="F8816" s="51" t="s">
        <v>624</v>
      </c>
      <c r="G8816" s="4">
        <v>24</v>
      </c>
      <c r="H8816" s="10">
        <v>58.333333333333002</v>
      </c>
      <c r="I8816" s="1">
        <v>41.666666666666998</v>
      </c>
      <c r="J8816" s="15" t="s">
        <v>160</v>
      </c>
    </row>
    <row r="8817" spans="4:10" x14ac:dyDescent="0.2">
      <c r="D8817" s="59"/>
      <c r="E8817" s="5" t="s">
        <v>128</v>
      </c>
      <c r="F8817" s="51" t="s">
        <v>624</v>
      </c>
      <c r="G8817" s="4">
        <v>14</v>
      </c>
      <c r="H8817" s="10">
        <v>50</v>
      </c>
      <c r="I8817" s="1">
        <v>50</v>
      </c>
      <c r="J8817" s="15" t="s">
        <v>160</v>
      </c>
    </row>
    <row r="8818" spans="4:10" x14ac:dyDescent="0.2">
      <c r="D8818" s="59"/>
      <c r="E8818" s="5" t="s">
        <v>23</v>
      </c>
      <c r="F8818" s="51" t="s">
        <v>624</v>
      </c>
      <c r="G8818" s="4">
        <v>4</v>
      </c>
      <c r="H8818" s="10">
        <v>50</v>
      </c>
      <c r="I8818" s="1">
        <v>50</v>
      </c>
      <c r="J8818" s="15" t="s">
        <v>160</v>
      </c>
    </row>
    <row r="8819" spans="4:10" x14ac:dyDescent="0.2">
      <c r="D8819" s="58" t="s">
        <v>129</v>
      </c>
      <c r="E8819" s="7" t="s">
        <v>130</v>
      </c>
      <c r="F8819" s="50" t="s">
        <v>623</v>
      </c>
      <c r="G8819" s="6">
        <v>544</v>
      </c>
      <c r="H8819" s="14">
        <v>46.507352941176002</v>
      </c>
      <c r="I8819" s="3">
        <v>53.492647058823998</v>
      </c>
      <c r="J8819" s="19" t="s">
        <v>160</v>
      </c>
    </row>
    <row r="8820" spans="4:10" x14ac:dyDescent="0.2">
      <c r="D8820" s="59"/>
      <c r="E8820" s="5" t="s">
        <v>131</v>
      </c>
      <c r="F8820" s="51" t="s">
        <v>623</v>
      </c>
      <c r="G8820" s="4">
        <v>411</v>
      </c>
      <c r="H8820" s="10">
        <v>54.257907542578998</v>
      </c>
      <c r="I8820" s="1">
        <v>45.742092457421002</v>
      </c>
      <c r="J8820" s="15" t="s">
        <v>160</v>
      </c>
    </row>
    <row r="8821" spans="4:10" x14ac:dyDescent="0.2">
      <c r="D8821" s="59"/>
      <c r="E8821" s="5" t="s">
        <v>132</v>
      </c>
      <c r="F8821" s="51" t="s">
        <v>623</v>
      </c>
      <c r="G8821" s="4">
        <v>65</v>
      </c>
      <c r="H8821" s="10">
        <v>58.461538461537998</v>
      </c>
      <c r="I8821" s="1">
        <v>41.538461538462002</v>
      </c>
      <c r="J8821" s="15" t="s">
        <v>160</v>
      </c>
    </row>
    <row r="8822" spans="4:10" x14ac:dyDescent="0.2">
      <c r="D8822" s="59"/>
      <c r="E8822" s="5" t="s">
        <v>133</v>
      </c>
      <c r="F8822" s="51" t="s">
        <v>624</v>
      </c>
      <c r="G8822" s="4">
        <v>21</v>
      </c>
      <c r="H8822" s="10">
        <v>57.142857142856997</v>
      </c>
      <c r="I8822" s="1">
        <v>42.857142857143003</v>
      </c>
      <c r="J8822" s="15" t="s">
        <v>160</v>
      </c>
    </row>
    <row r="8823" spans="4:10" x14ac:dyDescent="0.2">
      <c r="D8823" s="59"/>
      <c r="E8823" s="5" t="s">
        <v>23</v>
      </c>
      <c r="F8823" s="51" t="s">
        <v>624</v>
      </c>
      <c r="G8823" s="4">
        <v>2</v>
      </c>
      <c r="H8823" s="10">
        <v>100</v>
      </c>
      <c r="I8823" s="2" t="s">
        <v>160</v>
      </c>
      <c r="J8823" s="15" t="s">
        <v>160</v>
      </c>
    </row>
    <row r="8824" spans="4:10" x14ac:dyDescent="0.2">
      <c r="D8824" s="59"/>
      <c r="E8824" s="5" t="s">
        <v>134</v>
      </c>
      <c r="F8824" s="51" t="s">
        <v>623</v>
      </c>
      <c r="G8824" s="4">
        <v>955</v>
      </c>
      <c r="H8824" s="10">
        <v>49.842931937172999</v>
      </c>
      <c r="I8824" s="1">
        <v>50.157068062827001</v>
      </c>
      <c r="J8824" s="15" t="s">
        <v>160</v>
      </c>
    </row>
    <row r="8825" spans="4:10" x14ac:dyDescent="0.2">
      <c r="D8825" s="59"/>
      <c r="E8825" s="5" t="s">
        <v>135</v>
      </c>
      <c r="F8825" s="51" t="s">
        <v>623</v>
      </c>
      <c r="G8825" s="4">
        <v>86</v>
      </c>
      <c r="H8825" s="10">
        <v>58.139534883720998</v>
      </c>
      <c r="I8825" s="1">
        <v>41.860465116279002</v>
      </c>
      <c r="J8825" s="15" t="s">
        <v>160</v>
      </c>
    </row>
    <row r="8826" spans="4:10" x14ac:dyDescent="0.2">
      <c r="D8826" s="58" t="s">
        <v>136</v>
      </c>
      <c r="E8826" s="7" t="s">
        <v>137</v>
      </c>
      <c r="F8826" s="50" t="s">
        <v>623</v>
      </c>
      <c r="G8826" s="6">
        <v>421</v>
      </c>
      <c r="H8826" s="14">
        <v>54.394299287411002</v>
      </c>
      <c r="I8826" s="3">
        <v>45.605700712588998</v>
      </c>
      <c r="J8826" s="19" t="s">
        <v>160</v>
      </c>
    </row>
    <row r="8827" spans="4:10" x14ac:dyDescent="0.2">
      <c r="D8827" s="59"/>
      <c r="E8827" s="5" t="s">
        <v>138</v>
      </c>
      <c r="F8827" s="51" t="s">
        <v>623</v>
      </c>
      <c r="G8827" s="4">
        <v>362</v>
      </c>
      <c r="H8827" s="10">
        <v>47.513812154695998</v>
      </c>
      <c r="I8827" s="1">
        <v>52.486187845304002</v>
      </c>
      <c r="J8827" s="15" t="s">
        <v>160</v>
      </c>
    </row>
    <row r="8828" spans="4:10" x14ac:dyDescent="0.2">
      <c r="D8828" s="59"/>
      <c r="E8828" s="5" t="s">
        <v>139</v>
      </c>
      <c r="F8828" s="51" t="s">
        <v>623</v>
      </c>
      <c r="G8828" s="4">
        <v>175</v>
      </c>
      <c r="H8828" s="10">
        <v>45.714285714286</v>
      </c>
      <c r="I8828" s="1">
        <v>54.285714285714</v>
      </c>
      <c r="J8828" s="15" t="s">
        <v>160</v>
      </c>
    </row>
    <row r="8829" spans="4:10" x14ac:dyDescent="0.2">
      <c r="D8829" s="59"/>
      <c r="E8829" s="5" t="s">
        <v>128</v>
      </c>
      <c r="F8829" s="51" t="s">
        <v>623</v>
      </c>
      <c r="G8829" s="4">
        <v>60</v>
      </c>
      <c r="H8829" s="10">
        <v>60</v>
      </c>
      <c r="I8829" s="1">
        <v>40</v>
      </c>
      <c r="J8829" s="15" t="s">
        <v>160</v>
      </c>
    </row>
    <row r="8830" spans="4:10" x14ac:dyDescent="0.2">
      <c r="D8830" s="59"/>
      <c r="E8830" s="5" t="s">
        <v>23</v>
      </c>
      <c r="F8830" s="51" t="s">
        <v>624</v>
      </c>
      <c r="G8830" s="4">
        <v>25</v>
      </c>
      <c r="H8830" s="10">
        <v>44</v>
      </c>
      <c r="I8830" s="1">
        <v>56</v>
      </c>
      <c r="J8830" s="15" t="s">
        <v>160</v>
      </c>
    </row>
    <row r="8831" spans="4:10" ht="26" x14ac:dyDescent="0.2">
      <c r="D8831" s="58" t="s">
        <v>140</v>
      </c>
      <c r="E8831" s="7" t="s">
        <v>141</v>
      </c>
      <c r="F8831" s="50" t="s">
        <v>624</v>
      </c>
      <c r="G8831" s="6">
        <v>12</v>
      </c>
      <c r="H8831" s="14">
        <v>50</v>
      </c>
      <c r="I8831" s="3">
        <v>50</v>
      </c>
      <c r="J8831" s="19" t="s">
        <v>160</v>
      </c>
    </row>
    <row r="8832" spans="4:10" ht="26" x14ac:dyDescent="0.2">
      <c r="D8832" s="59"/>
      <c r="E8832" s="5" t="s">
        <v>142</v>
      </c>
      <c r="F8832" s="51" t="s">
        <v>623</v>
      </c>
      <c r="G8832" s="4">
        <v>87</v>
      </c>
      <c r="H8832" s="10">
        <v>57.471264367815998</v>
      </c>
      <c r="I8832" s="1">
        <v>42.528735632184002</v>
      </c>
      <c r="J8832" s="15" t="s">
        <v>160</v>
      </c>
    </row>
    <row r="8833" spans="4:10" ht="26" x14ac:dyDescent="0.2">
      <c r="D8833" s="59"/>
      <c r="E8833" s="5" t="s">
        <v>143</v>
      </c>
      <c r="F8833" s="51" t="s">
        <v>623</v>
      </c>
      <c r="G8833" s="4">
        <v>67</v>
      </c>
      <c r="H8833" s="10">
        <v>52.238805970149002</v>
      </c>
      <c r="I8833" s="1">
        <v>47.761194029850998</v>
      </c>
      <c r="J8833" s="15" t="s">
        <v>160</v>
      </c>
    </row>
    <row r="8834" spans="4:10" ht="26" x14ac:dyDescent="0.2">
      <c r="D8834" s="59"/>
      <c r="E8834" s="5" t="s">
        <v>144</v>
      </c>
      <c r="F8834" s="51" t="s">
        <v>623</v>
      </c>
      <c r="G8834" s="4">
        <v>78</v>
      </c>
      <c r="H8834" s="10">
        <v>38.461538461537998</v>
      </c>
      <c r="I8834" s="1">
        <v>61.538461538462002</v>
      </c>
      <c r="J8834" s="15" t="s">
        <v>160</v>
      </c>
    </row>
    <row r="8835" spans="4:10" ht="26" x14ac:dyDescent="0.2">
      <c r="D8835" s="59"/>
      <c r="E8835" s="5" t="s">
        <v>145</v>
      </c>
      <c r="F8835" s="51" t="s">
        <v>623</v>
      </c>
      <c r="G8835" s="4">
        <v>735</v>
      </c>
      <c r="H8835" s="10">
        <v>45.850340136054001</v>
      </c>
      <c r="I8835" s="1">
        <v>54.149659863945999</v>
      </c>
      <c r="J8835" s="15" t="s">
        <v>160</v>
      </c>
    </row>
    <row r="8836" spans="4:10" ht="26" x14ac:dyDescent="0.2">
      <c r="D8836" s="59"/>
      <c r="E8836" s="5" t="s">
        <v>146</v>
      </c>
      <c r="F8836" s="51" t="s">
        <v>623</v>
      </c>
      <c r="G8836" s="4">
        <v>751</v>
      </c>
      <c r="H8836" s="10">
        <v>46.338215712382997</v>
      </c>
      <c r="I8836" s="1">
        <v>53.661784287617003</v>
      </c>
      <c r="J8836" s="15" t="s">
        <v>160</v>
      </c>
    </row>
    <row r="8837" spans="4:10" ht="26" x14ac:dyDescent="0.2">
      <c r="D8837" s="59"/>
      <c r="E8837" s="5" t="s">
        <v>147</v>
      </c>
      <c r="F8837" s="51" t="s">
        <v>623</v>
      </c>
      <c r="G8837" s="4">
        <v>587</v>
      </c>
      <c r="H8837" s="10">
        <v>47.359454855195999</v>
      </c>
      <c r="I8837" s="1">
        <v>52.640545144804001</v>
      </c>
      <c r="J8837" s="15" t="s">
        <v>160</v>
      </c>
    </row>
    <row r="8838" spans="4:10" x14ac:dyDescent="0.2">
      <c r="D8838" s="59"/>
      <c r="E8838" s="5" t="s">
        <v>148</v>
      </c>
      <c r="F8838" s="51" t="s">
        <v>623</v>
      </c>
      <c r="G8838" s="4">
        <v>187</v>
      </c>
      <c r="H8838" s="10">
        <v>53.475935828876999</v>
      </c>
      <c r="I8838" s="1">
        <v>46.524064171123001</v>
      </c>
      <c r="J8838" s="15" t="s">
        <v>160</v>
      </c>
    </row>
    <row r="8839" spans="4:10" ht="26" x14ac:dyDescent="0.2">
      <c r="D8839" s="59"/>
      <c r="E8839" s="5" t="s">
        <v>149</v>
      </c>
      <c r="F8839" s="51" t="s">
        <v>623</v>
      </c>
      <c r="G8839" s="4">
        <v>75</v>
      </c>
      <c r="H8839" s="10">
        <v>53.333333333333002</v>
      </c>
      <c r="I8839" s="1">
        <v>46.666666666666998</v>
      </c>
      <c r="J8839" s="15" t="s">
        <v>160</v>
      </c>
    </row>
    <row r="8840" spans="4:10" ht="26" x14ac:dyDescent="0.2">
      <c r="D8840" s="59"/>
      <c r="E8840" s="5" t="s">
        <v>150</v>
      </c>
      <c r="F8840" s="51" t="s">
        <v>623</v>
      </c>
      <c r="G8840" s="4">
        <v>66</v>
      </c>
      <c r="H8840" s="10">
        <v>56.060606060605998</v>
      </c>
      <c r="I8840" s="1">
        <v>43.939393939394002</v>
      </c>
      <c r="J8840" s="15" t="s">
        <v>160</v>
      </c>
    </row>
    <row r="8841" spans="4:10" ht="26" x14ac:dyDescent="0.2">
      <c r="D8841" s="59"/>
      <c r="E8841" s="5" t="s">
        <v>151</v>
      </c>
      <c r="F8841" s="51" t="s">
        <v>624</v>
      </c>
      <c r="G8841" s="4">
        <v>12</v>
      </c>
      <c r="H8841" s="10">
        <v>41.666666666666998</v>
      </c>
      <c r="I8841" s="1">
        <v>58.333333333333002</v>
      </c>
      <c r="J8841" s="15" t="s">
        <v>160</v>
      </c>
    </row>
    <row r="8842" spans="4:10" ht="26" x14ac:dyDescent="0.2">
      <c r="D8842" s="59"/>
      <c r="E8842" s="5" t="s">
        <v>152</v>
      </c>
      <c r="F8842" s="51" t="s">
        <v>623</v>
      </c>
      <c r="G8842" s="4">
        <v>443</v>
      </c>
      <c r="H8842" s="10">
        <v>41.760722347630001</v>
      </c>
      <c r="I8842" s="1">
        <v>58.239277652369999</v>
      </c>
      <c r="J8842" s="15" t="s">
        <v>160</v>
      </c>
    </row>
    <row r="8843" spans="4:10" x14ac:dyDescent="0.2">
      <c r="D8843" s="59"/>
      <c r="E8843" s="5" t="s">
        <v>153</v>
      </c>
      <c r="F8843" s="51" t="s">
        <v>623</v>
      </c>
      <c r="G8843" s="4">
        <v>80</v>
      </c>
      <c r="H8843" s="10">
        <v>41.25</v>
      </c>
      <c r="I8843" s="1">
        <v>58.75</v>
      </c>
      <c r="J8843" s="15" t="s">
        <v>160</v>
      </c>
    </row>
    <row r="8844" spans="4:10" ht="26" x14ac:dyDescent="0.2">
      <c r="D8844" s="59"/>
      <c r="E8844" s="5" t="s">
        <v>154</v>
      </c>
      <c r="F8844" s="51" t="s">
        <v>623</v>
      </c>
      <c r="G8844" s="4">
        <v>123</v>
      </c>
      <c r="H8844" s="10">
        <v>62.601626016259999</v>
      </c>
      <c r="I8844" s="1">
        <v>37.398373983740001</v>
      </c>
      <c r="J8844" s="15" t="s">
        <v>160</v>
      </c>
    </row>
    <row r="8845" spans="4:10" x14ac:dyDescent="0.2">
      <c r="D8845" s="59"/>
      <c r="E8845" s="5" t="s">
        <v>23</v>
      </c>
      <c r="F8845" s="51" t="s">
        <v>624</v>
      </c>
      <c r="G8845" s="4">
        <v>10</v>
      </c>
      <c r="H8845" s="10">
        <v>60</v>
      </c>
      <c r="I8845" s="1">
        <v>40</v>
      </c>
      <c r="J8845" s="15" t="s">
        <v>160</v>
      </c>
    </row>
    <row r="8846" spans="4:10" ht="26" x14ac:dyDescent="0.2">
      <c r="D8846" s="59"/>
      <c r="E8846" s="5" t="s">
        <v>155</v>
      </c>
      <c r="F8846" s="51" t="s">
        <v>623</v>
      </c>
      <c r="G8846" s="4">
        <v>910</v>
      </c>
      <c r="H8846" s="10">
        <v>48.901098901098997</v>
      </c>
      <c r="I8846" s="1">
        <v>51.098901098901003</v>
      </c>
      <c r="J8846" s="15" t="s">
        <v>160</v>
      </c>
    </row>
    <row r="8847" spans="4:10" ht="26" x14ac:dyDescent="0.2">
      <c r="D8847" s="59"/>
      <c r="E8847" s="5" t="s">
        <v>156</v>
      </c>
      <c r="F8847" s="51" t="s">
        <v>623</v>
      </c>
      <c r="G8847" s="4">
        <v>98</v>
      </c>
      <c r="H8847" s="10">
        <v>57.142857142856997</v>
      </c>
      <c r="I8847" s="1">
        <v>42.857142857143003</v>
      </c>
      <c r="J8847" s="15" t="s">
        <v>160</v>
      </c>
    </row>
    <row r="8848" spans="4:10" ht="26" x14ac:dyDescent="0.2">
      <c r="D8848" s="59"/>
      <c r="E8848" s="5" t="s">
        <v>157</v>
      </c>
      <c r="F8848" s="51" t="s">
        <v>623</v>
      </c>
      <c r="G8848" s="4">
        <v>134</v>
      </c>
      <c r="H8848" s="10">
        <v>44.776119402985003</v>
      </c>
      <c r="I8848" s="1">
        <v>55.223880597014997</v>
      </c>
      <c r="J8848" s="15" t="s">
        <v>160</v>
      </c>
    </row>
    <row r="8849" spans="4:10" ht="26" x14ac:dyDescent="0.2">
      <c r="D8849" s="59"/>
      <c r="E8849" s="5" t="s">
        <v>158</v>
      </c>
      <c r="F8849" s="51" t="s">
        <v>623</v>
      </c>
      <c r="G8849" s="4">
        <v>812</v>
      </c>
      <c r="H8849" s="10">
        <v>46.551724137930997</v>
      </c>
      <c r="I8849" s="1">
        <v>53.448275862069003</v>
      </c>
      <c r="J8849" s="15" t="s">
        <v>160</v>
      </c>
    </row>
    <row r="8850" spans="4:10" ht="26" x14ac:dyDescent="0.2">
      <c r="D8850" s="60"/>
      <c r="E8850" s="30" t="s">
        <v>159</v>
      </c>
      <c r="F8850" s="52" t="s">
        <v>623</v>
      </c>
      <c r="G8850" s="21">
        <v>136</v>
      </c>
      <c r="H8850" s="36">
        <v>53.676470588234999</v>
      </c>
      <c r="I8850" s="18">
        <v>46.323529411765001</v>
      </c>
      <c r="J8850" s="42" t="s">
        <v>160</v>
      </c>
    </row>
    <row r="8851" spans="4:10" x14ac:dyDescent="0.2">
      <c r="D8851" s="45" t="s">
        <v>625</v>
      </c>
    </row>
  </sheetData>
  <mergeCells count="952">
    <mergeCell ref="C4:V4"/>
    <mergeCell ref="C7:V7"/>
    <mergeCell ref="D8:F9"/>
    <mergeCell ref="D11:D15"/>
    <mergeCell ref="D16:D30"/>
    <mergeCell ref="D31:D40"/>
    <mergeCell ref="D41:D47"/>
    <mergeCell ref="D48:D55"/>
    <mergeCell ref="D56:D63"/>
    <mergeCell ref="D64:D72"/>
    <mergeCell ref="D73:D89"/>
    <mergeCell ref="D90:D101"/>
    <mergeCell ref="D102:D109"/>
    <mergeCell ref="D110:D128"/>
    <mergeCell ref="D129:D135"/>
    <mergeCell ref="D136:D140"/>
    <mergeCell ref="D141:D160"/>
    <mergeCell ref="C162:V162"/>
    <mergeCell ref="C165:V165"/>
    <mergeCell ref="D166:F167"/>
    <mergeCell ref="D169:D173"/>
    <mergeCell ref="D174:D188"/>
    <mergeCell ref="D189:D198"/>
    <mergeCell ref="D199:D205"/>
    <mergeCell ref="D206:D213"/>
    <mergeCell ref="D214:D221"/>
    <mergeCell ref="D222:D230"/>
    <mergeCell ref="D231:D247"/>
    <mergeCell ref="D248:D259"/>
    <mergeCell ref="D260:D267"/>
    <mergeCell ref="D268:D286"/>
    <mergeCell ref="D287:D293"/>
    <mergeCell ref="D294:D298"/>
    <mergeCell ref="D299:D318"/>
    <mergeCell ref="C320:V320"/>
    <mergeCell ref="C323:V323"/>
    <mergeCell ref="D324:F325"/>
    <mergeCell ref="D327:D331"/>
    <mergeCell ref="D332:D346"/>
    <mergeCell ref="D347:D356"/>
    <mergeCell ref="D357:D363"/>
    <mergeCell ref="D364:D371"/>
    <mergeCell ref="D372:D379"/>
    <mergeCell ref="D380:D388"/>
    <mergeCell ref="D389:D405"/>
    <mergeCell ref="D406:D417"/>
    <mergeCell ref="D418:D425"/>
    <mergeCell ref="D426:D444"/>
    <mergeCell ref="D445:D451"/>
    <mergeCell ref="D452:D456"/>
    <mergeCell ref="D457:D476"/>
    <mergeCell ref="C478:V478"/>
    <mergeCell ref="C481:V481"/>
    <mergeCell ref="D482:F483"/>
    <mergeCell ref="D485:D489"/>
    <mergeCell ref="D490:D504"/>
    <mergeCell ref="D505:D514"/>
    <mergeCell ref="D515:D521"/>
    <mergeCell ref="D522:D529"/>
    <mergeCell ref="D530:D537"/>
    <mergeCell ref="D538:D546"/>
    <mergeCell ref="D547:D563"/>
    <mergeCell ref="D564:D575"/>
    <mergeCell ref="D576:D583"/>
    <mergeCell ref="D584:D602"/>
    <mergeCell ref="D603:D609"/>
    <mergeCell ref="D610:D614"/>
    <mergeCell ref="D615:D634"/>
    <mergeCell ref="C636:V636"/>
    <mergeCell ref="C639:V639"/>
    <mergeCell ref="D640:F641"/>
    <mergeCell ref="D643:D647"/>
    <mergeCell ref="D648:D662"/>
    <mergeCell ref="D663:D672"/>
    <mergeCell ref="D673:D679"/>
    <mergeCell ref="D680:D687"/>
    <mergeCell ref="D688:D695"/>
    <mergeCell ref="D696:D704"/>
    <mergeCell ref="D705:D721"/>
    <mergeCell ref="D722:D733"/>
    <mergeCell ref="D734:D741"/>
    <mergeCell ref="D742:D760"/>
    <mergeCell ref="D761:D767"/>
    <mergeCell ref="D768:D772"/>
    <mergeCell ref="D773:D792"/>
    <mergeCell ref="C794:V794"/>
    <mergeCell ref="C797:V797"/>
    <mergeCell ref="D798:F799"/>
    <mergeCell ref="D801:D805"/>
    <mergeCell ref="D806:D820"/>
    <mergeCell ref="D821:D830"/>
    <mergeCell ref="D831:D837"/>
    <mergeCell ref="D838:D845"/>
    <mergeCell ref="D846:D853"/>
    <mergeCell ref="D854:D862"/>
    <mergeCell ref="D863:D879"/>
    <mergeCell ref="D880:D891"/>
    <mergeCell ref="D892:D899"/>
    <mergeCell ref="D900:D918"/>
    <mergeCell ref="D919:D925"/>
    <mergeCell ref="D926:D930"/>
    <mergeCell ref="D931:D950"/>
    <mergeCell ref="C952:V952"/>
    <mergeCell ref="C955:V955"/>
    <mergeCell ref="D956:F957"/>
    <mergeCell ref="D959:D963"/>
    <mergeCell ref="D964:D978"/>
    <mergeCell ref="D979:D988"/>
    <mergeCell ref="D989:D995"/>
    <mergeCell ref="D996:D1003"/>
    <mergeCell ref="D1004:D1011"/>
    <mergeCell ref="D1012:D1020"/>
    <mergeCell ref="D1021:D1037"/>
    <mergeCell ref="D1038:D1049"/>
    <mergeCell ref="D1050:D1057"/>
    <mergeCell ref="D1058:D1076"/>
    <mergeCell ref="D1077:D1083"/>
    <mergeCell ref="D1084:D1088"/>
    <mergeCell ref="D1089:D1108"/>
    <mergeCell ref="C1110:V1110"/>
    <mergeCell ref="C1113:V1113"/>
    <mergeCell ref="D1114:F1115"/>
    <mergeCell ref="D1117:D1121"/>
    <mergeCell ref="D1122:D1136"/>
    <mergeCell ref="D1137:D1146"/>
    <mergeCell ref="D1147:D1153"/>
    <mergeCell ref="D1154:D1161"/>
    <mergeCell ref="D1162:D1169"/>
    <mergeCell ref="D1170:D1178"/>
    <mergeCell ref="D1179:D1195"/>
    <mergeCell ref="D1196:D1207"/>
    <mergeCell ref="D1208:D1215"/>
    <mergeCell ref="D1216:D1234"/>
    <mergeCell ref="D1235:D1241"/>
    <mergeCell ref="D1242:D1246"/>
    <mergeCell ref="D1247:D1266"/>
    <mergeCell ref="C1268:V1268"/>
    <mergeCell ref="C1271:V1271"/>
    <mergeCell ref="D1272:F1273"/>
    <mergeCell ref="D1275:D1279"/>
    <mergeCell ref="D1280:D1294"/>
    <mergeCell ref="D1295:D1304"/>
    <mergeCell ref="D1305:D1311"/>
    <mergeCell ref="D1312:D1319"/>
    <mergeCell ref="D1320:D1327"/>
    <mergeCell ref="D1328:D1336"/>
    <mergeCell ref="D1337:D1353"/>
    <mergeCell ref="D1354:D1365"/>
    <mergeCell ref="D1366:D1373"/>
    <mergeCell ref="D1374:D1392"/>
    <mergeCell ref="D1393:D1399"/>
    <mergeCell ref="D1400:D1404"/>
    <mergeCell ref="D1405:D1424"/>
    <mergeCell ref="C1426:V1426"/>
    <mergeCell ref="C1429:V1429"/>
    <mergeCell ref="D1430:F1431"/>
    <mergeCell ref="D1433:D1437"/>
    <mergeCell ref="D1438:D1452"/>
    <mergeCell ref="D1453:D1462"/>
    <mergeCell ref="D1463:D1469"/>
    <mergeCell ref="D1470:D1477"/>
    <mergeCell ref="D1478:D1485"/>
    <mergeCell ref="D1486:D1494"/>
    <mergeCell ref="D1495:D1511"/>
    <mergeCell ref="D1512:D1523"/>
    <mergeCell ref="D1524:D1531"/>
    <mergeCell ref="D1532:D1550"/>
    <mergeCell ref="D1551:D1557"/>
    <mergeCell ref="D1558:D1562"/>
    <mergeCell ref="D1563:D1582"/>
    <mergeCell ref="C1584:V1584"/>
    <mergeCell ref="C1587:V1587"/>
    <mergeCell ref="D1588:F1589"/>
    <mergeCell ref="D1591:D1595"/>
    <mergeCell ref="D1596:D1610"/>
    <mergeCell ref="D1611:D1620"/>
    <mergeCell ref="D1621:D1627"/>
    <mergeCell ref="D1628:D1635"/>
    <mergeCell ref="D1636:D1643"/>
    <mergeCell ref="D1644:D1652"/>
    <mergeCell ref="D1653:D1669"/>
    <mergeCell ref="D1670:D1681"/>
    <mergeCell ref="D1682:D1689"/>
    <mergeCell ref="D1690:D1708"/>
    <mergeCell ref="D1709:D1715"/>
    <mergeCell ref="D1716:D1720"/>
    <mergeCell ref="D1721:D1740"/>
    <mergeCell ref="C1742:V1742"/>
    <mergeCell ref="C1745:V1745"/>
    <mergeCell ref="D1746:F1747"/>
    <mergeCell ref="D1749:D1753"/>
    <mergeCell ref="D1754:D1768"/>
    <mergeCell ref="D1769:D1778"/>
    <mergeCell ref="D1779:D1785"/>
    <mergeCell ref="D1786:D1793"/>
    <mergeCell ref="D1794:D1801"/>
    <mergeCell ref="D1802:D1810"/>
    <mergeCell ref="D1811:D1827"/>
    <mergeCell ref="D1828:D1839"/>
    <mergeCell ref="D1840:D1847"/>
    <mergeCell ref="D1848:D1866"/>
    <mergeCell ref="D1867:D1873"/>
    <mergeCell ref="D1874:D1878"/>
    <mergeCell ref="D1879:D1898"/>
    <mergeCell ref="C1900:V1900"/>
    <mergeCell ref="C1903:V1903"/>
    <mergeCell ref="D1904:F1905"/>
    <mergeCell ref="D1907:D1911"/>
    <mergeCell ref="D1912:D1926"/>
    <mergeCell ref="D1927:D1936"/>
    <mergeCell ref="D1937:D1943"/>
    <mergeCell ref="D1944:D1951"/>
    <mergeCell ref="D1952:D1959"/>
    <mergeCell ref="D1960:D1968"/>
    <mergeCell ref="D1969:D1985"/>
    <mergeCell ref="D1986:D1997"/>
    <mergeCell ref="D1998:D2005"/>
    <mergeCell ref="D2006:D2024"/>
    <mergeCell ref="D2025:D2031"/>
    <mergeCell ref="D2032:D2036"/>
    <mergeCell ref="D2037:D2056"/>
    <mergeCell ref="C2058:V2058"/>
    <mergeCell ref="C2061:V2061"/>
    <mergeCell ref="D2062:F2063"/>
    <mergeCell ref="D2065:D2069"/>
    <mergeCell ref="D2070:D2084"/>
    <mergeCell ref="D2085:D2094"/>
    <mergeCell ref="D2095:D2101"/>
    <mergeCell ref="D2102:D2109"/>
    <mergeCell ref="D2110:D2117"/>
    <mergeCell ref="D2118:D2126"/>
    <mergeCell ref="D2127:D2143"/>
    <mergeCell ref="D2144:D2155"/>
    <mergeCell ref="D2156:D2163"/>
    <mergeCell ref="D2164:D2182"/>
    <mergeCell ref="D2183:D2189"/>
    <mergeCell ref="D2190:D2194"/>
    <mergeCell ref="D2195:D2214"/>
    <mergeCell ref="C2216:V2216"/>
    <mergeCell ref="C2219:V2219"/>
    <mergeCell ref="D2220:F2221"/>
    <mergeCell ref="D2223:D2227"/>
    <mergeCell ref="D2228:D2242"/>
    <mergeCell ref="D2243:D2252"/>
    <mergeCell ref="D2253:D2259"/>
    <mergeCell ref="D2260:D2267"/>
    <mergeCell ref="D2268:D2275"/>
    <mergeCell ref="D2276:D2284"/>
    <mergeCell ref="D2285:D2301"/>
    <mergeCell ref="D2302:D2313"/>
    <mergeCell ref="D2314:D2321"/>
    <mergeCell ref="D2322:D2340"/>
    <mergeCell ref="D2341:D2347"/>
    <mergeCell ref="D2348:D2352"/>
    <mergeCell ref="D2353:D2372"/>
    <mergeCell ref="C2374:V2374"/>
    <mergeCell ref="C2377:V2377"/>
    <mergeCell ref="D2378:F2379"/>
    <mergeCell ref="D2381:D2385"/>
    <mergeCell ref="D2386:D2400"/>
    <mergeCell ref="D2401:D2410"/>
    <mergeCell ref="D2411:D2417"/>
    <mergeCell ref="D2418:D2425"/>
    <mergeCell ref="D2426:D2433"/>
    <mergeCell ref="D2434:D2442"/>
    <mergeCell ref="D2443:D2459"/>
    <mergeCell ref="D2460:D2471"/>
    <mergeCell ref="D2472:D2479"/>
    <mergeCell ref="D2480:D2498"/>
    <mergeCell ref="D2499:D2505"/>
    <mergeCell ref="D2506:D2510"/>
    <mergeCell ref="D2511:D2530"/>
    <mergeCell ref="C2532:V2532"/>
    <mergeCell ref="C2535:V2535"/>
    <mergeCell ref="D2536:F2537"/>
    <mergeCell ref="D2539:D2543"/>
    <mergeCell ref="D2544:D2558"/>
    <mergeCell ref="D2559:D2568"/>
    <mergeCell ref="D2569:D2575"/>
    <mergeCell ref="D2576:D2583"/>
    <mergeCell ref="D2584:D2591"/>
    <mergeCell ref="D2592:D2600"/>
    <mergeCell ref="D2601:D2617"/>
    <mergeCell ref="D2618:D2629"/>
    <mergeCell ref="D2630:D2637"/>
    <mergeCell ref="D2638:D2656"/>
    <mergeCell ref="D2657:D2663"/>
    <mergeCell ref="D2664:D2668"/>
    <mergeCell ref="D2669:D2688"/>
    <mergeCell ref="C2690:V2690"/>
    <mergeCell ref="C2693:V2693"/>
    <mergeCell ref="D2694:F2695"/>
    <mergeCell ref="D2697:D2701"/>
    <mergeCell ref="D2702:D2716"/>
    <mergeCell ref="D2717:D2726"/>
    <mergeCell ref="D2727:D2733"/>
    <mergeCell ref="D2734:D2741"/>
    <mergeCell ref="D2742:D2749"/>
    <mergeCell ref="D2750:D2758"/>
    <mergeCell ref="D2759:D2775"/>
    <mergeCell ref="D2776:D2787"/>
    <mergeCell ref="D2788:D2795"/>
    <mergeCell ref="D2796:D2814"/>
    <mergeCell ref="D2815:D2821"/>
    <mergeCell ref="D2822:D2826"/>
    <mergeCell ref="D2827:D2846"/>
    <mergeCell ref="C2848:V2848"/>
    <mergeCell ref="C2851:V2851"/>
    <mergeCell ref="D2852:F2853"/>
    <mergeCell ref="D2855:D2859"/>
    <mergeCell ref="D2860:D2874"/>
    <mergeCell ref="D2875:D2884"/>
    <mergeCell ref="D2885:D2891"/>
    <mergeCell ref="D2892:D2899"/>
    <mergeCell ref="D2900:D2907"/>
    <mergeCell ref="D2908:D2916"/>
    <mergeCell ref="D2917:D2933"/>
    <mergeCell ref="D2934:D2945"/>
    <mergeCell ref="D2946:D2953"/>
    <mergeCell ref="D2954:D2972"/>
    <mergeCell ref="D2973:D2979"/>
    <mergeCell ref="D2980:D2984"/>
    <mergeCell ref="D2985:D3004"/>
    <mergeCell ref="C3006:V3006"/>
    <mergeCell ref="C3009:V3009"/>
    <mergeCell ref="D3010:F3011"/>
    <mergeCell ref="D3013:D3017"/>
    <mergeCell ref="D3018:D3032"/>
    <mergeCell ref="D3033:D3042"/>
    <mergeCell ref="D3043:D3049"/>
    <mergeCell ref="D3050:D3057"/>
    <mergeCell ref="D3058:D3065"/>
    <mergeCell ref="D3066:D3074"/>
    <mergeCell ref="D3075:D3091"/>
    <mergeCell ref="D3092:D3103"/>
    <mergeCell ref="D3104:D3111"/>
    <mergeCell ref="D3112:D3130"/>
    <mergeCell ref="D3131:D3137"/>
    <mergeCell ref="D3138:D3142"/>
    <mergeCell ref="D3143:D3162"/>
    <mergeCell ref="C3164:V3164"/>
    <mergeCell ref="C3167:V3167"/>
    <mergeCell ref="D3168:F3169"/>
    <mergeCell ref="D3171:D3175"/>
    <mergeCell ref="D3176:D3190"/>
    <mergeCell ref="D3191:D3200"/>
    <mergeCell ref="D3201:D3207"/>
    <mergeCell ref="D3208:D3215"/>
    <mergeCell ref="D3216:D3223"/>
    <mergeCell ref="D3224:D3232"/>
    <mergeCell ref="D3233:D3249"/>
    <mergeCell ref="D3250:D3261"/>
    <mergeCell ref="D3262:D3269"/>
    <mergeCell ref="D3270:D3288"/>
    <mergeCell ref="D3289:D3295"/>
    <mergeCell ref="D3296:D3300"/>
    <mergeCell ref="D3301:D3320"/>
    <mergeCell ref="C3322:V3322"/>
    <mergeCell ref="C3325:V3325"/>
    <mergeCell ref="D3326:F3327"/>
    <mergeCell ref="D3329:D3333"/>
    <mergeCell ref="D3334:D3348"/>
    <mergeCell ref="D3349:D3358"/>
    <mergeCell ref="D3359:D3365"/>
    <mergeCell ref="D3366:D3373"/>
    <mergeCell ref="D3374:D3381"/>
    <mergeCell ref="D3382:D3390"/>
    <mergeCell ref="D3391:D3407"/>
    <mergeCell ref="D3408:D3419"/>
    <mergeCell ref="D3420:D3427"/>
    <mergeCell ref="D3428:D3446"/>
    <mergeCell ref="D3447:D3453"/>
    <mergeCell ref="D3454:D3458"/>
    <mergeCell ref="D3459:D3478"/>
    <mergeCell ref="C3480:V3480"/>
    <mergeCell ref="C3483:V3483"/>
    <mergeCell ref="D3484:F3485"/>
    <mergeCell ref="D3487:D3491"/>
    <mergeCell ref="D3492:D3506"/>
    <mergeCell ref="D3507:D3516"/>
    <mergeCell ref="D3517:D3523"/>
    <mergeCell ref="D3524:D3531"/>
    <mergeCell ref="D3532:D3539"/>
    <mergeCell ref="D3540:D3548"/>
    <mergeCell ref="D3549:D3565"/>
    <mergeCell ref="D3566:D3577"/>
    <mergeCell ref="D3578:D3585"/>
    <mergeCell ref="D3586:D3604"/>
    <mergeCell ref="D3605:D3611"/>
    <mergeCell ref="D3612:D3616"/>
    <mergeCell ref="D3617:D3636"/>
    <mergeCell ref="C3638:V3638"/>
    <mergeCell ref="C3641:V3641"/>
    <mergeCell ref="D3642:F3643"/>
    <mergeCell ref="D3645:D3649"/>
    <mergeCell ref="D3650:D3664"/>
    <mergeCell ref="D3665:D3674"/>
    <mergeCell ref="D3675:D3681"/>
    <mergeCell ref="D3682:D3689"/>
    <mergeCell ref="D3690:D3697"/>
    <mergeCell ref="D3698:D3706"/>
    <mergeCell ref="D3707:D3723"/>
    <mergeCell ref="D3724:D3735"/>
    <mergeCell ref="D3736:D3743"/>
    <mergeCell ref="D3744:D3762"/>
    <mergeCell ref="D3763:D3769"/>
    <mergeCell ref="D3770:D3774"/>
    <mergeCell ref="D3775:D3794"/>
    <mergeCell ref="C3796:V3796"/>
    <mergeCell ref="C3799:V3799"/>
    <mergeCell ref="D3800:F3801"/>
    <mergeCell ref="D3803:D3807"/>
    <mergeCell ref="D3808:D3822"/>
    <mergeCell ref="D3823:D3832"/>
    <mergeCell ref="D3833:D3839"/>
    <mergeCell ref="D3840:D3847"/>
    <mergeCell ref="D3848:D3855"/>
    <mergeCell ref="D3856:D3864"/>
    <mergeCell ref="D3865:D3881"/>
    <mergeCell ref="D3882:D3893"/>
    <mergeCell ref="D3894:D3901"/>
    <mergeCell ref="D3902:D3920"/>
    <mergeCell ref="D3921:D3927"/>
    <mergeCell ref="D3928:D3932"/>
    <mergeCell ref="D3933:D3952"/>
    <mergeCell ref="C3954:V3954"/>
    <mergeCell ref="C3957:V3957"/>
    <mergeCell ref="D3958:F3959"/>
    <mergeCell ref="D3961:D3965"/>
    <mergeCell ref="D3966:D3980"/>
    <mergeCell ref="D3981:D3990"/>
    <mergeCell ref="D3991:D3997"/>
    <mergeCell ref="D3998:D4005"/>
    <mergeCell ref="D4006:D4013"/>
    <mergeCell ref="D4014:D4022"/>
    <mergeCell ref="D4023:D4039"/>
    <mergeCell ref="D4040:D4051"/>
    <mergeCell ref="D4052:D4059"/>
    <mergeCell ref="D4060:D4078"/>
    <mergeCell ref="D4079:D4085"/>
    <mergeCell ref="D4086:D4090"/>
    <mergeCell ref="D4091:D4110"/>
    <mergeCell ref="C4112:V4112"/>
    <mergeCell ref="C4115:V4115"/>
    <mergeCell ref="D4116:F4117"/>
    <mergeCell ref="D4119:D4123"/>
    <mergeCell ref="D4124:D4138"/>
    <mergeCell ref="D4139:D4148"/>
    <mergeCell ref="D4149:D4155"/>
    <mergeCell ref="D4156:D4163"/>
    <mergeCell ref="D4164:D4171"/>
    <mergeCell ref="D4172:D4180"/>
    <mergeCell ref="D4181:D4197"/>
    <mergeCell ref="D4198:D4209"/>
    <mergeCell ref="D4210:D4217"/>
    <mergeCell ref="D4218:D4236"/>
    <mergeCell ref="D4237:D4243"/>
    <mergeCell ref="D4244:D4248"/>
    <mergeCell ref="D4249:D4268"/>
    <mergeCell ref="C4270:V4270"/>
    <mergeCell ref="C4273:V4273"/>
    <mergeCell ref="D4274:F4275"/>
    <mergeCell ref="D4277:D4281"/>
    <mergeCell ref="D4282:D4296"/>
    <mergeCell ref="D4297:D4306"/>
    <mergeCell ref="D4307:D4313"/>
    <mergeCell ref="D4314:D4321"/>
    <mergeCell ref="D4322:D4329"/>
    <mergeCell ref="D4330:D4338"/>
    <mergeCell ref="D4339:D4355"/>
    <mergeCell ref="D4356:D4367"/>
    <mergeCell ref="D4368:D4375"/>
    <mergeCell ref="D4376:D4394"/>
    <mergeCell ref="D4395:D4401"/>
    <mergeCell ref="D4402:D4406"/>
    <mergeCell ref="D4407:D4426"/>
    <mergeCell ref="C4428:V4428"/>
    <mergeCell ref="C4431:V4431"/>
    <mergeCell ref="D4432:F4433"/>
    <mergeCell ref="D4435:D4439"/>
    <mergeCell ref="D4440:D4454"/>
    <mergeCell ref="D4455:D4464"/>
    <mergeCell ref="D4465:D4471"/>
    <mergeCell ref="D4472:D4479"/>
    <mergeCell ref="D4480:D4487"/>
    <mergeCell ref="D4488:D4496"/>
    <mergeCell ref="D4497:D4513"/>
    <mergeCell ref="D4514:D4525"/>
    <mergeCell ref="D4526:D4533"/>
    <mergeCell ref="D4534:D4552"/>
    <mergeCell ref="D4553:D4559"/>
    <mergeCell ref="D4560:D4564"/>
    <mergeCell ref="D4565:D4584"/>
    <mergeCell ref="C4586:V4586"/>
    <mergeCell ref="C4589:V4589"/>
    <mergeCell ref="D4590:F4591"/>
    <mergeCell ref="D4593:D4597"/>
    <mergeCell ref="D4598:D4612"/>
    <mergeCell ref="D4613:D4622"/>
    <mergeCell ref="D4623:D4629"/>
    <mergeCell ref="D4630:D4637"/>
    <mergeCell ref="D4638:D4645"/>
    <mergeCell ref="D4646:D4654"/>
    <mergeCell ref="D4655:D4671"/>
    <mergeCell ref="D4672:D4683"/>
    <mergeCell ref="D4684:D4691"/>
    <mergeCell ref="D4692:D4710"/>
    <mergeCell ref="D4711:D4717"/>
    <mergeCell ref="D4718:D4722"/>
    <mergeCell ref="D4723:D4742"/>
    <mergeCell ref="C4744:V4744"/>
    <mergeCell ref="C4747:V4747"/>
    <mergeCell ref="D4748:F4749"/>
    <mergeCell ref="D4751:D4755"/>
    <mergeCell ref="D4756:D4770"/>
    <mergeCell ref="D4771:D4780"/>
    <mergeCell ref="D4781:D4787"/>
    <mergeCell ref="D4788:D4795"/>
    <mergeCell ref="D4796:D4803"/>
    <mergeCell ref="D4804:D4812"/>
    <mergeCell ref="D4813:D4829"/>
    <mergeCell ref="D4830:D4841"/>
    <mergeCell ref="D4842:D4849"/>
    <mergeCell ref="D4850:D4868"/>
    <mergeCell ref="D4869:D4875"/>
    <mergeCell ref="D4876:D4880"/>
    <mergeCell ref="D4881:D4900"/>
    <mergeCell ref="C4902:V4902"/>
    <mergeCell ref="C4905:V4905"/>
    <mergeCell ref="D4906:F4907"/>
    <mergeCell ref="D4909:D4913"/>
    <mergeCell ref="D4914:D4928"/>
    <mergeCell ref="D4929:D4938"/>
    <mergeCell ref="D4939:D4945"/>
    <mergeCell ref="D4946:D4953"/>
    <mergeCell ref="D4954:D4961"/>
    <mergeCell ref="D4962:D4970"/>
    <mergeCell ref="D4971:D4987"/>
    <mergeCell ref="D4988:D4999"/>
    <mergeCell ref="D5000:D5007"/>
    <mergeCell ref="D5008:D5026"/>
    <mergeCell ref="D5027:D5033"/>
    <mergeCell ref="D5034:D5038"/>
    <mergeCell ref="D5039:D5058"/>
    <mergeCell ref="C5060:V5060"/>
    <mergeCell ref="C5063:V5063"/>
    <mergeCell ref="D5064:F5065"/>
    <mergeCell ref="D5067:D5071"/>
    <mergeCell ref="D5072:D5086"/>
    <mergeCell ref="D5087:D5096"/>
    <mergeCell ref="D5097:D5103"/>
    <mergeCell ref="D5104:D5111"/>
    <mergeCell ref="D5112:D5119"/>
    <mergeCell ref="D5120:D5128"/>
    <mergeCell ref="D5129:D5145"/>
    <mergeCell ref="D5146:D5157"/>
    <mergeCell ref="D5158:D5165"/>
    <mergeCell ref="D5166:D5184"/>
    <mergeCell ref="D5185:D5191"/>
    <mergeCell ref="D5192:D5196"/>
    <mergeCell ref="D5197:D5216"/>
    <mergeCell ref="C5218:V5218"/>
    <mergeCell ref="C5221:V5221"/>
    <mergeCell ref="D5222:F5223"/>
    <mergeCell ref="D5225:D5229"/>
    <mergeCell ref="D5230:D5244"/>
    <mergeCell ref="D5245:D5254"/>
    <mergeCell ref="D5255:D5261"/>
    <mergeCell ref="D5262:D5269"/>
    <mergeCell ref="D5270:D5277"/>
    <mergeCell ref="D5278:D5286"/>
    <mergeCell ref="D5287:D5303"/>
    <mergeCell ref="D5304:D5315"/>
    <mergeCell ref="D5316:D5323"/>
    <mergeCell ref="D5324:D5342"/>
    <mergeCell ref="D5343:D5349"/>
    <mergeCell ref="D5350:D5354"/>
    <mergeCell ref="D5355:D5374"/>
    <mergeCell ref="C5376:V5376"/>
    <mergeCell ref="C5379:V5379"/>
    <mergeCell ref="D5380:F5381"/>
    <mergeCell ref="D5383:D5387"/>
    <mergeCell ref="D5388:D5402"/>
    <mergeCell ref="D5403:D5412"/>
    <mergeCell ref="D5413:D5419"/>
    <mergeCell ref="D5420:D5427"/>
    <mergeCell ref="D5428:D5435"/>
    <mergeCell ref="D5436:D5444"/>
    <mergeCell ref="D5445:D5461"/>
    <mergeCell ref="D5462:D5473"/>
    <mergeCell ref="D5474:D5481"/>
    <mergeCell ref="D5482:D5500"/>
    <mergeCell ref="D5501:D5507"/>
    <mergeCell ref="D5508:D5512"/>
    <mergeCell ref="D5513:D5532"/>
    <mergeCell ref="C5534:V5534"/>
    <mergeCell ref="C5537:V5537"/>
    <mergeCell ref="D5538:F5539"/>
    <mergeCell ref="D5541:D5545"/>
    <mergeCell ref="D5546:D5560"/>
    <mergeCell ref="D5561:D5570"/>
    <mergeCell ref="D5571:D5577"/>
    <mergeCell ref="D5578:D5585"/>
    <mergeCell ref="D5586:D5593"/>
    <mergeCell ref="D5594:D5602"/>
    <mergeCell ref="D5603:D5619"/>
    <mergeCell ref="D5620:D5631"/>
    <mergeCell ref="D5632:D5639"/>
    <mergeCell ref="D5640:D5658"/>
    <mergeCell ref="D5659:D5665"/>
    <mergeCell ref="D5666:D5670"/>
    <mergeCell ref="D5671:D5690"/>
    <mergeCell ref="C5692:V5692"/>
    <mergeCell ref="C5695:V5695"/>
    <mergeCell ref="D5696:F5697"/>
    <mergeCell ref="D5699:D5703"/>
    <mergeCell ref="D5704:D5718"/>
    <mergeCell ref="D5719:D5728"/>
    <mergeCell ref="D5729:D5735"/>
    <mergeCell ref="D5736:D5743"/>
    <mergeCell ref="D5744:D5751"/>
    <mergeCell ref="D5752:D5760"/>
    <mergeCell ref="D5761:D5777"/>
    <mergeCell ref="D5778:D5789"/>
    <mergeCell ref="D5790:D5797"/>
    <mergeCell ref="D5798:D5816"/>
    <mergeCell ref="D5817:D5823"/>
    <mergeCell ref="D5824:D5828"/>
    <mergeCell ref="D5829:D5848"/>
    <mergeCell ref="C5850:V5850"/>
    <mergeCell ref="C5853:V5853"/>
    <mergeCell ref="D5854:F5855"/>
    <mergeCell ref="D5857:D5861"/>
    <mergeCell ref="D5862:D5876"/>
    <mergeCell ref="D5877:D5886"/>
    <mergeCell ref="D5887:D5893"/>
    <mergeCell ref="D5894:D5901"/>
    <mergeCell ref="D5902:D5909"/>
    <mergeCell ref="D5910:D5918"/>
    <mergeCell ref="D5919:D5935"/>
    <mergeCell ref="D5936:D5947"/>
    <mergeCell ref="D5948:D5955"/>
    <mergeCell ref="D5956:D5974"/>
    <mergeCell ref="D5975:D5981"/>
    <mergeCell ref="D5982:D5986"/>
    <mergeCell ref="D5987:D6006"/>
    <mergeCell ref="C6008:V6008"/>
    <mergeCell ref="C6011:V6011"/>
    <mergeCell ref="D6012:F6013"/>
    <mergeCell ref="D6015:D6019"/>
    <mergeCell ref="D6020:D6034"/>
    <mergeCell ref="D6035:D6044"/>
    <mergeCell ref="D6045:D6051"/>
    <mergeCell ref="D6052:D6059"/>
    <mergeCell ref="D6060:D6067"/>
    <mergeCell ref="D6068:D6076"/>
    <mergeCell ref="D6077:D6093"/>
    <mergeCell ref="D6094:D6105"/>
    <mergeCell ref="D6106:D6113"/>
    <mergeCell ref="D6114:D6132"/>
    <mergeCell ref="D6133:D6139"/>
    <mergeCell ref="D6140:D6144"/>
    <mergeCell ref="D6145:D6164"/>
    <mergeCell ref="C6166:V6166"/>
    <mergeCell ref="C6169:V6169"/>
    <mergeCell ref="D6170:F6171"/>
    <mergeCell ref="D6173:D6177"/>
    <mergeCell ref="D6178:D6192"/>
    <mergeCell ref="D6193:D6202"/>
    <mergeCell ref="D6203:D6209"/>
    <mergeCell ref="D6210:D6217"/>
    <mergeCell ref="D6218:D6225"/>
    <mergeCell ref="D6226:D6234"/>
    <mergeCell ref="D6235:D6251"/>
    <mergeCell ref="D6252:D6263"/>
    <mergeCell ref="D6264:D6271"/>
    <mergeCell ref="D6272:D6290"/>
    <mergeCell ref="D6291:D6297"/>
    <mergeCell ref="D6298:D6302"/>
    <mergeCell ref="D6303:D6322"/>
    <mergeCell ref="C6324:V6324"/>
    <mergeCell ref="C6327:V6327"/>
    <mergeCell ref="D6328:F6329"/>
    <mergeCell ref="D6331:D6335"/>
    <mergeCell ref="D6336:D6350"/>
    <mergeCell ref="D6351:D6360"/>
    <mergeCell ref="D6361:D6367"/>
    <mergeCell ref="D6368:D6375"/>
    <mergeCell ref="D6376:D6383"/>
    <mergeCell ref="D6384:D6392"/>
    <mergeCell ref="D6393:D6409"/>
    <mergeCell ref="D6410:D6421"/>
    <mergeCell ref="D6422:D6429"/>
    <mergeCell ref="D6430:D6448"/>
    <mergeCell ref="D6449:D6455"/>
    <mergeCell ref="D6456:D6460"/>
    <mergeCell ref="D6461:D6480"/>
    <mergeCell ref="C6482:V6482"/>
    <mergeCell ref="C6485:V6485"/>
    <mergeCell ref="D6486:F6487"/>
    <mergeCell ref="D6489:D6493"/>
    <mergeCell ref="D6494:D6508"/>
    <mergeCell ref="D6509:D6518"/>
    <mergeCell ref="D6519:D6525"/>
    <mergeCell ref="D6526:D6533"/>
    <mergeCell ref="D6534:D6541"/>
    <mergeCell ref="D6542:D6550"/>
    <mergeCell ref="D6551:D6567"/>
    <mergeCell ref="D6568:D6579"/>
    <mergeCell ref="D6580:D6587"/>
    <mergeCell ref="D6588:D6606"/>
    <mergeCell ref="D6607:D6613"/>
    <mergeCell ref="D6614:D6618"/>
    <mergeCell ref="D6619:D6638"/>
    <mergeCell ref="C6640:V6640"/>
    <mergeCell ref="C6643:V6643"/>
    <mergeCell ref="D6644:F6645"/>
    <mergeCell ref="D6647:D6651"/>
    <mergeCell ref="D6652:D6666"/>
    <mergeCell ref="D6667:D6676"/>
    <mergeCell ref="D6677:D6683"/>
    <mergeCell ref="D6684:D6691"/>
    <mergeCell ref="D6692:D6699"/>
    <mergeCell ref="D6700:D6708"/>
    <mergeCell ref="D6709:D6725"/>
    <mergeCell ref="D6726:D6737"/>
    <mergeCell ref="D6738:D6745"/>
    <mergeCell ref="D6746:D6764"/>
    <mergeCell ref="D6765:D6771"/>
    <mergeCell ref="D6772:D6776"/>
    <mergeCell ref="D6777:D6796"/>
    <mergeCell ref="C6798:V6798"/>
    <mergeCell ref="C6801:V6801"/>
    <mergeCell ref="D6802:F6803"/>
    <mergeCell ref="D6805:D6809"/>
    <mergeCell ref="D6810:D6824"/>
    <mergeCell ref="D6825:D6834"/>
    <mergeCell ref="D6835:D6841"/>
    <mergeCell ref="D6842:D6849"/>
    <mergeCell ref="D6850:D6857"/>
    <mergeCell ref="D6858:D6866"/>
    <mergeCell ref="D6867:D6883"/>
    <mergeCell ref="D6884:D6895"/>
    <mergeCell ref="D6896:D6903"/>
    <mergeCell ref="D6904:D6922"/>
    <mergeCell ref="D6923:D6929"/>
    <mergeCell ref="D6930:D6934"/>
    <mergeCell ref="D6935:D6954"/>
    <mergeCell ref="C6956:V6956"/>
    <mergeCell ref="C6959:V6959"/>
    <mergeCell ref="D6960:F6961"/>
    <mergeCell ref="D6963:D6967"/>
    <mergeCell ref="D6968:D6982"/>
    <mergeCell ref="D6983:D6992"/>
    <mergeCell ref="D6993:D6999"/>
    <mergeCell ref="D7000:D7007"/>
    <mergeCell ref="D7008:D7015"/>
    <mergeCell ref="D7016:D7024"/>
    <mergeCell ref="D7025:D7041"/>
    <mergeCell ref="D7042:D7053"/>
    <mergeCell ref="D7054:D7061"/>
    <mergeCell ref="D7062:D7080"/>
    <mergeCell ref="D7081:D7087"/>
    <mergeCell ref="D7088:D7092"/>
    <mergeCell ref="D7093:D7112"/>
    <mergeCell ref="C7114:V7114"/>
    <mergeCell ref="C7117:V7117"/>
    <mergeCell ref="D7118:F7119"/>
    <mergeCell ref="D7121:D7125"/>
    <mergeCell ref="D7126:D7140"/>
    <mergeCell ref="D7141:D7150"/>
    <mergeCell ref="D7151:D7157"/>
    <mergeCell ref="D7158:D7165"/>
    <mergeCell ref="D7166:D7173"/>
    <mergeCell ref="D7174:D7182"/>
    <mergeCell ref="D7183:D7199"/>
    <mergeCell ref="D7200:D7211"/>
    <mergeCell ref="D7212:D7219"/>
    <mergeCell ref="D7220:D7238"/>
    <mergeCell ref="D7239:D7245"/>
    <mergeCell ref="D7246:D7250"/>
    <mergeCell ref="D7251:D7270"/>
    <mergeCell ref="C7272:V7272"/>
    <mergeCell ref="C7275:V7275"/>
    <mergeCell ref="D7276:F7277"/>
    <mergeCell ref="D7279:D7283"/>
    <mergeCell ref="D7284:D7298"/>
    <mergeCell ref="D7299:D7308"/>
    <mergeCell ref="D7309:D7315"/>
    <mergeCell ref="D7316:D7323"/>
    <mergeCell ref="D7324:D7331"/>
    <mergeCell ref="D7332:D7340"/>
    <mergeCell ref="D7341:D7357"/>
    <mergeCell ref="D7358:D7369"/>
    <mergeCell ref="D7370:D7377"/>
    <mergeCell ref="D7378:D7396"/>
    <mergeCell ref="D7397:D7403"/>
    <mergeCell ref="D7404:D7408"/>
    <mergeCell ref="D7409:D7428"/>
    <mergeCell ref="C7430:V7430"/>
    <mergeCell ref="C7433:V7433"/>
    <mergeCell ref="D7434:F7435"/>
    <mergeCell ref="D7437:D7441"/>
    <mergeCell ref="D7442:D7456"/>
    <mergeCell ref="D7457:D7466"/>
    <mergeCell ref="D7467:D7473"/>
    <mergeCell ref="D7474:D7481"/>
    <mergeCell ref="D7482:D7489"/>
    <mergeCell ref="D7490:D7498"/>
    <mergeCell ref="D7499:D7515"/>
    <mergeCell ref="D7516:D7527"/>
    <mergeCell ref="D7528:D7535"/>
    <mergeCell ref="D7536:D7554"/>
    <mergeCell ref="D7555:D7561"/>
    <mergeCell ref="D7562:D7566"/>
    <mergeCell ref="D7567:D7586"/>
    <mergeCell ref="C7588:V7588"/>
    <mergeCell ref="C7591:V7591"/>
    <mergeCell ref="D7592:F7593"/>
    <mergeCell ref="D7595:D7599"/>
    <mergeCell ref="D7600:D7614"/>
    <mergeCell ref="D7615:D7624"/>
    <mergeCell ref="D7625:D7631"/>
    <mergeCell ref="D7632:D7639"/>
    <mergeCell ref="D7640:D7647"/>
    <mergeCell ref="D7648:D7656"/>
    <mergeCell ref="D7657:D7673"/>
    <mergeCell ref="D7674:D7685"/>
    <mergeCell ref="D7686:D7693"/>
    <mergeCell ref="D7694:D7712"/>
    <mergeCell ref="D7713:D7719"/>
    <mergeCell ref="D7720:D7724"/>
    <mergeCell ref="D7725:D7744"/>
    <mergeCell ref="C7746:V7746"/>
    <mergeCell ref="C7749:V7749"/>
    <mergeCell ref="D7750:F7751"/>
    <mergeCell ref="D7753:D7757"/>
    <mergeCell ref="D7758:D7772"/>
    <mergeCell ref="D7773:D7782"/>
    <mergeCell ref="D7783:D7789"/>
    <mergeCell ref="D7790:D7797"/>
    <mergeCell ref="D7798:D7805"/>
    <mergeCell ref="D7806:D7814"/>
    <mergeCell ref="D7815:D7831"/>
    <mergeCell ref="D7832:D7843"/>
    <mergeCell ref="D7844:D7851"/>
    <mergeCell ref="D7852:D7870"/>
    <mergeCell ref="D7871:D7877"/>
    <mergeCell ref="D7878:D7882"/>
    <mergeCell ref="D7883:D7902"/>
    <mergeCell ref="C7904:V7904"/>
    <mergeCell ref="C7907:V7907"/>
    <mergeCell ref="D7908:F7909"/>
    <mergeCell ref="D7911:D7915"/>
    <mergeCell ref="D7916:D7930"/>
    <mergeCell ref="D7931:D7940"/>
    <mergeCell ref="D7941:D7947"/>
    <mergeCell ref="D7948:D7955"/>
    <mergeCell ref="D7956:D7963"/>
    <mergeCell ref="D7964:D7972"/>
    <mergeCell ref="D7973:D7989"/>
    <mergeCell ref="D7990:D8001"/>
    <mergeCell ref="D8002:D8009"/>
    <mergeCell ref="D8010:D8028"/>
    <mergeCell ref="D8029:D8035"/>
    <mergeCell ref="D8036:D8040"/>
    <mergeCell ref="D8041:D8060"/>
    <mergeCell ref="C8062:V8062"/>
    <mergeCell ref="C8065:V8065"/>
    <mergeCell ref="D8066:F8067"/>
    <mergeCell ref="D8069:D8073"/>
    <mergeCell ref="D8074:D8088"/>
    <mergeCell ref="D8089:D8098"/>
    <mergeCell ref="D8099:D8105"/>
    <mergeCell ref="D8106:D8113"/>
    <mergeCell ref="D8114:D8121"/>
    <mergeCell ref="D8122:D8130"/>
    <mergeCell ref="D8131:D8147"/>
    <mergeCell ref="D8148:D8159"/>
    <mergeCell ref="D8160:D8167"/>
    <mergeCell ref="D8168:D8186"/>
    <mergeCell ref="D8187:D8193"/>
    <mergeCell ref="D8194:D8198"/>
    <mergeCell ref="D8199:D8218"/>
    <mergeCell ref="C8220:V8220"/>
    <mergeCell ref="C8223:V8223"/>
    <mergeCell ref="D8224:F8225"/>
    <mergeCell ref="D8227:D8231"/>
    <mergeCell ref="D8232:D8246"/>
    <mergeCell ref="D8247:D8256"/>
    <mergeCell ref="D8257:D8263"/>
    <mergeCell ref="D8264:D8271"/>
    <mergeCell ref="D8272:D8279"/>
    <mergeCell ref="D8280:D8288"/>
    <mergeCell ref="D8289:D8305"/>
    <mergeCell ref="D8306:D8317"/>
    <mergeCell ref="D8318:D8325"/>
    <mergeCell ref="D8326:D8344"/>
    <mergeCell ref="D8345:D8351"/>
    <mergeCell ref="D8352:D8356"/>
    <mergeCell ref="D8357:D8376"/>
    <mergeCell ref="C8378:V8378"/>
    <mergeCell ref="C8381:V8381"/>
    <mergeCell ref="D8382:F8383"/>
    <mergeCell ref="D8385:D8389"/>
    <mergeCell ref="D8390:D8404"/>
    <mergeCell ref="D8405:D8414"/>
    <mergeCell ref="D8415:D8421"/>
    <mergeCell ref="D8422:D8429"/>
    <mergeCell ref="D8430:D8437"/>
    <mergeCell ref="D8438:D8446"/>
    <mergeCell ref="D8447:D8463"/>
    <mergeCell ref="D8464:D8475"/>
    <mergeCell ref="D8476:D8483"/>
    <mergeCell ref="D8484:D8502"/>
    <mergeCell ref="D8503:D8509"/>
    <mergeCell ref="D8510:D8514"/>
    <mergeCell ref="D8515:D8534"/>
    <mergeCell ref="C8536:V8536"/>
    <mergeCell ref="C8539:V8539"/>
    <mergeCell ref="D8540:F8541"/>
    <mergeCell ref="D8543:D8547"/>
    <mergeCell ref="D8548:D8562"/>
    <mergeCell ref="D8563:D8572"/>
    <mergeCell ref="D8573:D8579"/>
    <mergeCell ref="D8580:D8587"/>
    <mergeCell ref="D8588:D8595"/>
    <mergeCell ref="D8596:D8604"/>
    <mergeCell ref="D8605:D8621"/>
    <mergeCell ref="D8622:D8633"/>
    <mergeCell ref="D8634:D8641"/>
    <mergeCell ref="D8642:D8660"/>
    <mergeCell ref="D8661:D8667"/>
    <mergeCell ref="D8668:D8672"/>
    <mergeCell ref="D8673:D8692"/>
    <mergeCell ref="C8694:V8694"/>
    <mergeCell ref="D8763:D8779"/>
    <mergeCell ref="D8780:D8791"/>
    <mergeCell ref="D8792:D8799"/>
    <mergeCell ref="D8800:D8818"/>
    <mergeCell ref="D8819:D8825"/>
    <mergeCell ref="D8826:D8830"/>
    <mergeCell ref="D8831:D8850"/>
    <mergeCell ref="C8697:V8697"/>
    <mergeCell ref="D8698:F8699"/>
    <mergeCell ref="D8701:D8705"/>
    <mergeCell ref="D8706:D8720"/>
    <mergeCell ref="D8721:D8730"/>
    <mergeCell ref="D8731:D8737"/>
    <mergeCell ref="D8738:D8745"/>
    <mergeCell ref="D8746:D8753"/>
    <mergeCell ref="D8754:D8762"/>
  </mergeCells>
  <phoneticPr fontId="4"/>
  <pageMargins left="0.38888888888888884" right="0.38888888888888884" top="0.58730158730158732" bottom="0.74603174603174593" header="0.30952380952380953" footer="0.58730158730158732"/>
  <pageSetup paperSize="9" scale="65" pageOrder="overThenDown" orientation="landscape"/>
  <headerFooter>
    <oddFooter>&amp;CP(2)</oddFooter>
  </headerFooter>
  <rowBreaks count="56" manualBreakCount="56">
    <brk id="160" max="16383" man="1"/>
    <brk id="318" max="16383" man="1"/>
    <brk id="476" max="16383" man="1"/>
    <brk id="634" max="16383" man="1"/>
    <brk id="792" max="16383" man="1"/>
    <brk id="950" max="16383" man="1"/>
    <brk id="1108" max="16383" man="1"/>
    <brk id="1266" max="16383" man="1"/>
    <brk id="1424" max="16383" man="1"/>
    <brk id="1582" max="16383" man="1"/>
    <brk id="1740" max="16383" man="1"/>
    <brk id="1898" max="16383" man="1"/>
    <brk id="2056" max="16383" man="1"/>
    <brk id="2214" max="16383" man="1"/>
    <brk id="2372" max="16383" man="1"/>
    <brk id="2530" max="16383" man="1"/>
    <brk id="2688" max="16383" man="1"/>
    <brk id="2846" max="16383" man="1"/>
    <brk id="3004" max="16383" man="1"/>
    <brk id="3162" max="16383" man="1"/>
    <brk id="3320" max="16383" man="1"/>
    <brk id="3478" max="16383" man="1"/>
    <brk id="3636" max="16383" man="1"/>
    <brk id="3794" max="16383" man="1"/>
    <brk id="3952" max="16383" man="1"/>
    <brk id="4110" max="16383" man="1"/>
    <brk id="4268" max="16383" man="1"/>
    <brk id="4426" max="16383" man="1"/>
    <brk id="4584" max="16383" man="1"/>
    <brk id="4742" max="16383" man="1"/>
    <brk id="4900" max="16383" man="1"/>
    <brk id="5058" max="16383" man="1"/>
    <brk id="5216" max="16383" man="1"/>
    <brk id="5374" max="16383" man="1"/>
    <brk id="5532" max="16383" man="1"/>
    <brk id="5690" max="16383" man="1"/>
    <brk id="5848" max="16383" man="1"/>
    <brk id="6006" max="16383" man="1"/>
    <brk id="6164" max="16383" man="1"/>
    <brk id="6322" max="16383" man="1"/>
    <brk id="6480" max="16383" man="1"/>
    <brk id="6638" max="16383" man="1"/>
    <brk id="6796" max="16383" man="1"/>
    <brk id="6954" max="16383" man="1"/>
    <brk id="7112" max="16383" man="1"/>
    <brk id="7270" max="16383" man="1"/>
    <brk id="7428" max="16383" man="1"/>
    <brk id="7586" max="16383" man="1"/>
    <brk id="7744" max="16383" man="1"/>
    <brk id="7902" max="16383" man="1"/>
    <brk id="8060" max="16383" man="1"/>
    <brk id="8218" max="16383" man="1"/>
    <brk id="8376" max="16383" man="1"/>
    <brk id="8534" max="16383" man="1"/>
    <brk id="8692" max="16383" man="1"/>
    <brk id="885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目次</vt:lpstr>
      <vt:lpstr>P(2)</vt:lpstr>
      <vt:lpstr>目次!Print_Area</vt:lpstr>
      <vt:lpstr>'P(2)'!Print_Titles</vt:lpstr>
      <vt:lpstr>目次!Print_Titles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立石 憲彰（政策調整・高齢）</dc:creator>
  <cp:lastModifiedBy> </cp:lastModifiedBy>
  <dcterms:created xsi:type="dcterms:W3CDTF">2021-11-12T04:34:05Z</dcterms:created>
  <dcterms:modified xsi:type="dcterms:W3CDTF">2021-11-19T06:06:02Z</dcterms:modified>
</cp:coreProperties>
</file>